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codeName="ThisWorkbook"/>
  <mc:AlternateContent xmlns:mc="http://schemas.openxmlformats.org/markup-compatibility/2006">
    <mc:Choice Requires="x15">
      <x15ac:absPath xmlns:x15ac="http://schemas.microsoft.com/office/spreadsheetml/2010/11/ac" url="\\DESKTOP-JHL336T\Users\ASUS\Desktop\LEAVE-CARD\MASTER FILE\"/>
    </mc:Choice>
  </mc:AlternateContent>
  <bookViews>
    <workbookView xWindow="-105" yWindow="-105" windowWidth="23250" windowHeight="12570" firstSheet="2" activeTab="2"/>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52511"/>
  <pivotCaches>
    <pivotCache cacheId="4" r:id="rId9"/>
    <pivotCache cacheId="5" r:id="rId10"/>
  </pivotCaches>
</workbook>
</file>

<file path=xl/calcChain.xml><?xml version="1.0" encoding="utf-8"?>
<calcChain xmlns="http://schemas.openxmlformats.org/spreadsheetml/2006/main">
  <c r="E6417" i="1" l="1"/>
  <c r="F6417" i="1"/>
  <c r="A6403" i="1"/>
  <c r="A6404" i="1" s="1"/>
  <c r="A6405" i="1" s="1"/>
  <c r="A6406" i="1" s="1"/>
  <c r="A6407" i="1" s="1"/>
  <c r="A6408" i="1" s="1"/>
  <c r="A6409" i="1" s="1"/>
  <c r="A6410" i="1" s="1"/>
  <c r="A6411" i="1" s="1"/>
  <c r="A6412" i="1" s="1"/>
  <c r="A6413" i="1" s="1"/>
  <c r="A6414" i="1" s="1"/>
  <c r="A6415" i="1" s="1"/>
  <c r="A6416" i="1" s="1"/>
  <c r="A6382" i="1"/>
  <c r="A6383" i="1" s="1"/>
  <c r="A6384" i="1" s="1"/>
  <c r="A6385" i="1" s="1"/>
  <c r="A6386" i="1" s="1"/>
  <c r="A6387" i="1" s="1"/>
  <c r="A6388" i="1" s="1"/>
  <c r="A6389" i="1" s="1"/>
  <c r="A6390" i="1" s="1"/>
  <c r="A6391" i="1" s="1"/>
  <c r="A6392" i="1" s="1"/>
  <c r="A6393" i="1" s="1"/>
  <c r="A6394" i="1" s="1"/>
  <c r="A6395" i="1" s="1"/>
  <c r="A6396" i="1" s="1"/>
  <c r="A6397" i="1" s="1"/>
  <c r="A6398" i="1" s="1"/>
  <c r="A6399" i="1" s="1"/>
  <c r="A6400" i="1" s="1"/>
  <c r="A6401" i="1" s="1"/>
  <c r="A6402" i="1" s="1"/>
  <c r="B697" i="2"/>
  <c r="B271" i="2"/>
  <c r="B422" i="2"/>
  <c r="B428" i="2" l="1"/>
  <c r="B429" i="2"/>
  <c r="B496" i="2"/>
  <c r="B153" i="2" l="1"/>
  <c r="B118" i="2"/>
  <c r="B162" i="2"/>
  <c r="B463" i="2" l="1"/>
  <c r="B594" i="2" l="1"/>
  <c r="B131" i="2"/>
  <c r="B132" i="2"/>
  <c r="B477" i="2"/>
  <c r="B369" i="2" l="1"/>
  <c r="B547" i="2"/>
  <c r="B391" i="2" l="1"/>
  <c r="B358" i="2"/>
  <c r="B185" i="2"/>
  <c r="B29" i="2"/>
  <c r="B558" i="2"/>
  <c r="B632" i="2" l="1"/>
  <c r="B573" i="2"/>
  <c r="B114" i="2"/>
  <c r="B393" i="2" l="1"/>
  <c r="K5801" i="1"/>
  <c r="B699" i="2"/>
  <c r="B35" i="2" l="1"/>
  <c r="B36" i="2"/>
  <c r="A5786" i="1" l="1"/>
  <c r="A5787" i="1" s="1"/>
  <c r="A5788" i="1" s="1"/>
  <c r="A5789" i="1" s="1"/>
  <c r="A5790" i="1" s="1"/>
  <c r="A5783" i="1"/>
  <c r="A5784" i="1" s="1"/>
  <c r="B480" i="2" l="1"/>
  <c r="B687" i="2"/>
  <c r="B190" i="2" l="1"/>
  <c r="A5663" i="1"/>
  <c r="A5664" i="1" s="1"/>
  <c r="A5665" i="1" s="1"/>
  <c r="A5666" i="1" s="1"/>
  <c r="A5667" i="1" s="1"/>
  <c r="A5668" i="1" s="1"/>
  <c r="A5669" i="1" s="1"/>
  <c r="A5670" i="1" s="1"/>
  <c r="A5671" i="1" s="1"/>
  <c r="A5672" i="1" s="1"/>
  <c r="A5675" i="1" s="1"/>
  <c r="A5678" i="1" s="1"/>
  <c r="A5679" i="1" s="1"/>
  <c r="A5680" i="1" s="1"/>
  <c r="A5682" i="1" s="1"/>
  <c r="A5683" i="1" s="1"/>
  <c r="A5684" i="1" s="1"/>
  <c r="A5685" i="1" s="1"/>
  <c r="A5686" i="1" s="1"/>
  <c r="A5687" i="1" s="1"/>
  <c r="A5688" i="1" s="1"/>
  <c r="A5689" i="1" s="1"/>
  <c r="A5690" i="1" s="1"/>
  <c r="A5691" i="1" s="1"/>
  <c r="A5692" i="1" s="1"/>
  <c r="A5693" i="1" s="1"/>
  <c r="A5694" i="1" s="1"/>
  <c r="A5695" i="1" s="1"/>
  <c r="A5696" i="1" s="1"/>
  <c r="A5697" i="1" s="1"/>
  <c r="A5699" i="1" s="1"/>
  <c r="A5700" i="1" s="1"/>
  <c r="A5702" i="1" s="1"/>
  <c r="A5703" i="1" s="1"/>
  <c r="A5704" i="1" s="1"/>
  <c r="A5705" i="1" s="1"/>
  <c r="A5706" i="1" s="1"/>
  <c r="A5707" i="1" s="1"/>
  <c r="A5708" i="1" s="1"/>
  <c r="A5709" i="1" s="1"/>
  <c r="A5710" i="1" s="1"/>
  <c r="A5711" i="1" s="1"/>
  <c r="A5712" i="1" s="1"/>
  <c r="A5713" i="1" s="1"/>
  <c r="A5714" i="1" s="1"/>
  <c r="A5715" i="1" s="1"/>
  <c r="A5716" i="1" s="1"/>
  <c r="A5718" i="1" s="1"/>
  <c r="A5719" i="1" s="1"/>
  <c r="A5720" i="1" s="1"/>
  <c r="A5721" i="1" s="1"/>
  <c r="A5722" i="1" s="1"/>
  <c r="A5723" i="1" s="1"/>
  <c r="A5724" i="1" s="1"/>
  <c r="A5726" i="1" s="1"/>
  <c r="A5727" i="1" s="1"/>
  <c r="A5728" i="1" s="1"/>
  <c r="A5729" i="1" s="1"/>
  <c r="A5730" i="1" s="1"/>
  <c r="A5731" i="1" s="1"/>
  <c r="A5733" i="1" s="1"/>
  <c r="A5735" i="1" s="1"/>
  <c r="A5736" i="1" s="1"/>
  <c r="A5737" i="1" s="1"/>
  <c r="A5738" i="1" s="1"/>
  <c r="A5739" i="1" s="1"/>
  <c r="A5740" i="1" s="1"/>
  <c r="A5741" i="1" s="1"/>
  <c r="A5742" i="1" s="1"/>
  <c r="A5744" i="1" s="1"/>
  <c r="A5745" i="1" s="1"/>
  <c r="A5746" i="1" s="1"/>
  <c r="A5747" i="1" s="1"/>
  <c r="A5748" i="1" s="1"/>
  <c r="A5749" i="1" s="1"/>
  <c r="A5750" i="1" s="1"/>
  <c r="A5751" i="1" s="1"/>
  <c r="A5752" i="1" s="1"/>
  <c r="A5753" i="1" s="1"/>
  <c r="A5754" i="1" s="1"/>
  <c r="A5755" i="1" s="1"/>
  <c r="A5756" i="1" s="1"/>
  <c r="A5758" i="1" s="1"/>
  <c r="A5760" i="1" s="1"/>
  <c r="A5761" i="1" s="1"/>
  <c r="A5762" i="1" s="1"/>
  <c r="A5763" i="1" s="1"/>
  <c r="A5764" i="1" s="1"/>
  <c r="A5765" i="1" s="1"/>
  <c r="A5766" i="1" s="1"/>
  <c r="A5767" i="1" s="1"/>
  <c r="A5768" i="1" s="1"/>
  <c r="A5769" i="1" s="1"/>
  <c r="A5771" i="1" s="1"/>
  <c r="A5772" i="1" s="1"/>
  <c r="A5773" i="1" s="1"/>
  <c r="A5774" i="1" s="1"/>
  <c r="A5775" i="1" s="1"/>
  <c r="A5776" i="1" s="1"/>
  <c r="A5777" i="1" s="1"/>
  <c r="A5778" i="1" s="1"/>
  <c r="A5779" i="1" s="1"/>
  <c r="A5780" i="1" s="1"/>
  <c r="B467" i="2"/>
  <c r="B468" i="2"/>
  <c r="A5650" i="1"/>
  <c r="A5651" i="1" s="1"/>
  <c r="A5652" i="1" s="1"/>
  <c r="A5653" i="1" s="1"/>
  <c r="A5661" i="1" s="1"/>
  <c r="B291" i="2"/>
  <c r="B160" i="2"/>
  <c r="B615" i="2" l="1"/>
  <c r="B258" i="2"/>
  <c r="B343" i="2" l="1"/>
  <c r="B192" i="2"/>
  <c r="B70" i="2"/>
  <c r="B575" i="2" l="1"/>
  <c r="B449" i="2" l="1"/>
  <c r="B619" i="2"/>
  <c r="A5403" i="1"/>
  <c r="A5404" i="1" s="1"/>
  <c r="A5405" i="1" s="1"/>
  <c r="A5406"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4" i="1" s="1"/>
  <c r="A5435" i="1" s="1"/>
  <c r="A5436" i="1" s="1"/>
  <c r="A5437" i="1" s="1"/>
  <c r="A5438" i="1" s="1"/>
  <c r="A5439" i="1" s="1"/>
  <c r="A5440" i="1" s="1"/>
  <c r="A5441" i="1" s="1"/>
  <c r="A5442"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80" i="1" s="1"/>
  <c r="A5481" i="1" s="1"/>
  <c r="A5483" i="1" s="1"/>
  <c r="A5484" i="1" s="1"/>
  <c r="A5485" i="1" s="1"/>
  <c r="A5486" i="1" s="1"/>
  <c r="A5487" i="1" s="1"/>
  <c r="A5488" i="1" s="1"/>
  <c r="A5489" i="1" s="1"/>
  <c r="A5490" i="1" s="1"/>
  <c r="A5491" i="1" s="1"/>
  <c r="A5492" i="1" s="1"/>
  <c r="A5493" i="1" s="1"/>
  <c r="A5494"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1" i="1" s="1"/>
  <c r="A5603" i="1" s="1"/>
  <c r="A5604" i="1" s="1"/>
  <c r="A5605" i="1" s="1"/>
  <c r="A5607" i="1" s="1"/>
  <c r="A5609" i="1" s="1"/>
  <c r="A5610" i="1" s="1"/>
  <c r="A5612" i="1" s="1"/>
  <c r="A5614" i="1" s="1"/>
  <c r="A5615" i="1" s="1"/>
  <c r="A5616" i="1" s="1"/>
  <c r="A5617" i="1" s="1"/>
  <c r="B408" i="2"/>
  <c r="B147" i="2"/>
  <c r="A5375" i="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6" i="1" s="1"/>
  <c r="A5397" i="1" s="1"/>
  <c r="A5398" i="1" s="1"/>
  <c r="A5399" i="1" s="1"/>
  <c r="A5400" i="1" s="1"/>
  <c r="A5401" i="1" s="1"/>
  <c r="B209" i="2"/>
  <c r="B432" i="2"/>
  <c r="A5625" i="1" l="1"/>
  <c r="A5626" i="1" s="1"/>
  <c r="A5627" i="1" s="1"/>
  <c r="A5628" i="1" s="1"/>
  <c r="A5629" i="1" s="1"/>
  <c r="A5630" i="1" s="1"/>
  <c r="A5631" i="1" s="1"/>
  <c r="A5632" i="1" s="1"/>
  <c r="A5633" i="1" s="1"/>
  <c r="A5634" i="1" s="1"/>
  <c r="A5635" i="1" s="1"/>
  <c r="A5636" i="1" s="1"/>
  <c r="A5638" i="1" s="1"/>
  <c r="A5639" i="1" s="1"/>
  <c r="A5640" i="1" s="1"/>
  <c r="A5641" i="1" s="1"/>
  <c r="A5642" i="1" s="1"/>
  <c r="A5643" i="1" s="1"/>
  <c r="A5644" i="1" s="1"/>
  <c r="A5645" i="1" s="1"/>
  <c r="A5646" i="1" s="1"/>
  <c r="A5647" i="1" s="1"/>
  <c r="A5620" i="1"/>
  <c r="A5621" i="1" s="1"/>
  <c r="A5337" i="1"/>
  <c r="B309" i="2"/>
  <c r="B486" i="2"/>
  <c r="B514"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583" i="2"/>
  <c r="A5338" i="1" l="1"/>
  <c r="A5339" i="1" s="1"/>
  <c r="A5340" i="1" s="1"/>
  <c r="A5341" i="1" s="1"/>
  <c r="A5342" i="1" s="1"/>
  <c r="A5343" i="1" s="1"/>
  <c r="A5344" i="1" s="1"/>
  <c r="A5345" i="1" s="1"/>
  <c r="A5346" i="1" s="1"/>
  <c r="A5347" i="1" s="1"/>
  <c r="A5348" i="1" s="1"/>
  <c r="A5349" i="1" s="1"/>
  <c r="A5350" i="1" s="1"/>
  <c r="A5352" i="1" s="1"/>
  <c r="A5353" i="1" s="1"/>
  <c r="A5354" i="1" s="1"/>
  <c r="A5355" i="1" s="1"/>
  <c r="A5356" i="1" s="1"/>
  <c r="A5357" i="1" s="1"/>
  <c r="A5358" i="1" s="1"/>
  <c r="A5359" i="1" s="1"/>
  <c r="A5360" i="1" s="1"/>
  <c r="A5361" i="1" s="1"/>
  <c r="A5362" i="1" s="1"/>
  <c r="A5363" i="1" s="1"/>
  <c r="A5364" i="1" s="1"/>
  <c r="A5365" i="1" s="1"/>
  <c r="A5367" i="1" s="1"/>
  <c r="A5368" i="1" s="1"/>
  <c r="A5369" i="1" s="1"/>
  <c r="A5370" i="1" s="1"/>
  <c r="A5371" i="1" s="1"/>
  <c r="A5372" i="1" s="1"/>
  <c r="A5373"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97" i="2" l="1"/>
  <c r="B488" i="2"/>
  <c r="B536" i="2"/>
  <c r="B320" i="2"/>
  <c r="B89" i="2"/>
  <c r="B678" i="2"/>
  <c r="B614" i="2"/>
  <c r="B649" i="2"/>
  <c r="B326" i="2"/>
  <c r="B579" i="2"/>
  <c r="B418" i="2" l="1"/>
  <c r="B283" i="2"/>
  <c r="B380" i="2"/>
  <c r="B154" i="2"/>
  <c r="B407" i="2"/>
  <c r="B439" i="2"/>
  <c r="B286" i="2"/>
  <c r="B447" i="2"/>
  <c r="B688"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59" i="2"/>
  <c r="B75"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607" i="2"/>
  <c r="B163" i="2"/>
  <c r="B227" i="2"/>
  <c r="B272" i="2"/>
  <c r="B12" i="2"/>
  <c r="B84" i="2"/>
  <c r="B311"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416"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76" i="2" l="1"/>
  <c r="B582"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6" i="2"/>
  <c r="B196" i="2"/>
  <c r="B664" i="2"/>
  <c r="B668" i="2"/>
  <c r="B489" i="2"/>
  <c r="B382" i="2"/>
  <c r="B367" i="2"/>
  <c r="B168"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37" i="2"/>
  <c r="B360" i="2"/>
  <c r="B388" i="2"/>
  <c r="A4660" i="1" l="1"/>
  <c r="B476" i="2"/>
  <c r="B637" i="2" l="1"/>
  <c r="B589"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627" i="2"/>
  <c r="B470" i="2" l="1"/>
  <c r="B656" i="2"/>
  <c r="B672" i="2"/>
  <c r="B618" i="2"/>
  <c r="B651" i="2"/>
  <c r="B253" i="2"/>
  <c r="B616"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205" i="2"/>
  <c r="B104" i="2"/>
  <c r="B18" i="2"/>
  <c r="A4131" i="1"/>
  <c r="B366" i="2"/>
  <c r="B532" i="2"/>
  <c r="B248"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305"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81"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12" i="2"/>
  <c r="B300" i="2"/>
  <c r="B681" i="2" l="1"/>
  <c r="B375" i="2" l="1"/>
  <c r="B512" i="2"/>
  <c r="B336" i="2"/>
  <c r="B195" i="2"/>
  <c r="B280" i="2" l="1"/>
  <c r="B363" i="2"/>
  <c r="B261" i="2"/>
  <c r="B266" i="2"/>
  <c r="B81" i="2"/>
  <c r="B224" i="2"/>
  <c r="B228" i="2"/>
  <c r="B230"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32" i="2"/>
  <c r="B684" i="2"/>
  <c r="B370" i="2"/>
  <c r="B199" i="2"/>
  <c r="B569"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7" i="2"/>
  <c r="B524" i="2"/>
  <c r="B45" i="2" l="1"/>
  <c r="B73" i="2"/>
  <c r="B527" i="2"/>
  <c r="B179" i="2"/>
  <c r="B451" i="2"/>
  <c r="B61"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73" i="2"/>
  <c r="B83" i="2"/>
  <c r="B129" i="2"/>
  <c r="B508" i="2" l="1"/>
  <c r="B5" i="2"/>
  <c r="A5" i="2" s="1"/>
  <c r="B6" i="2"/>
  <c r="B7" i="2"/>
  <c r="B8" i="2"/>
  <c r="B9" i="2"/>
  <c r="B10" i="2"/>
  <c r="B11" i="2"/>
  <c r="B13" i="2"/>
  <c r="B14" i="2"/>
  <c r="B15" i="2"/>
  <c r="B16" i="2"/>
  <c r="B17" i="2"/>
  <c r="B19" i="2"/>
  <c r="B20" i="2"/>
  <c r="B21" i="2"/>
  <c r="B22" i="2"/>
  <c r="B23" i="2"/>
  <c r="B24" i="2"/>
  <c r="B25" i="2"/>
  <c r="B26" i="2"/>
  <c r="B27" i="2"/>
  <c r="B28" i="2"/>
  <c r="B30" i="2"/>
  <c r="B31" i="2"/>
  <c r="B32" i="2"/>
  <c r="B33" i="2"/>
  <c r="B34" i="2"/>
  <c r="B38" i="2"/>
  <c r="B39" i="2"/>
  <c r="B40" i="2"/>
  <c r="B41" i="2"/>
  <c r="B42" i="2"/>
  <c r="B43" i="2"/>
  <c r="B44" i="2"/>
  <c r="B46" i="2"/>
  <c r="B47" i="2"/>
  <c r="B48" i="2"/>
  <c r="B49" i="2"/>
  <c r="B50" i="2"/>
  <c r="B51" i="2"/>
  <c r="B52" i="2"/>
  <c r="B53" i="2"/>
  <c r="B54" i="2"/>
  <c r="B55" i="2"/>
  <c r="B56" i="2"/>
  <c r="B58" i="2"/>
  <c r="B59" i="2"/>
  <c r="B60" i="2"/>
  <c r="B62" i="2"/>
  <c r="B63" i="2"/>
  <c r="B64" i="2"/>
  <c r="B65" i="2"/>
  <c r="B66" i="2"/>
  <c r="B67" i="2"/>
  <c r="B68" i="2"/>
  <c r="B69" i="2"/>
  <c r="B71" i="2"/>
  <c r="B72" i="2"/>
  <c r="B74" i="2"/>
  <c r="B77" i="2"/>
  <c r="B78" i="2"/>
  <c r="B79" i="2"/>
  <c r="B80" i="2"/>
  <c r="B82" i="2"/>
  <c r="B430" i="2" s="1"/>
  <c r="B85" i="2"/>
  <c r="B86" i="2"/>
  <c r="B87" i="2"/>
  <c r="B88" i="2"/>
  <c r="B90" i="2"/>
  <c r="B91" i="2"/>
  <c r="B92" i="2"/>
  <c r="B93" i="2"/>
  <c r="B94" i="2"/>
  <c r="B95" i="2"/>
  <c r="B96" i="2"/>
  <c r="B98" i="2"/>
  <c r="B99" i="2"/>
  <c r="B100" i="2"/>
  <c r="B101" i="2"/>
  <c r="B102" i="2"/>
  <c r="B103" i="2"/>
  <c r="B105" i="2"/>
  <c r="B106" i="2"/>
  <c r="B107" i="2"/>
  <c r="B108" i="2"/>
  <c r="B109" i="2"/>
  <c r="B110" i="2"/>
  <c r="B111" i="2"/>
  <c r="B113" i="2"/>
  <c r="B115" i="2"/>
  <c r="B116" i="2"/>
  <c r="B117" i="2"/>
  <c r="B119" i="2"/>
  <c r="B120" i="2"/>
  <c r="B121" i="2"/>
  <c r="B122" i="2"/>
  <c r="B123" i="2"/>
  <c r="B124" i="2"/>
  <c r="B125" i="2"/>
  <c r="B126" i="2"/>
  <c r="B127" i="2"/>
  <c r="B128" i="2"/>
  <c r="B130" i="2"/>
  <c r="B133" i="2"/>
  <c r="B134" i="2"/>
  <c r="B135" i="2"/>
  <c r="B136" i="2"/>
  <c r="B137" i="2"/>
  <c r="B138" i="2"/>
  <c r="B139" i="2"/>
  <c r="B140" i="2"/>
  <c r="B141" i="2"/>
  <c r="B142" i="2"/>
  <c r="B143" i="2"/>
  <c r="B144" i="2"/>
  <c r="B145" i="2"/>
  <c r="B146" i="2"/>
  <c r="B148" i="2"/>
  <c r="B149" i="2"/>
  <c r="B150" i="2"/>
  <c r="B151" i="2"/>
  <c r="B152" i="2"/>
  <c r="B155" i="2"/>
  <c r="B156" i="2"/>
  <c r="B157" i="2"/>
  <c r="B158" i="2"/>
  <c r="B159" i="2"/>
  <c r="B161" i="2"/>
  <c r="B164" i="2"/>
  <c r="B165" i="2"/>
  <c r="B166" i="2"/>
  <c r="B167" i="2"/>
  <c r="B169" i="2"/>
  <c r="B170" i="2"/>
  <c r="B171" i="2"/>
  <c r="B172" i="2"/>
  <c r="B174" i="2"/>
  <c r="B175" i="2"/>
  <c r="B176" i="2"/>
  <c r="B177" i="2"/>
  <c r="B178" i="2"/>
  <c r="B180" i="2"/>
  <c r="B181" i="2"/>
  <c r="B182" i="2"/>
  <c r="B183" i="2"/>
  <c r="B186" i="2"/>
  <c r="B187" i="2"/>
  <c r="B188" i="2"/>
  <c r="B189" i="2"/>
  <c r="B191" i="2"/>
  <c r="B193" i="2"/>
  <c r="B194" i="2"/>
  <c r="B197" i="2"/>
  <c r="B198" i="2"/>
  <c r="B200" i="2"/>
  <c r="B201" i="2"/>
  <c r="B202" i="2"/>
  <c r="B203" i="2"/>
  <c r="B204" i="2"/>
  <c r="B206" i="2"/>
  <c r="B207" i="2"/>
  <c r="B208" i="2"/>
  <c r="B210" i="2"/>
  <c r="B211" i="2"/>
  <c r="B212" i="2"/>
  <c r="B213" i="2"/>
  <c r="B214" i="2"/>
  <c r="B215" i="2"/>
  <c r="B216" i="2"/>
  <c r="B217" i="2"/>
  <c r="B218" i="2"/>
  <c r="B219" i="2"/>
  <c r="B220" i="2"/>
  <c r="B221" i="2"/>
  <c r="B222" i="2"/>
  <c r="B223" i="2"/>
  <c r="B225" i="2"/>
  <c r="B226" i="2"/>
  <c r="B229" i="2"/>
  <c r="B231" i="2"/>
  <c r="B233" i="2"/>
  <c r="B234" i="2"/>
  <c r="B235" i="2"/>
  <c r="B236" i="2"/>
  <c r="B238" i="2"/>
  <c r="B239" i="2"/>
  <c r="B240" i="2"/>
  <c r="B241" i="2"/>
  <c r="B242" i="2"/>
  <c r="B243" i="2"/>
  <c r="B244" i="2"/>
  <c r="B245" i="2"/>
  <c r="B246" i="2"/>
  <c r="B247" i="2"/>
  <c r="B184" i="2"/>
  <c r="B249" i="2"/>
  <c r="B250" i="2"/>
  <c r="B251" i="2"/>
  <c r="B252" i="2"/>
  <c r="B254" i="2"/>
  <c r="B255" i="2"/>
  <c r="B256" i="2"/>
  <c r="B257" i="2"/>
  <c r="B259" i="2"/>
  <c r="B260" i="2"/>
  <c r="B262" i="2"/>
  <c r="B263" i="2"/>
  <c r="B264" i="2"/>
  <c r="B265" i="2"/>
  <c r="B267" i="2"/>
  <c r="B268" i="2"/>
  <c r="B269" i="2"/>
  <c r="B270" i="2"/>
  <c r="B273" i="2"/>
  <c r="B274" i="2"/>
  <c r="B275" i="2"/>
  <c r="B276" i="2"/>
  <c r="B277" i="2"/>
  <c r="B278" i="2"/>
  <c r="B279" i="2"/>
  <c r="B282" i="2"/>
  <c r="B284" i="2"/>
  <c r="B285" i="2"/>
  <c r="B287" i="2"/>
  <c r="B288" i="2"/>
  <c r="B289" i="2"/>
  <c r="B290" i="2"/>
  <c r="B292" i="2"/>
  <c r="B293" i="2"/>
  <c r="B294" i="2"/>
  <c r="B295" i="2"/>
  <c r="B296" i="2"/>
  <c r="B297" i="2"/>
  <c r="B298" i="2"/>
  <c r="B299" i="2"/>
  <c r="B301" i="2"/>
  <c r="B302" i="2"/>
  <c r="B303" i="2"/>
  <c r="B304" i="2"/>
  <c r="B306" i="2"/>
  <c r="B307" i="2"/>
  <c r="B308" i="2"/>
  <c r="B310" i="2"/>
  <c r="B312" i="2"/>
  <c r="B313" i="2"/>
  <c r="B314" i="2"/>
  <c r="B315" i="2"/>
  <c r="B316" i="2"/>
  <c r="B317" i="2"/>
  <c r="B318" i="2"/>
  <c r="B319" i="2"/>
  <c r="B321" i="2"/>
  <c r="B322" i="2"/>
  <c r="B323" i="2"/>
  <c r="B324" i="2"/>
  <c r="B325" i="2"/>
  <c r="B327" i="2"/>
  <c r="B328" i="2"/>
  <c r="B329" i="2"/>
  <c r="B330" i="2"/>
  <c r="B331" i="2"/>
  <c r="B332" i="2"/>
  <c r="B333" i="2"/>
  <c r="B334" i="2"/>
  <c r="B335" i="2"/>
  <c r="B337" i="2"/>
  <c r="B338" i="2"/>
  <c r="B339" i="2"/>
  <c r="B340" i="2"/>
  <c r="B341" i="2"/>
  <c r="B342" i="2"/>
  <c r="B344" i="2"/>
  <c r="B345" i="2"/>
  <c r="B346" i="2"/>
  <c r="B347" i="2"/>
  <c r="B348" i="2"/>
  <c r="B349" i="2"/>
  <c r="B350" i="2"/>
  <c r="B351" i="2"/>
  <c r="B352" i="2"/>
  <c r="B353" i="2"/>
  <c r="B354" i="2"/>
  <c r="B355" i="2"/>
  <c r="B356" i="2"/>
  <c r="B357" i="2"/>
  <c r="B361" i="2"/>
  <c r="B362" i="2"/>
  <c r="B364" i="2"/>
  <c r="B365" i="2"/>
  <c r="B368" i="2"/>
  <c r="B371" i="2"/>
  <c r="B372" i="2"/>
  <c r="B373" i="2"/>
  <c r="B374" i="2"/>
  <c r="B376" i="2"/>
  <c r="B377" i="2"/>
  <c r="B378" i="2"/>
  <c r="B379" i="2"/>
  <c r="B381" i="2"/>
  <c r="B383" i="2"/>
  <c r="B384" i="2"/>
  <c r="B385" i="2"/>
  <c r="B386" i="2"/>
  <c r="B387" i="2"/>
  <c r="B390" i="2"/>
  <c r="B389" i="2"/>
  <c r="B392" i="2"/>
  <c r="B394" i="2"/>
  <c r="B395" i="2"/>
  <c r="B396" i="2"/>
  <c r="B397" i="2"/>
  <c r="B398" i="2"/>
  <c r="B399" i="2"/>
  <c r="B400" i="2"/>
  <c r="B401" i="2"/>
  <c r="B402" i="2"/>
  <c r="B403" i="2"/>
  <c r="B404" i="2"/>
  <c r="B405" i="2"/>
  <c r="B406" i="2"/>
  <c r="B409" i="2"/>
  <c r="B410" i="2"/>
  <c r="B411" i="2"/>
  <c r="B412" i="2"/>
  <c r="B413" i="2"/>
  <c r="B414" i="2"/>
  <c r="B417" i="2"/>
  <c r="B419" i="2"/>
  <c r="B420" i="2"/>
  <c r="B421" i="2"/>
  <c r="B37" i="2"/>
  <c r="B423" i="2"/>
  <c r="B424" i="2"/>
  <c r="B425" i="2"/>
  <c r="B426" i="2"/>
  <c r="B427" i="2"/>
  <c r="B431" i="2"/>
  <c r="B433" i="2"/>
  <c r="B434" i="2"/>
  <c r="B435" i="2"/>
  <c r="B436" i="2"/>
  <c r="B437" i="2"/>
  <c r="B438" i="2"/>
  <c r="B440" i="2"/>
  <c r="B441" i="2"/>
  <c r="B442" i="2"/>
  <c r="B443" i="2"/>
  <c r="B444" i="2"/>
  <c r="B445" i="2"/>
  <c r="B446" i="2"/>
  <c r="B448" i="2"/>
  <c r="B450" i="2"/>
  <c r="B452" i="2"/>
  <c r="B453" i="2"/>
  <c r="B454" i="2"/>
  <c r="B455" i="2"/>
  <c r="B456" i="2"/>
  <c r="B457" i="2"/>
  <c r="B458" i="2"/>
  <c r="B459" i="2"/>
  <c r="B460" i="2"/>
  <c r="B461" i="2"/>
  <c r="B462" i="2"/>
  <c r="B464" i="2"/>
  <c r="B465" i="2"/>
  <c r="B466" i="2"/>
  <c r="B469" i="2"/>
  <c r="B471" i="2"/>
  <c r="B472" i="2"/>
  <c r="B473" i="2"/>
  <c r="B474" i="2"/>
  <c r="B475" i="2"/>
  <c r="B478" i="2"/>
  <c r="B479" i="2"/>
  <c r="B481" i="2"/>
  <c r="B482" i="2"/>
  <c r="B483" i="2"/>
  <c r="B484" i="2"/>
  <c r="B485" i="2"/>
  <c r="B487" i="2"/>
  <c r="B490" i="2"/>
  <c r="B491" i="2"/>
  <c r="B492" i="2"/>
  <c r="B493" i="2"/>
  <c r="B494" i="2"/>
  <c r="B495" i="2"/>
  <c r="B497" i="2"/>
  <c r="B498" i="2"/>
  <c r="B499" i="2"/>
  <c r="B500" i="2"/>
  <c r="B501" i="2"/>
  <c r="B502" i="2"/>
  <c r="B503" i="2"/>
  <c r="B504" i="2"/>
  <c r="B505" i="2"/>
  <c r="B506" i="2"/>
  <c r="B507" i="2"/>
  <c r="B509" i="2"/>
  <c r="B510" i="2"/>
  <c r="B511" i="2"/>
  <c r="B513" i="2"/>
  <c r="B515" i="2"/>
  <c r="B516" i="2"/>
  <c r="B517" i="2"/>
  <c r="B518" i="2"/>
  <c r="B519" i="2"/>
  <c r="B520" i="2"/>
  <c r="B521" i="2"/>
  <c r="B522" i="2"/>
  <c r="B523" i="2"/>
  <c r="B525" i="2"/>
  <c r="B526" i="2"/>
  <c r="B528" i="2"/>
  <c r="B529" i="2"/>
  <c r="B530" i="2"/>
  <c r="B531" i="2"/>
  <c r="B533" i="2"/>
  <c r="B534" i="2"/>
  <c r="B535" i="2"/>
  <c r="B537" i="2"/>
  <c r="B538" i="2"/>
  <c r="B539" i="2"/>
  <c r="B540" i="2"/>
  <c r="B541" i="2"/>
  <c r="B542" i="2"/>
  <c r="B543" i="2"/>
  <c r="B544" i="2"/>
  <c r="B545" i="2"/>
  <c r="B546" i="2"/>
  <c r="B548" i="2"/>
  <c r="B549" i="2"/>
  <c r="B550" i="2"/>
  <c r="B551" i="2"/>
  <c r="B552" i="2"/>
  <c r="B553" i="2"/>
  <c r="B554" i="2"/>
  <c r="B555" i="2"/>
  <c r="B556" i="2"/>
  <c r="B557" i="2"/>
  <c r="B559" i="2"/>
  <c r="B560" i="2"/>
  <c r="B561" i="2"/>
  <c r="B562" i="2"/>
  <c r="B563" i="2"/>
  <c r="B564" i="2"/>
  <c r="B565" i="2"/>
  <c r="B566" i="2"/>
  <c r="B567" i="2"/>
  <c r="B568" i="2"/>
  <c r="B570" i="2"/>
  <c r="B571" i="2"/>
  <c r="B572" i="2"/>
  <c r="B574" i="2"/>
  <c r="B576" i="2"/>
  <c r="B577" i="2"/>
  <c r="B578" i="2"/>
  <c r="B580" i="2"/>
  <c r="B581" i="2"/>
  <c r="B584" i="2"/>
  <c r="B585" i="2"/>
  <c r="B586" i="2"/>
  <c r="B587" i="2"/>
  <c r="B588" i="2"/>
  <c r="B590" i="2"/>
  <c r="B591" i="2"/>
  <c r="B592" i="2"/>
  <c r="B593" i="2"/>
  <c r="B595" i="2"/>
  <c r="B596" i="2"/>
  <c r="B597" i="2"/>
  <c r="B598" i="2"/>
  <c r="B599" i="2"/>
  <c r="B600" i="2"/>
  <c r="B601" i="2"/>
  <c r="B602" i="2"/>
  <c r="B603" i="2"/>
  <c r="B604" i="2"/>
  <c r="B605" i="2"/>
  <c r="B606" i="2"/>
  <c r="B608" i="2"/>
  <c r="B609" i="2"/>
  <c r="B610" i="2"/>
  <c r="B611" i="2"/>
  <c r="B612" i="2"/>
  <c r="B613" i="2"/>
  <c r="B617" i="2"/>
  <c r="B620" i="2"/>
  <c r="B621" i="2"/>
  <c r="B622" i="2"/>
  <c r="B623" i="2"/>
  <c r="B624" i="2"/>
  <c r="B625" i="2"/>
  <c r="B626" i="2"/>
  <c r="B628" i="2"/>
  <c r="B629" i="2"/>
  <c r="B630" i="2"/>
  <c r="B631" i="2"/>
  <c r="B633" i="2"/>
  <c r="B634" i="2"/>
  <c r="B635" i="2"/>
  <c r="B636" i="2"/>
  <c r="B638" i="2"/>
  <c r="B639" i="2"/>
  <c r="B640" i="2"/>
  <c r="B641" i="2"/>
  <c r="B642" i="2"/>
  <c r="B643" i="2"/>
  <c r="B644" i="2"/>
  <c r="B645" i="2"/>
  <c r="B646" i="2"/>
  <c r="B647" i="2"/>
  <c r="B648" i="2"/>
  <c r="B650" i="2"/>
  <c r="B652" i="2"/>
  <c r="B653" i="2"/>
  <c r="B654" i="2"/>
  <c r="B655" i="2"/>
  <c r="B657" i="2"/>
  <c r="B658" i="2"/>
  <c r="B660" i="2"/>
  <c r="B661" i="2"/>
  <c r="B662" i="2"/>
  <c r="B663" i="2"/>
  <c r="B665" i="2"/>
  <c r="B666" i="2"/>
  <c r="B667" i="2"/>
  <c r="B669" i="2"/>
  <c r="B670" i="2"/>
  <c r="B671" i="2"/>
  <c r="B673" i="2"/>
  <c r="B674" i="2"/>
  <c r="B675" i="2"/>
  <c r="B677" i="2"/>
  <c r="B679" i="2"/>
  <c r="B680" i="2"/>
  <c r="B682" i="2"/>
  <c r="B683" i="2"/>
  <c r="B685" i="2"/>
  <c r="B686" i="2"/>
  <c r="B689" i="2"/>
  <c r="B690" i="2"/>
  <c r="B691" i="2"/>
  <c r="B692" i="2"/>
  <c r="B693" i="2"/>
  <c r="B694" i="2"/>
  <c r="B695" i="2"/>
  <c r="B696" i="2"/>
  <c r="B698"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E6416" i="1" l="1"/>
  <c r="F6416" i="1"/>
  <c r="E6415" i="1"/>
  <c r="F6415" i="1"/>
  <c r="F6414" i="1"/>
  <c r="E6414" i="1"/>
  <c r="E6413" i="1"/>
  <c r="F6413" i="1"/>
  <c r="E6412" i="1"/>
  <c r="F6412" i="1"/>
  <c r="E6411" i="1"/>
  <c r="F6411" i="1"/>
  <c r="E6410" i="1"/>
  <c r="F6410" i="1"/>
  <c r="E6409" i="1"/>
  <c r="F6409" i="1"/>
  <c r="F6408" i="1"/>
  <c r="E6408" i="1"/>
  <c r="E6407" i="1"/>
  <c r="F6406" i="1"/>
  <c r="E6406" i="1"/>
  <c r="F6407" i="1"/>
  <c r="E6405" i="1"/>
  <c r="F6405" i="1"/>
  <c r="E6404" i="1"/>
  <c r="F6404" i="1"/>
  <c r="E6403" i="1"/>
  <c r="F6402" i="1"/>
  <c r="F6403" i="1"/>
  <c r="E6402" i="1"/>
  <c r="E6401" i="1"/>
  <c r="F6401" i="1"/>
  <c r="E6399" i="1"/>
  <c r="F6399" i="1"/>
  <c r="E6400" i="1"/>
  <c r="F6400" i="1"/>
  <c r="E6397" i="1"/>
  <c r="F6397" i="1"/>
  <c r="E6398" i="1"/>
  <c r="F6398" i="1"/>
  <c r="E6396" i="1"/>
  <c r="F6396" i="1"/>
  <c r="E6395" i="1"/>
  <c r="F6395" i="1"/>
  <c r="F6394" i="1"/>
  <c r="E6394" i="1"/>
  <c r="E6393" i="1"/>
  <c r="F6393" i="1"/>
  <c r="E6392" i="1"/>
  <c r="F6392" i="1"/>
  <c r="E6391" i="1"/>
  <c r="F6391" i="1"/>
  <c r="E6390" i="1"/>
  <c r="F6390" i="1"/>
  <c r="E6389" i="1"/>
  <c r="F6389" i="1"/>
  <c r="E6386" i="1"/>
  <c r="E6388" i="1"/>
  <c r="F6387" i="1"/>
  <c r="E6387" i="1"/>
  <c r="F6386" i="1"/>
  <c r="F6388" i="1"/>
  <c r="E6384" i="1"/>
  <c r="F6385" i="1"/>
  <c r="E6385" i="1"/>
  <c r="F6384" i="1"/>
  <c r="E6383" i="1"/>
  <c r="F6383" i="1"/>
  <c r="F6382" i="1"/>
  <c r="E6382" i="1"/>
  <c r="E6381" i="1"/>
  <c r="F6381" i="1"/>
  <c r="E6380" i="1"/>
  <c r="F6380" i="1"/>
  <c r="E6379" i="1"/>
  <c r="F6379" i="1"/>
  <c r="E6377" i="1"/>
  <c r="F6378" i="1"/>
  <c r="E6378" i="1"/>
  <c r="F6377" i="1"/>
  <c r="E6373" i="1"/>
  <c r="E6375" i="1"/>
  <c r="F6373" i="1"/>
  <c r="F6375" i="1"/>
  <c r="E6372" i="1"/>
  <c r="E6374" i="1"/>
  <c r="E6376" i="1"/>
  <c r="F6372" i="1"/>
  <c r="F6374" i="1"/>
  <c r="F6376" i="1"/>
  <c r="F6371" i="1"/>
  <c r="E6371" i="1"/>
  <c r="E6370" i="1"/>
  <c r="F6370" i="1"/>
  <c r="F6369" i="1"/>
  <c r="E6369" i="1"/>
  <c r="E6367" i="1"/>
  <c r="F6368" i="1"/>
  <c r="E6368" i="1"/>
  <c r="F6367" i="1"/>
  <c r="E6366" i="1"/>
  <c r="F6366" i="1"/>
  <c r="E6364" i="1"/>
  <c r="F6364" i="1"/>
  <c r="E6365" i="1"/>
  <c r="F6365" i="1"/>
  <c r="E6362" i="1"/>
  <c r="F6361" i="1"/>
  <c r="F6363" i="1"/>
  <c r="E6361" i="1"/>
  <c r="E6363" i="1"/>
  <c r="F6362" i="1"/>
  <c r="E6360" i="1"/>
  <c r="F6360" i="1"/>
  <c r="E6358" i="1"/>
  <c r="F6358" i="1"/>
  <c r="E6359" i="1"/>
  <c r="F6359" i="1"/>
  <c r="E6356" i="1"/>
  <c r="F6356" i="1"/>
  <c r="E6357" i="1"/>
  <c r="F6357" i="1"/>
  <c r="E6355" i="1"/>
  <c r="F6355" i="1"/>
  <c r="E6354" i="1"/>
  <c r="F6354" i="1"/>
  <c r="E6353" i="1"/>
  <c r="F6353" i="1"/>
  <c r="E6352" i="1"/>
  <c r="F6352" i="1"/>
  <c r="E6351" i="1"/>
  <c r="F6351" i="1"/>
  <c r="E6350" i="1"/>
  <c r="F6350" i="1"/>
  <c r="F6349" i="1"/>
  <c r="E6349" i="1"/>
  <c r="E6345" i="1"/>
  <c r="E6347" i="1"/>
  <c r="F6346" i="1"/>
  <c r="F6348" i="1"/>
  <c r="E6346" i="1"/>
  <c r="E6348" i="1"/>
  <c r="F6345" i="1"/>
  <c r="F6347" i="1"/>
  <c r="E6344" i="1"/>
  <c r="F6344" i="1"/>
  <c r="F6343" i="1"/>
  <c r="E6343" i="1"/>
  <c r="E6342" i="1"/>
  <c r="F6342" i="1"/>
  <c r="F6341" i="1"/>
  <c r="E6341" i="1"/>
  <c r="E6340" i="1"/>
  <c r="F6340" i="1"/>
  <c r="E6339" i="1"/>
  <c r="F6339" i="1"/>
  <c r="E6335" i="1"/>
  <c r="E6337" i="1"/>
  <c r="F6336" i="1"/>
  <c r="F6338" i="1"/>
  <c r="E6336" i="1"/>
  <c r="E6338" i="1"/>
  <c r="F6335" i="1"/>
  <c r="F6337" i="1"/>
  <c r="E6334" i="1"/>
  <c r="F6334" i="1"/>
  <c r="F6333" i="1"/>
  <c r="E6333" i="1"/>
  <c r="E6330" i="1"/>
  <c r="E6332" i="1"/>
  <c r="F6329" i="1"/>
  <c r="F6331" i="1"/>
  <c r="E6329" i="1"/>
  <c r="E6331" i="1"/>
  <c r="F6330" i="1"/>
  <c r="F6332" i="1"/>
  <c r="E6328" i="1"/>
  <c r="F6328" i="1"/>
  <c r="F6327" i="1"/>
  <c r="E6327" i="1"/>
  <c r="E6326" i="1"/>
  <c r="F6326" i="1"/>
  <c r="F6325" i="1"/>
  <c r="E6325" i="1"/>
  <c r="E6324" i="1"/>
  <c r="F6324" i="1"/>
  <c r="F6323" i="1"/>
  <c r="E6323" i="1"/>
  <c r="E6320" i="1"/>
  <c r="E6322" i="1"/>
  <c r="F6320" i="1"/>
  <c r="F6322" i="1"/>
  <c r="E6321" i="1"/>
  <c r="F6321" i="1"/>
  <c r="E6319" i="1"/>
  <c r="F6319" i="1"/>
  <c r="E6318" i="1"/>
  <c r="F6318" i="1"/>
  <c r="E6317" i="1"/>
  <c r="F6317" i="1"/>
  <c r="E6316" i="1"/>
  <c r="F6316" i="1"/>
  <c r="E6313" i="1"/>
  <c r="E6315" i="1"/>
  <c r="F6314" i="1"/>
  <c r="E6314" i="1"/>
  <c r="F6313" i="1"/>
  <c r="F6315" i="1"/>
  <c r="E6312" i="1"/>
  <c r="F6312" i="1"/>
  <c r="E6310" i="1"/>
  <c r="F6310" i="1"/>
  <c r="E6311" i="1"/>
  <c r="F6311" i="1"/>
  <c r="F6309" i="1"/>
  <c r="E6309" i="1"/>
  <c r="E6308" i="1"/>
  <c r="F6307" i="1"/>
  <c r="E6307" i="1"/>
  <c r="F6308" i="1"/>
  <c r="E6305" i="1"/>
  <c r="F6305" i="1"/>
  <c r="E6304" i="1"/>
  <c r="E6306" i="1"/>
  <c r="F6304" i="1"/>
  <c r="F6306" i="1"/>
  <c r="F6303" i="1"/>
  <c r="E6303" i="1"/>
  <c r="E6302" i="1"/>
  <c r="F6302" i="1"/>
  <c r="E6301" i="1"/>
  <c r="F6301" i="1"/>
  <c r="E6298" i="1"/>
  <c r="E6300" i="1"/>
  <c r="F6298" i="1"/>
  <c r="F6300" i="1"/>
  <c r="E6297" i="1"/>
  <c r="E6299" i="1"/>
  <c r="F6297" i="1"/>
  <c r="F6299" i="1"/>
  <c r="E6295" i="1"/>
  <c r="F6294" i="1"/>
  <c r="F6296" i="1"/>
  <c r="E6294" i="1"/>
  <c r="E6296" i="1"/>
  <c r="F6295" i="1"/>
  <c r="E6293" i="1"/>
  <c r="F6293" i="1"/>
  <c r="F6292" i="1"/>
  <c r="E6292" i="1"/>
  <c r="E6291" i="1"/>
  <c r="F6291" i="1"/>
  <c r="F6290" i="1"/>
  <c r="E6290" i="1"/>
  <c r="E6289" i="1"/>
  <c r="F6289" i="1"/>
  <c r="F6288" i="1"/>
  <c r="E6288" i="1"/>
  <c r="E6287" i="1"/>
  <c r="F6287" i="1"/>
  <c r="F6286" i="1"/>
  <c r="E6286" i="1"/>
  <c r="E6285" i="1"/>
  <c r="F6285" i="1"/>
  <c r="F6284" i="1"/>
  <c r="E6284" i="1"/>
  <c r="E6283" i="1"/>
  <c r="F6283" i="1"/>
  <c r="F6282" i="1"/>
  <c r="E6282" i="1"/>
  <c r="E6279" i="1"/>
  <c r="E6281" i="1"/>
  <c r="F6278" i="1"/>
  <c r="F6280" i="1"/>
  <c r="E6278" i="1"/>
  <c r="E6280" i="1"/>
  <c r="F6279" i="1"/>
  <c r="F6281" i="1"/>
  <c r="E6277" i="1"/>
  <c r="F6277" i="1"/>
  <c r="F6276" i="1"/>
  <c r="E6276" i="1"/>
  <c r="E6275" i="1"/>
  <c r="F6275" i="1"/>
  <c r="F6274" i="1"/>
  <c r="E6274" i="1"/>
  <c r="E6273" i="1"/>
  <c r="F6273" i="1"/>
  <c r="E6272" i="1"/>
  <c r="F6272" i="1"/>
  <c r="E6271" i="1"/>
  <c r="F6271" i="1"/>
  <c r="F6270" i="1"/>
  <c r="E6270" i="1"/>
  <c r="E6269" i="1"/>
  <c r="F6269" i="1"/>
  <c r="E6268" i="1"/>
  <c r="F6268" i="1"/>
  <c r="E6267" i="1"/>
  <c r="F6267" i="1"/>
  <c r="E6266" i="1"/>
  <c r="F6266" i="1"/>
  <c r="E6265" i="1"/>
  <c r="F6265" i="1"/>
  <c r="E6264" i="1"/>
  <c r="F6264" i="1"/>
  <c r="E6263" i="1"/>
  <c r="F6263" i="1"/>
  <c r="E6261" i="1"/>
  <c r="F6261" i="1"/>
  <c r="E6262" i="1"/>
  <c r="F6262" i="1"/>
  <c r="F6260" i="1"/>
  <c r="E6260" i="1"/>
  <c r="E6258" i="1"/>
  <c r="F6258" i="1"/>
  <c r="E6257" i="1"/>
  <c r="E6259" i="1"/>
  <c r="F6257" i="1"/>
  <c r="F6259" i="1"/>
  <c r="E6255" i="1"/>
  <c r="F6255" i="1"/>
  <c r="E6253" i="1"/>
  <c r="E6252" i="1"/>
  <c r="F6252" i="1"/>
  <c r="F6254" i="1"/>
  <c r="E6254" i="1"/>
  <c r="F6253" i="1"/>
  <c r="E6250" i="1"/>
  <c r="E6251" i="1"/>
  <c r="F6250" i="1"/>
  <c r="F6251" i="1"/>
  <c r="E6249" i="1"/>
  <c r="F6249" i="1"/>
  <c r="F6248" i="1"/>
  <c r="E6248" i="1"/>
  <c r="E6247" i="1"/>
  <c r="F6247" i="1"/>
  <c r="F6246" i="1"/>
  <c r="E6246" i="1"/>
  <c r="E6245" i="1"/>
  <c r="F6245" i="1"/>
  <c r="E6244" i="1"/>
  <c r="F6244" i="1"/>
  <c r="E6243" i="1"/>
  <c r="F6243" i="1"/>
  <c r="F6242" i="1"/>
  <c r="E6242" i="1"/>
  <c r="E6241" i="1"/>
  <c r="F6240" i="1"/>
  <c r="E6240" i="1"/>
  <c r="F6241" i="1"/>
  <c r="F6239" i="1"/>
  <c r="E6239" i="1"/>
  <c r="E6238" i="1"/>
  <c r="F6238" i="1"/>
  <c r="E6237" i="1"/>
  <c r="F6237" i="1"/>
  <c r="E6236" i="1"/>
  <c r="F6236" i="1"/>
  <c r="E6235" i="1"/>
  <c r="F6235" i="1"/>
  <c r="E6234" i="1"/>
  <c r="F6234" i="1"/>
  <c r="E6233" i="1"/>
  <c r="F6233" i="1"/>
  <c r="F6232" i="1"/>
  <c r="E6232" i="1"/>
  <c r="E6231" i="1"/>
  <c r="F6230" i="1"/>
  <c r="E6230" i="1"/>
  <c r="F6231" i="1"/>
  <c r="E6229" i="1"/>
  <c r="F6229" i="1"/>
  <c r="E6228" i="1"/>
  <c r="F6228" i="1"/>
  <c r="E6227" i="1"/>
  <c r="F6227" i="1"/>
  <c r="E6226" i="1"/>
  <c r="F6226" i="1"/>
  <c r="E6225" i="1"/>
  <c r="F6225" i="1"/>
  <c r="F6224" i="1"/>
  <c r="E6224" i="1"/>
  <c r="E6223" i="1"/>
  <c r="F6223" i="1"/>
  <c r="E6221" i="1"/>
  <c r="F6221" i="1"/>
  <c r="E6222" i="1"/>
  <c r="F6222" i="1"/>
  <c r="F6220" i="1"/>
  <c r="E6220" i="1"/>
  <c r="E6218" i="1"/>
  <c r="F6218" i="1"/>
  <c r="E6217" i="1"/>
  <c r="E6219" i="1"/>
  <c r="F6217" i="1"/>
  <c r="F6219" i="1"/>
  <c r="E6216" i="1"/>
  <c r="F6216" i="1"/>
  <c r="E6215" i="1"/>
  <c r="F6215" i="1"/>
  <c r="E6214" i="1"/>
  <c r="F6214" i="1"/>
  <c r="E6213" i="1"/>
  <c r="F6213" i="1"/>
  <c r="E6212" i="1"/>
  <c r="F6212" i="1"/>
  <c r="E6211" i="1"/>
  <c r="F6210" i="1"/>
  <c r="E6210" i="1"/>
  <c r="F6211" i="1"/>
  <c r="E6209" i="1"/>
  <c r="F6209" i="1"/>
  <c r="F6208" i="1"/>
  <c r="E6208" i="1"/>
  <c r="E6207" i="1"/>
  <c r="F6206" i="1"/>
  <c r="E6206" i="1"/>
  <c r="F6207" i="1"/>
  <c r="E6204" i="1"/>
  <c r="F6205" i="1"/>
  <c r="E6205" i="1"/>
  <c r="F6204" i="1"/>
  <c r="E6203" i="1"/>
  <c r="F6203" i="1"/>
  <c r="E6202" i="1"/>
  <c r="F6202" i="1"/>
  <c r="E6201" i="1"/>
  <c r="F6201" i="1"/>
  <c r="F6200" i="1"/>
  <c r="E6200" i="1"/>
  <c r="E6199" i="1"/>
  <c r="F6199" i="1"/>
  <c r="F6198" i="1"/>
  <c r="E6198" i="1"/>
  <c r="E6197" i="1"/>
  <c r="F6197" i="1"/>
  <c r="F6196" i="1"/>
  <c r="E6196" i="1"/>
  <c r="E6195" i="1"/>
  <c r="F6195" i="1"/>
  <c r="F6194" i="1"/>
  <c r="E6194" i="1"/>
  <c r="E6193" i="1"/>
  <c r="F6193" i="1"/>
  <c r="E6192" i="1"/>
  <c r="F6192" i="1"/>
  <c r="E6191" i="1"/>
  <c r="F6191" i="1"/>
  <c r="F6190" i="1"/>
  <c r="E6190" i="1"/>
  <c r="E6189" i="1"/>
  <c r="F6189" i="1"/>
  <c r="E6188" i="1"/>
  <c r="F6188" i="1"/>
  <c r="E6187" i="1"/>
  <c r="F6187" i="1"/>
  <c r="E6186" i="1"/>
  <c r="F6186" i="1"/>
  <c r="E6185" i="1"/>
  <c r="F6185" i="1"/>
  <c r="E6184" i="1"/>
  <c r="F6184" i="1"/>
  <c r="E6183" i="1"/>
  <c r="F6183" i="1"/>
  <c r="E6182" i="1"/>
  <c r="F6182" i="1"/>
  <c r="E6181" i="1"/>
  <c r="F6181" i="1"/>
  <c r="E6180" i="1"/>
  <c r="F6180" i="1"/>
  <c r="E6179" i="1"/>
  <c r="F6179" i="1"/>
  <c r="E6178" i="1"/>
  <c r="F6178" i="1"/>
  <c r="E6177" i="1"/>
  <c r="F6177" i="1"/>
  <c r="E6175" i="1"/>
  <c r="F6176" i="1"/>
  <c r="E6176" i="1"/>
  <c r="F6175" i="1"/>
  <c r="E6174" i="1"/>
  <c r="F6174" i="1"/>
  <c r="E6173" i="1"/>
  <c r="F6173" i="1"/>
  <c r="F6172" i="1"/>
  <c r="E6172" i="1"/>
  <c r="E6171" i="1"/>
  <c r="F6171" i="1"/>
  <c r="E6169" i="1"/>
  <c r="F6169" i="1"/>
  <c r="E6170" i="1"/>
  <c r="F6170" i="1"/>
  <c r="A6" i="2"/>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E6168" i="1"/>
  <c r="F6168" i="1"/>
  <c r="E6167" i="1"/>
  <c r="F6167" i="1"/>
  <c r="E6166" i="1"/>
  <c r="F6166" i="1"/>
  <c r="E6165" i="1"/>
  <c r="F6165" i="1"/>
  <c r="E6164" i="1"/>
  <c r="F6164" i="1"/>
  <c r="E6163" i="1"/>
  <c r="F6163" i="1"/>
  <c r="E6161" i="1"/>
  <c r="F6161" i="1"/>
  <c r="E6162" i="1"/>
  <c r="F6162" i="1"/>
  <c r="E6160" i="1"/>
  <c r="F6160" i="1"/>
  <c r="E6159" i="1"/>
  <c r="F6159" i="1"/>
  <c r="F6158" i="1"/>
  <c r="E6158" i="1"/>
  <c r="E6155" i="1"/>
  <c r="E6157" i="1"/>
  <c r="F6155" i="1"/>
  <c r="F6157" i="1"/>
  <c r="E6156" i="1"/>
  <c r="F6156" i="1"/>
  <c r="E6154" i="1"/>
  <c r="F6154" i="1"/>
  <c r="E6153" i="1"/>
  <c r="F6153" i="1"/>
  <c r="E6152" i="1"/>
  <c r="F6152" i="1"/>
  <c r="E6151" i="1"/>
  <c r="F6151" i="1"/>
  <c r="E6149" i="1"/>
  <c r="F6149" i="1"/>
  <c r="E6150" i="1"/>
  <c r="F6150" i="1"/>
  <c r="F6148" i="1"/>
  <c r="E6148" i="1"/>
  <c r="E6147" i="1"/>
  <c r="F6147" i="1"/>
  <c r="E6146" i="1"/>
  <c r="F6146" i="1"/>
  <c r="E6145" i="1"/>
  <c r="F6145" i="1"/>
  <c r="E6144" i="1"/>
  <c r="F6144" i="1"/>
  <c r="E6143" i="1"/>
  <c r="F6143" i="1"/>
  <c r="E6142" i="1"/>
  <c r="F6142" i="1"/>
  <c r="E6140" i="1"/>
  <c r="F6141" i="1"/>
  <c r="E6141" i="1"/>
  <c r="F6140" i="1"/>
  <c r="E6139" i="1"/>
  <c r="F6139" i="1"/>
  <c r="E6136" i="1"/>
  <c r="E6138" i="1"/>
  <c r="F6137" i="1"/>
  <c r="E6137" i="1"/>
  <c r="F6136" i="1"/>
  <c r="F6138" i="1"/>
  <c r="E6135" i="1"/>
  <c r="F6135" i="1"/>
  <c r="E6134" i="1"/>
  <c r="F6134" i="1"/>
  <c r="E6133" i="1"/>
  <c r="F6133" i="1"/>
  <c r="E6131" i="1"/>
  <c r="F6131" i="1"/>
  <c r="E6132" i="1"/>
  <c r="F6132" i="1"/>
  <c r="E6130" i="1"/>
  <c r="F6130" i="1"/>
  <c r="E6129" i="1"/>
  <c r="F6129" i="1"/>
  <c r="E6123" i="1"/>
  <c r="E6125" i="1"/>
  <c r="E6127" i="1"/>
  <c r="F6124" i="1"/>
  <c r="F6126" i="1"/>
  <c r="F6128" i="1"/>
  <c r="E6124" i="1"/>
  <c r="E6126" i="1"/>
  <c r="E6128" i="1"/>
  <c r="F6123" i="1"/>
  <c r="F6125" i="1"/>
  <c r="F6127" i="1"/>
  <c r="E6122" i="1"/>
  <c r="F6122" i="1"/>
  <c r="E6121" i="1"/>
  <c r="F6121" i="1"/>
  <c r="E6120" i="1"/>
  <c r="F6120" i="1"/>
  <c r="E6116" i="1"/>
  <c r="E6118" i="1"/>
  <c r="F6116" i="1"/>
  <c r="F6118" i="1"/>
  <c r="E6117" i="1"/>
  <c r="E6119" i="1"/>
  <c r="F6117" i="1"/>
  <c r="F6119" i="1"/>
  <c r="E6115" i="1"/>
  <c r="F6115" i="1"/>
  <c r="E6114" i="1"/>
  <c r="F6114" i="1"/>
  <c r="F6112" i="1"/>
  <c r="E6112" i="1"/>
  <c r="E6113" i="1"/>
  <c r="F6113" i="1"/>
  <c r="E6111" i="1"/>
  <c r="F6111" i="1"/>
  <c r="E6110" i="1"/>
  <c r="F6110" i="1"/>
  <c r="F6108" i="1"/>
  <c r="E6109" i="1"/>
  <c r="E6108" i="1"/>
  <c r="F6109" i="1"/>
  <c r="E6107" i="1"/>
  <c r="E6105" i="1"/>
  <c r="F6105" i="1"/>
  <c r="F6107" i="1"/>
  <c r="E6106" i="1"/>
  <c r="F6106" i="1"/>
  <c r="F6104" i="1"/>
  <c r="E6104" i="1"/>
  <c r="E6098" i="1"/>
  <c r="F6098" i="1"/>
  <c r="E6102" i="1"/>
  <c r="F6103" i="1"/>
  <c r="E6103" i="1"/>
  <c r="F6102" i="1"/>
  <c r="E6101" i="1"/>
  <c r="F6101" i="1"/>
  <c r="E6100" i="1"/>
  <c r="E6099" i="1"/>
  <c r="F6100" i="1"/>
  <c r="F6099" i="1"/>
  <c r="E6097" i="1"/>
  <c r="F6097" i="1"/>
  <c r="F6096" i="1"/>
  <c r="E6096" i="1"/>
  <c r="E6095" i="1"/>
  <c r="F6095" i="1"/>
  <c r="F6094" i="1"/>
  <c r="E6094" i="1"/>
  <c r="E6093" i="1"/>
  <c r="F6093" i="1"/>
  <c r="E6092" i="1"/>
  <c r="F6092" i="1"/>
  <c r="E6091" i="1"/>
  <c r="F6091" i="1"/>
  <c r="E6089" i="1"/>
  <c r="F6088" i="1"/>
  <c r="F6090" i="1"/>
  <c r="E6088" i="1"/>
  <c r="E6090" i="1"/>
  <c r="F6089" i="1"/>
  <c r="E6087" i="1"/>
  <c r="F6087" i="1"/>
  <c r="F6086" i="1"/>
  <c r="E6086" i="1"/>
  <c r="E6085" i="1"/>
  <c r="F6085" i="1"/>
  <c r="F6084" i="1"/>
  <c r="E6084" i="1"/>
  <c r="E6083" i="1"/>
  <c r="F6083" i="1"/>
  <c r="E6081" i="1"/>
  <c r="F6080" i="1"/>
  <c r="F6082" i="1"/>
  <c r="E6080" i="1"/>
  <c r="E6082" i="1"/>
  <c r="F6081" i="1"/>
  <c r="E6079" i="1"/>
  <c r="F6079" i="1"/>
  <c r="F6078" i="1"/>
  <c r="E6078" i="1"/>
  <c r="E6077" i="1"/>
  <c r="F6077" i="1"/>
  <c r="F6076" i="1"/>
  <c r="E6076" i="1"/>
  <c r="E6075" i="1"/>
  <c r="F6075" i="1"/>
  <c r="E6074" i="1"/>
  <c r="F6074" i="1"/>
  <c r="E6073" i="1"/>
  <c r="F6073" i="1"/>
  <c r="F6072" i="1"/>
  <c r="E6072" i="1"/>
  <c r="E6071" i="1"/>
  <c r="F6071" i="1"/>
  <c r="E6070" i="1"/>
  <c r="F6070" i="1"/>
  <c r="E6067" i="1"/>
  <c r="E6069" i="1"/>
  <c r="F6069" i="1"/>
  <c r="E6068" i="1"/>
  <c r="F6068" i="1"/>
  <c r="F6067" i="1"/>
  <c r="E6066" i="1"/>
  <c r="F6066" i="1"/>
  <c r="E6065" i="1"/>
  <c r="F6065" i="1"/>
  <c r="E6064" i="1"/>
  <c r="F6064" i="1"/>
  <c r="E6063" i="1"/>
  <c r="F6063" i="1"/>
  <c r="E6062" i="1"/>
  <c r="F6062" i="1"/>
  <c r="E6060" i="1"/>
  <c r="F6060" i="1"/>
  <c r="E6061" i="1"/>
  <c r="F6061" i="1"/>
  <c r="E6059" i="1"/>
  <c r="F6059" i="1"/>
  <c r="E6058" i="1"/>
  <c r="F6058" i="1"/>
  <c r="E6057" i="1"/>
  <c r="F6057" i="1"/>
  <c r="E6056" i="1"/>
  <c r="F6056" i="1"/>
  <c r="E6055" i="1"/>
  <c r="E6054" i="1"/>
  <c r="F6055" i="1"/>
  <c r="F6054" i="1"/>
  <c r="E6053" i="1"/>
  <c r="F6053" i="1"/>
  <c r="E6052" i="1"/>
  <c r="F6052" i="1"/>
  <c r="E6051" i="1"/>
  <c r="F6051" i="1"/>
  <c r="E6049" i="1"/>
  <c r="F6049" i="1"/>
  <c r="E6050" i="1"/>
  <c r="F6050" i="1"/>
  <c r="E6048" i="1"/>
  <c r="E6047" i="1"/>
  <c r="F6048" i="1"/>
  <c r="F6047" i="1"/>
  <c r="E6045" i="1"/>
  <c r="F6046" i="1"/>
  <c r="E6046" i="1"/>
  <c r="F6045" i="1"/>
  <c r="E6044" i="1"/>
  <c r="F6044" i="1"/>
  <c r="E6039" i="1"/>
  <c r="E6041" i="1"/>
  <c r="E6043" i="1"/>
  <c r="F6040" i="1"/>
  <c r="F6042" i="1"/>
  <c r="E6040" i="1"/>
  <c r="E6042" i="1"/>
  <c r="F6039" i="1"/>
  <c r="F6041" i="1"/>
  <c r="F6043" i="1"/>
  <c r="E6038" i="1"/>
  <c r="F6038" i="1"/>
  <c r="E6036" i="1"/>
  <c r="F6036" i="1"/>
  <c r="E6037" i="1"/>
  <c r="F6037" i="1"/>
  <c r="E6035" i="1"/>
  <c r="F6035" i="1"/>
  <c r="E6034" i="1"/>
  <c r="F6034" i="1"/>
  <c r="E6033" i="1"/>
  <c r="F6033" i="1"/>
  <c r="E6032" i="1"/>
  <c r="F6032" i="1"/>
  <c r="E6031" i="1"/>
  <c r="F6031" i="1"/>
  <c r="E6030" i="1"/>
  <c r="F6030" i="1"/>
  <c r="E6029" i="1"/>
  <c r="F6029" i="1"/>
  <c r="E6025" i="1"/>
  <c r="E6024" i="1"/>
  <c r="E5998" i="1"/>
  <c r="E6026" i="1"/>
  <c r="E6028" i="1"/>
  <c r="F6026" i="1"/>
  <c r="F6028" i="1"/>
  <c r="F6025" i="1"/>
  <c r="F6024" i="1"/>
  <c r="F5998" i="1"/>
  <c r="E6027" i="1"/>
  <c r="F6027" i="1"/>
  <c r="E6022" i="1"/>
  <c r="F6022" i="1"/>
  <c r="E6023" i="1"/>
  <c r="F6023" i="1"/>
  <c r="E6021" i="1"/>
  <c r="F6021" i="1"/>
  <c r="E6019" i="1"/>
  <c r="F6020" i="1"/>
  <c r="E6020" i="1"/>
  <c r="F6019" i="1"/>
  <c r="E6018" i="1"/>
  <c r="F6018" i="1"/>
  <c r="E6014" i="1"/>
  <c r="E6016" i="1"/>
  <c r="F6014" i="1"/>
  <c r="F6016" i="1"/>
  <c r="E6017" i="1"/>
  <c r="F6015" i="1"/>
  <c r="E6015" i="1"/>
  <c r="F6017" i="1"/>
  <c r="E6013" i="1"/>
  <c r="F6013" i="1"/>
  <c r="E6012" i="1"/>
  <c r="F6012" i="1"/>
  <c r="E6010" i="1"/>
  <c r="F6010" i="1"/>
  <c r="E6011" i="1"/>
  <c r="F6011" i="1"/>
  <c r="E6009" i="1"/>
  <c r="F6009" i="1"/>
  <c r="E6007" i="1"/>
  <c r="F6007" i="1"/>
  <c r="E6008" i="1"/>
  <c r="F6008" i="1"/>
  <c r="E6006" i="1"/>
  <c r="F6006" i="1"/>
  <c r="E6005" i="1"/>
  <c r="F6005" i="1"/>
  <c r="E6004" i="1"/>
  <c r="F6004" i="1"/>
  <c r="E6003" i="1"/>
  <c r="F6003" i="1"/>
  <c r="E6002" i="1"/>
  <c r="F6002" i="1"/>
  <c r="F6001" i="1"/>
  <c r="E6001" i="1"/>
  <c r="E5993" i="1"/>
  <c r="E5994" i="1"/>
  <c r="F5993" i="1"/>
  <c r="F5994" i="1"/>
  <c r="E5997" i="1"/>
  <c r="F5997" i="1"/>
  <c r="F5996" i="1"/>
  <c r="E5996" i="1"/>
  <c r="E5995" i="1"/>
  <c r="F5992" i="1"/>
  <c r="E5992" i="1"/>
  <c r="F5995" i="1"/>
  <c r="E5991" i="1"/>
  <c r="F5991" i="1"/>
  <c r="E5990" i="1"/>
  <c r="F5990" i="1"/>
  <c r="E5989" i="1"/>
  <c r="F5989" i="1"/>
  <c r="E5988" i="1"/>
  <c r="F5988" i="1"/>
  <c r="E5987" i="1"/>
  <c r="F5987" i="1"/>
  <c r="E5986" i="1"/>
  <c r="F5986" i="1"/>
  <c r="E5985" i="1"/>
  <c r="F5985" i="1"/>
  <c r="E5983" i="1"/>
  <c r="F5983" i="1"/>
  <c r="E5982" i="1"/>
  <c r="F5982" i="1"/>
  <c r="E5981" i="1"/>
  <c r="F5981" i="1"/>
  <c r="E5980" i="1"/>
  <c r="F5980" i="1"/>
  <c r="E5974" i="1"/>
  <c r="E5973" i="1"/>
  <c r="E5979" i="1"/>
  <c r="F5974" i="1"/>
  <c r="F5973" i="1"/>
  <c r="F5979" i="1"/>
  <c r="E5977" i="1"/>
  <c r="E5976" i="1"/>
  <c r="E5978" i="1"/>
  <c r="F5978" i="1"/>
  <c r="F5977" i="1"/>
  <c r="F5976" i="1"/>
  <c r="E5975" i="1"/>
  <c r="F5975" i="1"/>
  <c r="E5971" i="1"/>
  <c r="F5972" i="1"/>
  <c r="E5968" i="1"/>
  <c r="E5970" i="1"/>
  <c r="F5969" i="1"/>
  <c r="E5972" i="1"/>
  <c r="F5971" i="1"/>
  <c r="E5969" i="1"/>
  <c r="F5968" i="1"/>
  <c r="F5970" i="1"/>
  <c r="E5965" i="1"/>
  <c r="E5967" i="1"/>
  <c r="F5966" i="1"/>
  <c r="E5963" i="1"/>
  <c r="F5962" i="1"/>
  <c r="F5964" i="1"/>
  <c r="E5966" i="1"/>
  <c r="F5965" i="1"/>
  <c r="F5967" i="1"/>
  <c r="E5962" i="1"/>
  <c r="E5964" i="1"/>
  <c r="F5963" i="1"/>
  <c r="E5961" i="1"/>
  <c r="F5961" i="1"/>
  <c r="E5959" i="1"/>
  <c r="F5960" i="1"/>
  <c r="E5960" i="1"/>
  <c r="F5959" i="1"/>
  <c r="E5958" i="1"/>
  <c r="F5958" i="1"/>
  <c r="F5957" i="1"/>
  <c r="E5957" i="1"/>
  <c r="E5956" i="1"/>
  <c r="F5956" i="1"/>
  <c r="F5955" i="1"/>
  <c r="F5954" i="1"/>
  <c r="E5955" i="1"/>
  <c r="E5954" i="1"/>
  <c r="E5952" i="1"/>
  <c r="F5953" i="1"/>
  <c r="E5953" i="1"/>
  <c r="F5952" i="1"/>
  <c r="E5951" i="1"/>
  <c r="F5951" i="1"/>
  <c r="E5949" i="1"/>
  <c r="F5949" i="1"/>
  <c r="E5950" i="1"/>
  <c r="F5950" i="1"/>
  <c r="F5948" i="1"/>
  <c r="E5948" i="1"/>
  <c r="F5947" i="1"/>
  <c r="E5947" i="1"/>
  <c r="F5946" i="1"/>
  <c r="E5946" i="1"/>
  <c r="F5945" i="1"/>
  <c r="E5945" i="1"/>
  <c r="F5944" i="1"/>
  <c r="E5944" i="1"/>
  <c r="F5942" i="1"/>
  <c r="E5943" i="1"/>
  <c r="F5943" i="1"/>
  <c r="E5942" i="1"/>
  <c r="F5941" i="1"/>
  <c r="E5941" i="1"/>
  <c r="E5940" i="1"/>
  <c r="F5940" i="1"/>
  <c r="E5935" i="1"/>
  <c r="E5936" i="1"/>
  <c r="F5935" i="1"/>
  <c r="F5936" i="1"/>
  <c r="E5939" i="1"/>
  <c r="F5938" i="1"/>
  <c r="E5938" i="1"/>
  <c r="F5939" i="1"/>
  <c r="F5937" i="1"/>
  <c r="E5937" i="1"/>
  <c r="E5934" i="1"/>
  <c r="F5933" i="1"/>
  <c r="E5933" i="1"/>
  <c r="F5934" i="1"/>
  <c r="E5932" i="1"/>
  <c r="F5932" i="1"/>
  <c r="F5931" i="1"/>
  <c r="E5931" i="1"/>
  <c r="E5930" i="1"/>
  <c r="F5929" i="1"/>
  <c r="E5929" i="1"/>
  <c r="F5930" i="1"/>
  <c r="F5923" i="1"/>
  <c r="E5928" i="1"/>
  <c r="F5927" i="1"/>
  <c r="E5923" i="1"/>
  <c r="E5927" i="1"/>
  <c r="F5928" i="1"/>
  <c r="F5922" i="1"/>
  <c r="E5926" i="1"/>
  <c r="F5925" i="1"/>
  <c r="E5922" i="1"/>
  <c r="E5925" i="1"/>
  <c r="F5926" i="1"/>
  <c r="E5924" i="1"/>
  <c r="F5924" i="1"/>
  <c r="E5920" i="1"/>
  <c r="F5920" i="1"/>
  <c r="E5921" i="1"/>
  <c r="F5921" i="1"/>
  <c r="E5919" i="1"/>
  <c r="F5919" i="1"/>
  <c r="E5918" i="1"/>
  <c r="F5918" i="1"/>
  <c r="F5917" i="1"/>
  <c r="E5917" i="1"/>
  <c r="E5916" i="1"/>
  <c r="F5916" i="1"/>
  <c r="E5915" i="1"/>
  <c r="F5915" i="1"/>
  <c r="E5914" i="1"/>
  <c r="F5914" i="1"/>
  <c r="E5913" i="1"/>
  <c r="F5913" i="1"/>
  <c r="E5912" i="1"/>
  <c r="F5912" i="1"/>
  <c r="E5911" i="1"/>
  <c r="F5911" i="1"/>
  <c r="E5910" i="1"/>
  <c r="F5910" i="1"/>
  <c r="E5909" i="1"/>
  <c r="F5909" i="1"/>
  <c r="E5908" i="1"/>
  <c r="F5908" i="1"/>
  <c r="E5907" i="1"/>
  <c r="F5907" i="1"/>
  <c r="E5906" i="1"/>
  <c r="F5906" i="1"/>
  <c r="E5903" i="1"/>
  <c r="E5905" i="1"/>
  <c r="F5903" i="1"/>
  <c r="F5905" i="1"/>
  <c r="E5904" i="1"/>
  <c r="F5904" i="1"/>
  <c r="E5897" i="1"/>
  <c r="E5899" i="1"/>
  <c r="E5901" i="1"/>
  <c r="F5897" i="1"/>
  <c r="F5899" i="1"/>
  <c r="F5901" i="1"/>
  <c r="E5898" i="1"/>
  <c r="E5900" i="1"/>
  <c r="E5902" i="1"/>
  <c r="F5898" i="1"/>
  <c r="F5900" i="1"/>
  <c r="F5902" i="1"/>
  <c r="E5894" i="1"/>
  <c r="E5895" i="1"/>
  <c r="F5895" i="1"/>
  <c r="F5894" i="1"/>
  <c r="E5896" i="1"/>
  <c r="F5896" i="1"/>
  <c r="E5893" i="1"/>
  <c r="F5893" i="1"/>
  <c r="E5889" i="1"/>
  <c r="E5891" i="1"/>
  <c r="F5890" i="1"/>
  <c r="F5892" i="1"/>
  <c r="E5890" i="1"/>
  <c r="E5892" i="1"/>
  <c r="F5889" i="1"/>
  <c r="F5891" i="1"/>
  <c r="E5888" i="1"/>
  <c r="F5888" i="1"/>
  <c r="E5887" i="1"/>
  <c r="F5887" i="1"/>
  <c r="E5886" i="1"/>
  <c r="F5886" i="1"/>
  <c r="E5884" i="1"/>
  <c r="F5885" i="1"/>
  <c r="E5885" i="1"/>
  <c r="F5884" i="1"/>
  <c r="E5883" i="1"/>
  <c r="F5883" i="1"/>
  <c r="E5881" i="1"/>
  <c r="F5882" i="1"/>
  <c r="E5882" i="1"/>
  <c r="F5881" i="1"/>
  <c r="E5880" i="1"/>
  <c r="F5880" i="1"/>
  <c r="E5879" i="1"/>
  <c r="F5879" i="1"/>
  <c r="E5878" i="1"/>
  <c r="F5878" i="1"/>
  <c r="E5877" i="1"/>
  <c r="F5877" i="1"/>
  <c r="E5876" i="1"/>
  <c r="F5876" i="1"/>
  <c r="E5875" i="1"/>
  <c r="F5875" i="1"/>
  <c r="E5874" i="1"/>
  <c r="F5874" i="1"/>
  <c r="E5873" i="1"/>
  <c r="E5872" i="1"/>
  <c r="F5873" i="1"/>
  <c r="F5872" i="1"/>
  <c r="E5871" i="1"/>
  <c r="F5871" i="1"/>
  <c r="E5870" i="1"/>
  <c r="F5870" i="1"/>
  <c r="E5869" i="1"/>
  <c r="F5869" i="1"/>
  <c r="E5868" i="1"/>
  <c r="F5868" i="1"/>
  <c r="E5866" i="1"/>
  <c r="F5867" i="1"/>
  <c r="E5867" i="1"/>
  <c r="F5866" i="1"/>
  <c r="E5865" i="1"/>
  <c r="F5865" i="1"/>
  <c r="E5863" i="1"/>
  <c r="F5863" i="1"/>
  <c r="E5864" i="1"/>
  <c r="F5864" i="1"/>
  <c r="F5862" i="1"/>
  <c r="E5862" i="1"/>
  <c r="E5861" i="1"/>
  <c r="F5860" i="1"/>
  <c r="E5860" i="1"/>
  <c r="F5861" i="1"/>
  <c r="E5859" i="1"/>
  <c r="F5858" i="1"/>
  <c r="F5857" i="1"/>
  <c r="E5858" i="1"/>
  <c r="F5859" i="1"/>
  <c r="E5857" i="1"/>
  <c r="E5856" i="1"/>
  <c r="F5856" i="1"/>
  <c r="E5855" i="1"/>
  <c r="F5855" i="1"/>
  <c r="E5853" i="1"/>
  <c r="F5854" i="1"/>
  <c r="E5854" i="1"/>
  <c r="F5853" i="1"/>
  <c r="E5852" i="1"/>
  <c r="F5852" i="1"/>
  <c r="E5851" i="1"/>
  <c r="F5851" i="1"/>
  <c r="E5850" i="1"/>
  <c r="F5850" i="1"/>
  <c r="E5849" i="1"/>
  <c r="F5849" i="1"/>
  <c r="E5848" i="1"/>
  <c r="F5848" i="1"/>
  <c r="E5847" i="1"/>
  <c r="F5847" i="1"/>
  <c r="E5846" i="1"/>
  <c r="F5846" i="1"/>
  <c r="E5845" i="1"/>
  <c r="F5845" i="1"/>
  <c r="F5844" i="1"/>
  <c r="E5844" i="1"/>
  <c r="F5843" i="1"/>
  <c r="E5843" i="1"/>
  <c r="E5841" i="1"/>
  <c r="F5841" i="1"/>
  <c r="E5840" i="1"/>
  <c r="E5842" i="1"/>
  <c r="F5840" i="1"/>
  <c r="F5842" i="1"/>
  <c r="E5839" i="1"/>
  <c r="F5839" i="1"/>
  <c r="E5838" i="1"/>
  <c r="F5838" i="1"/>
  <c r="E5836" i="1"/>
  <c r="F5837" i="1"/>
  <c r="E5837" i="1"/>
  <c r="F5836" i="1"/>
  <c r="E5835" i="1"/>
  <c r="F5835" i="1"/>
  <c r="E5834" i="1"/>
  <c r="E5833" i="1"/>
  <c r="F5834" i="1"/>
  <c r="F5833" i="1"/>
  <c r="E5832" i="1"/>
  <c r="F5832" i="1"/>
  <c r="E5831" i="1"/>
  <c r="F5831" i="1"/>
  <c r="E5830" i="1"/>
  <c r="F5830" i="1"/>
  <c r="E5829" i="1"/>
  <c r="F5829" i="1"/>
  <c r="E5828" i="1"/>
  <c r="F5828" i="1"/>
  <c r="E5825" i="1"/>
  <c r="E5827" i="1"/>
  <c r="F5826" i="1"/>
  <c r="E5826" i="1"/>
  <c r="F5825" i="1"/>
  <c r="F5827" i="1"/>
  <c r="E5824" i="1"/>
  <c r="F5824" i="1"/>
  <c r="E5823" i="1"/>
  <c r="F5823" i="1"/>
  <c r="E5822" i="1"/>
  <c r="F5822" i="1"/>
  <c r="E5821" i="1"/>
  <c r="F5821" i="1"/>
  <c r="E5820" i="1"/>
  <c r="F5820" i="1"/>
  <c r="E5819" i="1"/>
  <c r="F5819" i="1"/>
  <c r="E5818" i="1"/>
  <c r="F5818" i="1"/>
  <c r="F5817" i="1"/>
  <c r="E5817" i="1"/>
  <c r="E5816" i="1"/>
  <c r="F5815" i="1"/>
  <c r="E5815" i="1"/>
  <c r="F5816" i="1"/>
  <c r="E5813" i="1"/>
  <c r="F5814" i="1"/>
  <c r="E5814" i="1"/>
  <c r="F5813" i="1"/>
  <c r="E5812" i="1"/>
  <c r="F5812" i="1"/>
  <c r="E5797" i="1"/>
  <c r="E5799" i="1"/>
  <c r="E5802" i="1"/>
  <c r="F5801" i="1"/>
  <c r="F5797" i="1"/>
  <c r="F5799" i="1"/>
  <c r="F5802" i="1"/>
  <c r="E5801" i="1"/>
  <c r="E5811" i="1"/>
  <c r="F5811" i="1"/>
  <c r="E5810" i="1"/>
  <c r="F5810" i="1"/>
  <c r="E5809" i="1"/>
  <c r="F5809" i="1"/>
  <c r="E5807" i="1"/>
  <c r="F5808" i="1"/>
  <c r="E5808" i="1"/>
  <c r="F5807" i="1"/>
  <c r="E5806" i="1"/>
  <c r="F5806" i="1"/>
  <c r="E5805" i="1"/>
  <c r="F5805" i="1"/>
  <c r="E5804" i="1"/>
  <c r="F5804" i="1"/>
  <c r="E5800" i="1"/>
  <c r="E5798" i="1"/>
  <c r="E5796" i="1"/>
  <c r="F5796" i="1"/>
  <c r="E5795" i="1"/>
  <c r="F5795" i="1"/>
  <c r="F5800" i="1"/>
  <c r="F5798" i="1"/>
  <c r="E5794" i="1"/>
  <c r="F5794" i="1"/>
  <c r="E5791" i="1"/>
  <c r="E5793" i="1"/>
  <c r="F5792" i="1"/>
  <c r="F5791" i="1"/>
  <c r="E5792" i="1"/>
  <c r="F5793" i="1"/>
  <c r="E5789" i="1"/>
  <c r="E5790" i="1"/>
  <c r="E5788" i="1"/>
  <c r="F5790" i="1"/>
  <c r="F5788" i="1"/>
  <c r="F5789" i="1"/>
  <c r="F5787" i="1"/>
  <c r="E5787" i="1"/>
  <c r="E5786" i="1"/>
  <c r="F5786" i="1"/>
  <c r="F5784" i="1"/>
  <c r="E5785" i="1"/>
  <c r="F5785" i="1"/>
  <c r="E5784" i="1"/>
  <c r="E5783" i="1"/>
  <c r="F5783" i="1"/>
  <c r="E5780" i="1"/>
  <c r="E5782" i="1"/>
  <c r="F5781" i="1"/>
  <c r="E5781" i="1"/>
  <c r="F5780" i="1"/>
  <c r="F5782" i="1"/>
  <c r="E5778" i="1"/>
  <c r="F5778" i="1"/>
  <c r="E5779" i="1"/>
  <c r="F5779" i="1"/>
  <c r="E5776" i="1"/>
  <c r="F5776" i="1"/>
  <c r="E5777" i="1"/>
  <c r="F5777" i="1"/>
  <c r="E5775" i="1"/>
  <c r="F5775" i="1"/>
  <c r="E5774" i="1"/>
  <c r="F5774" i="1"/>
  <c r="E5773" i="1"/>
  <c r="F5773" i="1"/>
  <c r="E5772" i="1"/>
  <c r="F5772" i="1"/>
  <c r="E5771" i="1"/>
  <c r="F5771" i="1"/>
  <c r="E5770" i="1"/>
  <c r="E5768" i="1"/>
  <c r="F5769" i="1"/>
  <c r="E5769" i="1"/>
  <c r="F5768" i="1"/>
  <c r="F5770" i="1"/>
  <c r="E5767" i="1"/>
  <c r="F5767" i="1"/>
  <c r="E5766" i="1"/>
  <c r="F5766" i="1"/>
  <c r="E5765" i="1"/>
  <c r="F5765" i="1"/>
  <c r="E5764" i="1"/>
  <c r="F5764" i="1"/>
  <c r="F5763" i="1"/>
  <c r="E5763" i="1"/>
  <c r="E5762" i="1"/>
  <c r="F5762" i="1"/>
  <c r="F5761" i="1"/>
  <c r="E5761" i="1"/>
  <c r="E5760" i="1"/>
  <c r="F5760" i="1"/>
  <c r="E5758" i="1"/>
  <c r="F5758" i="1"/>
  <c r="E5759" i="1"/>
  <c r="F5759" i="1"/>
  <c r="E5756" i="1"/>
  <c r="F5756" i="1"/>
  <c r="E5757" i="1"/>
  <c r="F5757" i="1"/>
  <c r="E5755" i="1"/>
  <c r="F5755" i="1"/>
  <c r="E5754" i="1"/>
  <c r="F5754" i="1"/>
  <c r="E5753" i="1"/>
  <c r="F5753" i="1"/>
  <c r="E5751" i="1"/>
  <c r="F5752" i="1"/>
  <c r="E5752" i="1"/>
  <c r="F5751" i="1"/>
  <c r="E5750" i="1"/>
  <c r="F5750" i="1"/>
  <c r="E5749" i="1"/>
  <c r="F5749" i="1"/>
  <c r="E5748" i="1"/>
  <c r="F5748" i="1"/>
  <c r="F5747" i="1"/>
  <c r="E5747" i="1"/>
  <c r="E5746" i="1"/>
  <c r="F5746" i="1"/>
  <c r="E5742" i="1"/>
  <c r="E5744" i="1"/>
  <c r="F5742" i="1"/>
  <c r="F5744" i="1"/>
  <c r="E5743" i="1"/>
  <c r="E5745" i="1"/>
  <c r="F5743" i="1"/>
  <c r="F5745" i="1"/>
  <c r="E5741" i="1"/>
  <c r="F5741" i="1"/>
  <c r="E5740" i="1"/>
  <c r="F5740" i="1"/>
  <c r="F5739" i="1"/>
  <c r="E5739" i="1"/>
  <c r="E5738" i="1"/>
  <c r="F5738" i="1"/>
  <c r="E5737" i="1"/>
  <c r="F5737" i="1"/>
  <c r="E5736" i="1"/>
  <c r="F5736" i="1"/>
  <c r="E5735" i="1"/>
  <c r="F5735" i="1"/>
  <c r="E5733" i="1"/>
  <c r="F5734" i="1"/>
  <c r="E5734" i="1"/>
  <c r="F5733" i="1"/>
  <c r="E5731" i="1"/>
  <c r="F5732" i="1"/>
  <c r="E5732" i="1"/>
  <c r="F5731" i="1"/>
  <c r="E5730" i="1"/>
  <c r="F5730" i="1"/>
  <c r="E5728" i="1"/>
  <c r="F5728" i="1"/>
  <c r="E5729" i="1"/>
  <c r="F5729" i="1"/>
  <c r="F5727" i="1"/>
  <c r="E5727" i="1"/>
  <c r="E5724" i="1"/>
  <c r="E5726" i="1"/>
  <c r="F5724" i="1"/>
  <c r="F5726" i="1"/>
  <c r="E5725" i="1"/>
  <c r="F5725" i="1"/>
  <c r="E5723" i="1"/>
  <c r="F5723" i="1"/>
  <c r="E5722" i="1"/>
  <c r="F5722" i="1"/>
  <c r="E5720" i="1"/>
  <c r="F5720" i="1"/>
  <c r="E5721" i="1"/>
  <c r="F5721" i="1"/>
  <c r="F5719" i="1"/>
  <c r="E5719" i="1"/>
  <c r="E5718" i="1"/>
  <c r="F5718" i="1"/>
  <c r="E5717" i="1"/>
  <c r="F5717" i="1"/>
  <c r="E5716" i="1"/>
  <c r="F5716" i="1"/>
  <c r="E5715" i="1"/>
  <c r="F5715" i="1"/>
  <c r="E5714" i="1"/>
  <c r="F5714" i="1"/>
  <c r="E5713" i="1"/>
  <c r="F5713" i="1"/>
  <c r="E5712" i="1"/>
  <c r="F5712" i="1"/>
  <c r="E5711" i="1"/>
  <c r="F5711" i="1"/>
  <c r="E5710" i="1"/>
  <c r="F5710" i="1"/>
  <c r="E5709" i="1"/>
  <c r="F5709" i="1"/>
  <c r="E5707" i="1"/>
  <c r="F5708" i="1"/>
  <c r="E5708" i="1"/>
  <c r="F5707" i="1"/>
  <c r="E5706" i="1"/>
  <c r="F5706" i="1"/>
  <c r="E5705" i="1"/>
  <c r="F5705" i="1"/>
  <c r="E5704" i="1"/>
  <c r="F5703" i="1"/>
  <c r="E5703" i="1"/>
  <c r="F5704" i="1"/>
  <c r="E5702" i="1"/>
  <c r="F5702" i="1"/>
  <c r="E5700" i="1"/>
  <c r="E5701" i="1"/>
  <c r="F5701" i="1"/>
  <c r="F5700" i="1"/>
  <c r="E5699" i="1"/>
  <c r="F5699" i="1"/>
  <c r="E5698" i="1"/>
  <c r="F5697" i="1"/>
  <c r="E5697" i="1"/>
  <c r="F5698" i="1"/>
  <c r="E5696" i="1"/>
  <c r="F5696" i="1"/>
  <c r="E5694" i="1"/>
  <c r="F5694" i="1"/>
  <c r="E5695" i="1"/>
  <c r="F5695" i="1"/>
  <c r="E5693" i="1"/>
  <c r="F5693" i="1"/>
  <c r="E5692" i="1"/>
  <c r="F5692" i="1"/>
  <c r="F5691" i="1"/>
  <c r="E5691" i="1"/>
  <c r="E5690" i="1"/>
  <c r="F5690" i="1"/>
  <c r="E5689" i="1"/>
  <c r="F5689" i="1"/>
  <c r="E5688" i="1"/>
  <c r="F5688" i="1"/>
  <c r="E5686" i="1"/>
  <c r="F5686" i="1"/>
  <c r="E5687" i="1"/>
  <c r="F5687" i="1"/>
  <c r="E5685" i="1"/>
  <c r="F5685" i="1"/>
  <c r="E5684" i="1"/>
  <c r="F5684" i="1"/>
  <c r="E5683" i="1"/>
  <c r="F5683" i="1"/>
  <c r="E5675" i="1"/>
  <c r="E5677" i="1"/>
  <c r="E5679" i="1"/>
  <c r="E5681" i="1"/>
  <c r="F5676" i="1"/>
  <c r="F5678" i="1"/>
  <c r="F5680" i="1"/>
  <c r="F5682" i="1"/>
  <c r="E5676" i="1"/>
  <c r="E5678" i="1"/>
  <c r="E5680" i="1"/>
  <c r="E5682" i="1"/>
  <c r="F5675" i="1"/>
  <c r="F5677" i="1"/>
  <c r="F5679" i="1"/>
  <c r="F5681" i="1"/>
  <c r="E5671" i="1"/>
  <c r="E5673" i="1"/>
  <c r="F5672" i="1"/>
  <c r="F5674" i="1"/>
  <c r="E5672" i="1"/>
  <c r="E5674" i="1"/>
  <c r="F5671" i="1"/>
  <c r="F5673" i="1"/>
  <c r="E5670" i="1"/>
  <c r="F5670" i="1"/>
  <c r="E5669" i="1"/>
  <c r="F5669" i="1"/>
  <c r="E5668" i="1"/>
  <c r="F5668" i="1"/>
  <c r="E5667" i="1"/>
  <c r="F5667" i="1"/>
  <c r="E5666" i="1"/>
  <c r="F5666" i="1"/>
  <c r="E5665" i="1"/>
  <c r="F5665" i="1"/>
  <c r="E5664" i="1"/>
  <c r="F5663" i="1"/>
  <c r="E5663" i="1"/>
  <c r="F5664" i="1"/>
  <c r="E5653" i="1"/>
  <c r="E5655" i="1"/>
  <c r="E5657" i="1"/>
  <c r="E5659" i="1"/>
  <c r="E5661" i="1"/>
  <c r="F5654" i="1"/>
  <c r="F5656" i="1"/>
  <c r="F5658" i="1"/>
  <c r="F5660" i="1"/>
  <c r="E5662" i="1"/>
  <c r="F5662" i="1"/>
  <c r="E5654" i="1"/>
  <c r="E5656" i="1"/>
  <c r="E5658" i="1"/>
  <c r="E5660" i="1"/>
  <c r="F5653" i="1"/>
  <c r="F5655" i="1"/>
  <c r="F5657" i="1"/>
  <c r="F5659" i="1"/>
  <c r="F5661" i="1"/>
  <c r="E5652" i="1"/>
  <c r="F5651" i="1"/>
  <c r="E5651" i="1"/>
  <c r="F5652" i="1"/>
  <c r="E5650" i="1"/>
  <c r="F5650" i="1"/>
  <c r="E5649" i="1"/>
  <c r="E5646" i="1"/>
  <c r="E5648" i="1"/>
  <c r="F5647" i="1"/>
  <c r="F5649" i="1"/>
  <c r="E5647" i="1"/>
  <c r="F5646" i="1"/>
  <c r="F5648" i="1"/>
  <c r="E5645" i="1"/>
  <c r="F5645" i="1"/>
  <c r="E5644" i="1"/>
  <c r="F5644" i="1"/>
  <c r="E5643" i="1"/>
  <c r="F5643" i="1"/>
  <c r="E5642" i="1"/>
  <c r="F5642" i="1"/>
  <c r="E5641" i="1"/>
  <c r="F5641" i="1"/>
  <c r="E5640" i="1"/>
  <c r="F5640" i="1"/>
  <c r="E5639" i="1"/>
  <c r="F5639" i="1"/>
  <c r="E5638" i="1"/>
  <c r="F5638" i="1"/>
  <c r="E5635" i="1"/>
  <c r="E5637" i="1"/>
  <c r="F5635" i="1"/>
  <c r="F5637" i="1"/>
  <c r="E5636" i="1"/>
  <c r="F5636" i="1"/>
  <c r="E5632" i="1"/>
  <c r="E5634" i="1"/>
  <c r="F5633" i="1"/>
  <c r="E5633" i="1"/>
  <c r="F5632" i="1"/>
  <c r="F5634" i="1"/>
  <c r="E5631" i="1"/>
  <c r="F5631" i="1"/>
  <c r="F5630" i="1"/>
  <c r="E5630" i="1"/>
  <c r="E5629" i="1"/>
  <c r="F5628" i="1"/>
  <c r="E5628" i="1"/>
  <c r="F5629" i="1"/>
  <c r="E5627" i="1"/>
  <c r="F5627" i="1"/>
  <c r="E5626" i="1"/>
  <c r="F5626" i="1"/>
  <c r="E5616" i="1"/>
  <c r="E5617" i="1"/>
  <c r="E5618" i="1"/>
  <c r="E5619" i="1"/>
  <c r="E5620" i="1"/>
  <c r="E5623" i="1"/>
  <c r="E5624" i="1"/>
  <c r="F5616" i="1"/>
  <c r="F5617" i="1"/>
  <c r="F5618" i="1"/>
  <c r="F5619" i="1"/>
  <c r="F5620" i="1"/>
  <c r="F5623" i="1"/>
  <c r="F5624" i="1"/>
  <c r="E5625" i="1"/>
  <c r="F5625" i="1"/>
  <c r="E5615" i="1"/>
  <c r="F5615" i="1"/>
  <c r="F5614" i="1"/>
  <c r="E5614" i="1"/>
  <c r="E5612" i="1"/>
  <c r="F5610" i="1"/>
  <c r="F5611" i="1"/>
  <c r="F5612" i="1"/>
  <c r="F5613" i="1"/>
  <c r="E5608" i="1"/>
  <c r="F5607" i="1"/>
  <c r="E5610" i="1"/>
  <c r="F5608" i="1"/>
  <c r="E5611" i="1"/>
  <c r="E5613" i="1"/>
  <c r="E5607" i="1"/>
  <c r="E5609" i="1"/>
  <c r="F5609" i="1"/>
  <c r="E5606" i="1"/>
  <c r="F5606" i="1"/>
  <c r="E5605" i="1"/>
  <c r="F5605" i="1"/>
  <c r="F5604" i="1"/>
  <c r="E5604" i="1"/>
  <c r="F5603" i="1"/>
  <c r="E5603" i="1"/>
  <c r="E5602" i="1"/>
  <c r="F5602" i="1"/>
  <c r="E5601" i="1"/>
  <c r="F5601" i="1"/>
  <c r="E5599" i="1"/>
  <c r="E5600" i="1"/>
  <c r="F5599" i="1"/>
  <c r="F5600" i="1"/>
  <c r="E5598" i="1"/>
  <c r="F5598" i="1"/>
  <c r="F5597" i="1"/>
  <c r="E5597" i="1"/>
  <c r="E5596" i="1"/>
  <c r="F5596" i="1"/>
  <c r="F5595" i="1"/>
  <c r="E5595" i="1"/>
  <c r="F5594" i="1"/>
  <c r="E5594" i="1"/>
  <c r="E5593" i="1"/>
  <c r="F5593" i="1"/>
  <c r="E5592" i="1"/>
  <c r="F5592" i="1"/>
  <c r="E5591" i="1"/>
  <c r="F5591" i="1"/>
  <c r="E5590" i="1"/>
  <c r="F5590" i="1"/>
  <c r="E5589" i="1"/>
  <c r="F5589" i="1"/>
  <c r="E5588" i="1"/>
  <c r="F5588" i="1"/>
  <c r="F5587" i="1"/>
  <c r="E5587" i="1"/>
  <c r="F5586" i="1"/>
  <c r="E5586" i="1"/>
  <c r="E5585" i="1"/>
  <c r="F5585" i="1"/>
  <c r="E5584" i="1"/>
  <c r="F5584" i="1"/>
  <c r="F5583" i="1"/>
  <c r="E5583" i="1"/>
  <c r="E5582" i="1"/>
  <c r="F5582" i="1"/>
  <c r="F5581" i="1"/>
  <c r="E5580" i="1"/>
  <c r="E5581" i="1"/>
  <c r="F5580" i="1"/>
  <c r="E5579" i="1"/>
  <c r="F5579" i="1"/>
  <c r="F5578" i="1"/>
  <c r="E5578" i="1"/>
  <c r="E5577" i="1"/>
  <c r="F5577" i="1"/>
  <c r="E5575" i="1"/>
  <c r="F5575" i="1"/>
  <c r="F5576" i="1"/>
  <c r="E5576" i="1"/>
  <c r="E5574" i="1"/>
  <c r="F5574" i="1"/>
  <c r="E5573" i="1"/>
  <c r="F5573" i="1"/>
  <c r="E5572" i="1"/>
  <c r="F5572" i="1"/>
  <c r="E5571" i="1"/>
  <c r="F5571" i="1"/>
  <c r="E5570" i="1"/>
  <c r="F5570" i="1"/>
  <c r="E5569" i="1"/>
  <c r="F5569" i="1"/>
  <c r="E5568" i="1"/>
  <c r="F5568" i="1"/>
  <c r="E5567" i="1"/>
  <c r="F5567" i="1"/>
  <c r="E5566" i="1"/>
  <c r="F5566" i="1"/>
  <c r="E5564" i="1"/>
  <c r="F5563" i="1"/>
  <c r="F5564" i="1"/>
  <c r="E5563" i="1"/>
  <c r="E5562" i="1"/>
  <c r="F5562" i="1"/>
  <c r="E5561" i="1"/>
  <c r="F5561" i="1"/>
  <c r="E5560" i="1"/>
  <c r="F5560" i="1"/>
  <c r="E5559" i="1"/>
  <c r="F5559" i="1"/>
  <c r="E5556" i="1"/>
  <c r="E5557" i="1"/>
  <c r="E5558" i="1"/>
  <c r="F5556" i="1"/>
  <c r="F5557" i="1"/>
  <c r="F5558" i="1"/>
  <c r="E5555" i="1"/>
  <c r="F5554" i="1"/>
  <c r="F5555" i="1"/>
  <c r="E5554" i="1"/>
  <c r="E5553" i="1"/>
  <c r="F5553" i="1"/>
  <c r="E5461" i="1"/>
  <c r="F5461" i="1"/>
  <c r="E5322" i="1"/>
  <c r="E5292" i="1"/>
  <c r="F5292" i="1"/>
  <c r="E5291" i="1"/>
  <c r="F5322" i="1"/>
  <c r="F5291" i="1"/>
  <c r="F5472" i="1"/>
  <c r="E5552" i="1"/>
  <c r="F5552" i="1"/>
  <c r="E5551" i="1"/>
  <c r="F5551" i="1"/>
  <c r="E5550" i="1"/>
  <c r="F5550" i="1"/>
  <c r="E5549" i="1"/>
  <c r="F5549" i="1"/>
  <c r="F5548" i="1"/>
  <c r="E5548" i="1"/>
  <c r="E5547" i="1"/>
  <c r="F5547" i="1"/>
  <c r="E5546" i="1"/>
  <c r="F5546" i="1"/>
  <c r="E5545" i="1"/>
  <c r="F5545" i="1"/>
  <c r="E5544" i="1"/>
  <c r="F5544" i="1"/>
  <c r="E5543" i="1"/>
  <c r="F5543" i="1"/>
  <c r="E5542" i="1"/>
  <c r="F5542" i="1"/>
  <c r="F5541" i="1"/>
  <c r="E5541" i="1"/>
  <c r="F5540" i="1"/>
  <c r="E5540" i="1"/>
  <c r="E5539" i="1"/>
  <c r="F5539" i="1"/>
  <c r="E5538" i="1"/>
  <c r="F5538" i="1"/>
  <c r="E5536" i="1"/>
  <c r="E5537" i="1"/>
  <c r="F5536" i="1"/>
  <c r="F5537" i="1"/>
  <c r="E5535" i="1"/>
  <c r="F5535" i="1"/>
  <c r="E5534" i="1"/>
  <c r="F5534" i="1"/>
  <c r="F5533" i="1"/>
  <c r="E5533" i="1"/>
  <c r="F5532" i="1"/>
  <c r="E5532" i="1"/>
  <c r="E5531" i="1"/>
  <c r="F5531" i="1"/>
  <c r="E5529" i="1"/>
  <c r="E5530" i="1"/>
  <c r="F5529" i="1"/>
  <c r="F5530" i="1"/>
  <c r="E5528" i="1"/>
  <c r="F5528" i="1"/>
  <c r="E5527" i="1"/>
  <c r="F5527" i="1"/>
  <c r="E5526" i="1"/>
  <c r="F5526" i="1"/>
  <c r="E5525" i="1"/>
  <c r="F5525" i="1"/>
  <c r="F5524" i="1"/>
  <c r="E5524" i="1"/>
  <c r="F5523" i="1"/>
  <c r="E5523" i="1"/>
  <c r="F5522" i="1"/>
  <c r="E5522" i="1"/>
  <c r="E5521" i="1"/>
  <c r="F5521" i="1"/>
  <c r="E5520" i="1"/>
  <c r="F5520" i="1"/>
  <c r="F5517" i="1"/>
  <c r="F5518" i="1"/>
  <c r="E5518" i="1"/>
  <c r="E5519" i="1"/>
  <c r="F5519" i="1"/>
  <c r="E5517" i="1"/>
  <c r="E5516" i="1"/>
  <c r="F5516" i="1"/>
  <c r="E5515" i="1"/>
  <c r="F5515" i="1"/>
  <c r="F5514" i="1"/>
  <c r="E5514" i="1"/>
  <c r="E5513" i="1"/>
  <c r="F5513" i="1"/>
  <c r="F5511" i="1"/>
  <c r="E5511" i="1"/>
  <c r="E5510" i="1"/>
  <c r="F5510" i="1"/>
  <c r="E5509" i="1"/>
  <c r="F5509" i="1"/>
  <c r="F5508" i="1"/>
  <c r="E5508" i="1"/>
  <c r="E5507" i="1"/>
  <c r="F5507" i="1"/>
  <c r="E5506" i="1"/>
  <c r="F5506" i="1"/>
  <c r="F5505" i="1"/>
  <c r="E5505" i="1"/>
  <c r="E5503" i="1"/>
  <c r="F5504" i="1"/>
  <c r="F5503" i="1"/>
  <c r="E5504" i="1"/>
  <c r="E5502" i="1"/>
  <c r="F5502" i="1"/>
  <c r="E5501" i="1"/>
  <c r="F5501" i="1"/>
  <c r="F5500" i="1"/>
  <c r="E5500" i="1"/>
  <c r="F5499" i="1"/>
  <c r="E5499" i="1"/>
  <c r="F5498" i="1"/>
  <c r="E5498" i="1"/>
  <c r="E5497" i="1"/>
  <c r="F5497" i="1"/>
  <c r="E5496" i="1"/>
  <c r="F5496" i="1"/>
  <c r="F5494" i="1"/>
  <c r="E5494" i="1"/>
  <c r="F5495" i="1"/>
  <c r="E5495" i="1"/>
  <c r="F5493" i="1"/>
  <c r="E5493" i="1"/>
  <c r="F5492" i="1"/>
  <c r="E5492" i="1"/>
  <c r="E5491" i="1"/>
  <c r="F5491" i="1"/>
  <c r="E5490" i="1"/>
  <c r="F5490" i="1"/>
  <c r="E5489" i="1"/>
  <c r="F5489" i="1"/>
  <c r="F5488" i="1"/>
  <c r="E5488" i="1"/>
  <c r="F5487" i="1"/>
  <c r="E5487" i="1"/>
  <c r="F5486" i="1"/>
  <c r="E5486" i="1"/>
  <c r="E5485" i="1"/>
  <c r="F5485" i="1"/>
  <c r="E5483" i="1"/>
  <c r="E5484" i="1"/>
  <c r="F5484" i="1"/>
  <c r="F5483" i="1"/>
  <c r="E5481" i="1"/>
  <c r="E5482" i="1"/>
  <c r="F5481" i="1"/>
  <c r="F5482" i="1"/>
  <c r="E5480" i="1"/>
  <c r="F5480" i="1"/>
  <c r="E5478" i="1"/>
  <c r="F5478" i="1"/>
  <c r="E5479" i="1"/>
  <c r="F5479" i="1"/>
  <c r="F5477" i="1"/>
  <c r="E5477" i="1"/>
  <c r="E5475" i="1"/>
  <c r="E5476" i="1"/>
  <c r="F5475" i="1"/>
  <c r="F5476" i="1"/>
  <c r="E5474" i="1"/>
  <c r="F5474" i="1"/>
  <c r="E5473" i="1"/>
  <c r="F5473" i="1"/>
  <c r="E5472" i="1"/>
  <c r="F5471" i="1"/>
  <c r="E5471" i="1"/>
  <c r="E5470" i="1"/>
  <c r="F5470" i="1"/>
  <c r="E5469" i="1"/>
  <c r="F5469" i="1"/>
  <c r="E5467" i="1"/>
  <c r="E5468" i="1"/>
  <c r="F5468" i="1"/>
  <c r="F5467" i="1"/>
  <c r="F5466" i="1"/>
  <c r="F5465" i="1"/>
  <c r="E5465" i="1"/>
  <c r="E5466" i="1"/>
  <c r="F5464" i="1"/>
  <c r="E5464" i="1"/>
  <c r="F5463" i="1"/>
  <c r="E5463" i="1"/>
  <c r="E5462" i="1"/>
  <c r="F5462" i="1"/>
  <c r="F5460" i="1"/>
  <c r="E5460" i="1"/>
  <c r="F5459" i="1"/>
  <c r="E5459" i="1"/>
  <c r="F5458" i="1"/>
  <c r="E5458" i="1"/>
  <c r="E5456" i="1"/>
  <c r="E5457" i="1"/>
  <c r="F5457" i="1"/>
  <c r="F5456" i="1"/>
  <c r="E5455" i="1"/>
  <c r="F5455" i="1"/>
  <c r="E5454" i="1"/>
  <c r="F5454" i="1"/>
  <c r="E5453" i="1"/>
  <c r="F5453" i="1"/>
  <c r="E5452" i="1"/>
  <c r="F5452" i="1"/>
  <c r="F5451" i="1"/>
  <c r="E5451" i="1"/>
  <c r="F5449" i="1"/>
  <c r="E5450" i="1"/>
  <c r="F5448" i="1"/>
  <c r="E5449" i="1"/>
  <c r="E5448" i="1"/>
  <c r="F5450" i="1"/>
  <c r="F5447" i="1"/>
  <c r="E5447" i="1"/>
  <c r="E5446" i="1"/>
  <c r="F5446" i="1"/>
  <c r="F5445" i="1"/>
  <c r="E5445" i="1"/>
  <c r="E5444" i="1"/>
  <c r="F5444" i="1"/>
  <c r="F5442" i="1"/>
  <c r="F5443" i="1"/>
  <c r="E5442" i="1"/>
  <c r="E5443" i="1"/>
  <c r="F5441" i="1"/>
  <c r="E5441" i="1"/>
  <c r="F5440" i="1"/>
  <c r="E5440" i="1"/>
  <c r="E5438" i="1"/>
  <c r="F5439" i="1"/>
  <c r="F5438" i="1"/>
  <c r="E5439" i="1"/>
  <c r="F5437" i="1"/>
  <c r="E5437" i="1"/>
  <c r="F5436" i="1"/>
  <c r="E5436" i="1"/>
  <c r="E5435" i="1"/>
  <c r="F5435" i="1"/>
  <c r="F5434" i="1"/>
  <c r="E5434" i="1"/>
  <c r="E5432" i="1"/>
  <c r="E5433" i="1"/>
  <c r="F5432" i="1"/>
  <c r="F5433" i="1"/>
  <c r="E5431" i="1"/>
  <c r="F5431" i="1"/>
  <c r="E5430" i="1"/>
  <c r="F5430" i="1"/>
  <c r="F5429" i="1"/>
  <c r="E5429" i="1"/>
  <c r="E5428" i="1"/>
  <c r="F5428" i="1"/>
  <c r="E5427" i="1"/>
  <c r="F5427" i="1"/>
  <c r="E5426" i="1"/>
  <c r="F5426" i="1"/>
  <c r="F5425" i="1"/>
  <c r="E5425" i="1"/>
  <c r="E5424" i="1"/>
  <c r="F5424" i="1"/>
  <c r="E5423" i="1"/>
  <c r="F5423" i="1"/>
  <c r="E5421" i="1"/>
  <c r="E5422" i="1"/>
  <c r="F5422" i="1"/>
  <c r="F5421" i="1"/>
  <c r="E5420" i="1"/>
  <c r="F5420" i="1"/>
  <c r="E5419" i="1"/>
  <c r="F5419" i="1"/>
  <c r="F5418" i="1"/>
  <c r="E5418" i="1"/>
  <c r="E5417" i="1"/>
  <c r="F5416" i="1"/>
  <c r="E5416" i="1"/>
  <c r="F5417" i="1"/>
  <c r="E5415" i="1"/>
  <c r="F5415" i="1"/>
  <c r="E5414" i="1"/>
  <c r="F5414" i="1"/>
  <c r="F5413" i="1"/>
  <c r="E5413" i="1"/>
  <c r="F5412" i="1"/>
  <c r="E5412" i="1"/>
  <c r="E5411" i="1"/>
  <c r="F5411" i="1"/>
  <c r="F5410" i="1"/>
  <c r="E5410" i="1"/>
  <c r="E5409" i="1"/>
  <c r="F5409" i="1"/>
  <c r="F5408" i="1"/>
  <c r="E5408" i="1"/>
  <c r="E5406" i="1"/>
  <c r="E5407" i="1"/>
  <c r="F5406" i="1"/>
  <c r="F5407" i="1"/>
  <c r="F5404" i="1"/>
  <c r="E5404" i="1"/>
  <c r="E5405" i="1"/>
  <c r="F5405" i="1"/>
  <c r="E5403" i="1"/>
  <c r="F5403" i="1"/>
  <c r="E5401" i="1"/>
  <c r="E5402" i="1"/>
  <c r="F5401" i="1"/>
  <c r="F5402" i="1"/>
  <c r="E5400" i="1"/>
  <c r="F5400" i="1"/>
  <c r="E5399" i="1"/>
  <c r="F5399" i="1"/>
  <c r="F5398" i="1"/>
  <c r="E5398" i="1"/>
  <c r="F5397" i="1"/>
  <c r="E5397" i="1"/>
  <c r="F5396" i="1"/>
  <c r="E5396" i="1"/>
  <c r="E5394" i="1"/>
  <c r="F5394" i="1"/>
  <c r="E5395" i="1"/>
  <c r="F5395" i="1"/>
  <c r="F5392" i="1"/>
  <c r="F5393" i="1"/>
  <c r="E5393" i="1"/>
  <c r="E5392" i="1"/>
  <c r="F5391" i="1"/>
  <c r="E5391" i="1"/>
  <c r="F5389" i="1"/>
  <c r="F5390" i="1"/>
  <c r="E5389" i="1"/>
  <c r="E5390" i="1"/>
  <c r="F5388" i="1"/>
  <c r="E5388" i="1"/>
  <c r="F5387" i="1"/>
  <c r="E5387" i="1"/>
  <c r="F5386" i="1"/>
  <c r="E5386" i="1"/>
  <c r="E5385" i="1"/>
  <c r="F5385" i="1"/>
  <c r="F5384" i="1"/>
  <c r="E5384" i="1"/>
  <c r="F5383" i="1"/>
  <c r="E5383" i="1"/>
  <c r="F5382" i="1"/>
  <c r="E5382" i="1"/>
  <c r="F5381" i="1"/>
  <c r="E5381" i="1"/>
  <c r="E5380" i="1"/>
  <c r="F5380" i="1"/>
  <c r="F5379" i="1"/>
  <c r="E5379" i="1"/>
  <c r="E5378" i="1"/>
  <c r="F5378" i="1"/>
  <c r="E5377" i="1"/>
  <c r="F5377" i="1"/>
  <c r="E5376" i="1"/>
  <c r="F5376" i="1"/>
  <c r="E5375" i="1"/>
  <c r="F5375" i="1"/>
  <c r="F5374" i="1"/>
  <c r="E5373" i="1"/>
  <c r="E5374" i="1"/>
  <c r="F5373" i="1"/>
  <c r="E5372" i="1"/>
  <c r="F5372" i="1"/>
  <c r="E5371" i="1"/>
  <c r="F5371" i="1"/>
  <c r="F5370" i="1"/>
  <c r="E5370" i="1"/>
  <c r="E5369" i="1"/>
  <c r="F5369" i="1"/>
  <c r="E5368" i="1"/>
  <c r="F5368" i="1"/>
  <c r="F5367" i="1"/>
  <c r="E5367" i="1"/>
  <c r="E5365" i="1"/>
  <c r="F5366" i="1"/>
  <c r="E5366" i="1"/>
  <c r="F5365" i="1"/>
  <c r="E5363" i="1"/>
  <c r="E5364" i="1"/>
  <c r="F5363" i="1"/>
  <c r="F5364" i="1"/>
  <c r="E5362" i="1"/>
  <c r="F5362" i="1"/>
  <c r="E5361" i="1"/>
  <c r="F5361" i="1"/>
  <c r="E5360" i="1"/>
  <c r="F5360" i="1"/>
  <c r="F5358" i="1"/>
  <c r="F5359" i="1"/>
  <c r="E5358" i="1"/>
  <c r="E5359" i="1"/>
  <c r="E5357" i="1"/>
  <c r="F5357" i="1"/>
  <c r="E5356" i="1"/>
  <c r="F5356" i="1"/>
  <c r="F5355" i="1"/>
  <c r="E5355" i="1"/>
  <c r="E5354" i="1"/>
  <c r="F5354" i="1"/>
  <c r="F5353" i="1"/>
  <c r="E5353" i="1"/>
  <c r="F5352" i="1"/>
  <c r="E5352" i="1"/>
  <c r="E5350" i="1"/>
  <c r="F5350" i="1"/>
  <c r="E5351" i="1"/>
  <c r="F5351" i="1"/>
  <c r="F5349" i="1"/>
  <c r="E5349" i="1"/>
  <c r="E5348" i="1"/>
  <c r="F5348" i="1"/>
  <c r="E5347" i="1"/>
  <c r="F5347" i="1"/>
  <c r="E5346" i="1"/>
  <c r="F5346" i="1"/>
  <c r="E5345" i="1"/>
  <c r="F5345" i="1"/>
  <c r="F5344" i="1"/>
  <c r="E5344" i="1"/>
  <c r="F5343" i="1"/>
  <c r="E5343" i="1"/>
  <c r="E5342" i="1"/>
  <c r="F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422" i="2" l="1"/>
  <c r="I697" i="2"/>
  <c r="I428" i="2"/>
  <c r="I153" i="2"/>
  <c r="I496" i="2"/>
  <c r="E6256" i="1"/>
  <c r="F6256" i="1"/>
  <c r="I131" i="2"/>
  <c r="I463" i="2"/>
  <c r="I477" i="2"/>
  <c r="I132" i="2"/>
  <c r="I358" i="2"/>
  <c r="I391" i="2"/>
  <c r="I185" i="2"/>
  <c r="I632" i="2"/>
  <c r="E5984" i="1"/>
  <c r="F5984" i="1"/>
  <c r="I659" i="2"/>
  <c r="I415" i="2"/>
  <c r="I573" i="2"/>
  <c r="I699" i="2"/>
  <c r="I393" i="2"/>
  <c r="I687" i="2"/>
  <c r="I480" i="2"/>
  <c r="I468" i="2"/>
  <c r="I467" i="2"/>
  <c r="I615" i="2"/>
  <c r="I343" i="2"/>
  <c r="I575" i="2"/>
  <c r="I432" i="2"/>
  <c r="I619" i="2"/>
  <c r="I449" i="2"/>
  <c r="I408" i="2"/>
  <c r="I486" i="2"/>
  <c r="I514" i="2"/>
  <c r="I583" i="2"/>
  <c r="I326" i="2"/>
  <c r="I488" i="2"/>
  <c r="I649" i="2"/>
  <c r="I536" i="2"/>
  <c r="I579" i="2"/>
  <c r="I678" i="2"/>
  <c r="I614" i="2"/>
  <c r="I407" i="2"/>
  <c r="I688" i="2"/>
  <c r="I447" i="2"/>
  <c r="I418" i="2"/>
  <c r="I380" i="2"/>
  <c r="I439" i="2"/>
  <c r="I359" i="2"/>
  <c r="I416" i="2"/>
  <c r="I607" i="2"/>
  <c r="I676" i="2"/>
  <c r="I367" i="2"/>
  <c r="I664" i="2"/>
  <c r="I382" i="2"/>
  <c r="I582" i="2"/>
  <c r="I668" i="2"/>
  <c r="I489" i="2"/>
  <c r="I388" i="2"/>
  <c r="I360" i="2"/>
  <c r="I476" i="2"/>
  <c r="I637" i="2"/>
  <c r="I589" i="2"/>
  <c r="I627" i="2"/>
  <c r="I366" i="2"/>
  <c r="I672" i="2"/>
  <c r="I651" i="2"/>
  <c r="I618" i="2"/>
  <c r="I616" i="2"/>
  <c r="I470" i="2"/>
  <c r="I532" i="2"/>
  <c r="I656" i="2"/>
  <c r="I681" i="2"/>
  <c r="I336" i="2"/>
  <c r="I512" i="2"/>
  <c r="I375" i="2"/>
  <c r="I524" i="2"/>
  <c r="I569" i="2"/>
  <c r="I363" i="2"/>
  <c r="I684" i="2"/>
  <c r="I370" i="2"/>
  <c r="I451" i="2"/>
  <c r="I527" i="2"/>
  <c r="I696" i="2"/>
  <c r="I683" i="2"/>
  <c r="I671" i="2"/>
  <c r="I661" i="2"/>
  <c r="I653" i="2"/>
  <c r="I643" i="2"/>
  <c r="I631" i="2"/>
  <c r="I622" i="2"/>
  <c r="I611" i="2"/>
  <c r="I602" i="2"/>
  <c r="I594" i="2"/>
  <c r="I581" i="2"/>
  <c r="I572" i="2"/>
  <c r="I563" i="2"/>
  <c r="I555" i="2"/>
  <c r="I545" i="2"/>
  <c r="I694" i="2"/>
  <c r="I686" i="2"/>
  <c r="I674" i="2"/>
  <c r="I663" i="2"/>
  <c r="I650" i="2"/>
  <c r="I641" i="2"/>
  <c r="I634" i="2"/>
  <c r="I624" i="2"/>
  <c r="I609" i="2"/>
  <c r="I600" i="2"/>
  <c r="I592" i="2"/>
  <c r="I585" i="2"/>
  <c r="I570" i="2"/>
  <c r="I561" i="2"/>
  <c r="I553" i="2"/>
  <c r="I547" i="2"/>
  <c r="I698" i="2"/>
  <c r="I693" i="2"/>
  <c r="I689" i="2"/>
  <c r="I682" i="2"/>
  <c r="I675" i="2"/>
  <c r="I670" i="2"/>
  <c r="I665" i="2"/>
  <c r="I660" i="2"/>
  <c r="I654" i="2"/>
  <c r="I648" i="2"/>
  <c r="I644" i="2"/>
  <c r="I640" i="2"/>
  <c r="I635" i="2"/>
  <c r="I630" i="2"/>
  <c r="I625" i="2"/>
  <c r="I537" i="2"/>
  <c r="I531" i="2"/>
  <c r="I526" i="2"/>
  <c r="I521" i="2"/>
  <c r="I517" i="2"/>
  <c r="I511" i="2"/>
  <c r="I506" i="2"/>
  <c r="I502" i="2"/>
  <c r="I498" i="2"/>
  <c r="I493" i="2"/>
  <c r="I487" i="2"/>
  <c r="I482" i="2"/>
  <c r="I475" i="2"/>
  <c r="I471" i="2"/>
  <c r="I464" i="2"/>
  <c r="I459" i="2"/>
  <c r="I455" i="2"/>
  <c r="I450" i="2"/>
  <c r="I444" i="2"/>
  <c r="I440" i="2"/>
  <c r="I435" i="2"/>
  <c r="I430" i="2"/>
  <c r="I424" i="2"/>
  <c r="I420" i="2"/>
  <c r="I413" i="2"/>
  <c r="I409" i="2"/>
  <c r="I403" i="2"/>
  <c r="I399" i="2"/>
  <c r="I395" i="2"/>
  <c r="I390" i="2"/>
  <c r="I384" i="2"/>
  <c r="I378" i="2"/>
  <c r="I373" i="2"/>
  <c r="I368" i="2"/>
  <c r="I361" i="2"/>
  <c r="I354" i="2"/>
  <c r="I350" i="2"/>
  <c r="I346" i="2"/>
  <c r="I341" i="2"/>
  <c r="I337" i="2"/>
  <c r="I332" i="2"/>
  <c r="I328" i="2"/>
  <c r="I621" i="2"/>
  <c r="I612" i="2"/>
  <c r="I608" i="2"/>
  <c r="I603" i="2"/>
  <c r="I599" i="2"/>
  <c r="I595" i="2"/>
  <c r="I591" i="2"/>
  <c r="I586" i="2"/>
  <c r="I580" i="2"/>
  <c r="I574" i="2"/>
  <c r="I568" i="2"/>
  <c r="I564" i="2"/>
  <c r="I560" i="2"/>
  <c r="I556" i="2"/>
  <c r="I552" i="2"/>
  <c r="I548" i="2"/>
  <c r="I544" i="2"/>
  <c r="I540" i="2"/>
  <c r="I535" i="2"/>
  <c r="I530" i="2"/>
  <c r="I525" i="2"/>
  <c r="I520" i="2"/>
  <c r="I516" i="2"/>
  <c r="I510" i="2"/>
  <c r="I505" i="2"/>
  <c r="I501" i="2"/>
  <c r="I497" i="2"/>
  <c r="I492" i="2"/>
  <c r="I485" i="2"/>
  <c r="I481" i="2"/>
  <c r="I474" i="2"/>
  <c r="I469" i="2"/>
  <c r="I462" i="2"/>
  <c r="I458" i="2"/>
  <c r="I454" i="2"/>
  <c r="I448" i="2"/>
  <c r="I443" i="2"/>
  <c r="I438" i="2"/>
  <c r="I434" i="2"/>
  <c r="I427" i="2"/>
  <c r="I423" i="2"/>
  <c r="I419" i="2"/>
  <c r="I412" i="2"/>
  <c r="I406" i="2"/>
  <c r="I402" i="2"/>
  <c r="I398" i="2"/>
  <c r="I394" i="2"/>
  <c r="I387" i="2"/>
  <c r="I383" i="2"/>
  <c r="I377" i="2"/>
  <c r="I372" i="2"/>
  <c r="I365" i="2"/>
  <c r="I357" i="2"/>
  <c r="I353" i="2"/>
  <c r="I349" i="2"/>
  <c r="I345" i="2"/>
  <c r="I340" i="2"/>
  <c r="I335" i="2"/>
  <c r="I331" i="2"/>
  <c r="I327" i="2"/>
  <c r="I690" i="2"/>
  <c r="I677" i="2"/>
  <c r="I666" i="2"/>
  <c r="I658" i="2"/>
  <c r="I647" i="2"/>
  <c r="I636" i="2"/>
  <c r="I629" i="2"/>
  <c r="I613" i="2"/>
  <c r="I606" i="2"/>
  <c r="I596" i="2"/>
  <c r="I590" i="2"/>
  <c r="I576" i="2"/>
  <c r="I565" i="2"/>
  <c r="I559" i="2"/>
  <c r="I551" i="2"/>
  <c r="I541" i="2"/>
  <c r="I692" i="2"/>
  <c r="I680" i="2"/>
  <c r="I669" i="2"/>
  <c r="I655" i="2"/>
  <c r="I645" i="2"/>
  <c r="I639" i="2"/>
  <c r="I626" i="2"/>
  <c r="I620" i="2"/>
  <c r="I604" i="2"/>
  <c r="I598" i="2"/>
  <c r="I587" i="2"/>
  <c r="I578" i="2"/>
  <c r="I567" i="2"/>
  <c r="I557" i="2"/>
  <c r="I549" i="2"/>
  <c r="I543" i="2"/>
  <c r="I695" i="2"/>
  <c r="I691" i="2"/>
  <c r="I685" i="2"/>
  <c r="I679" i="2"/>
  <c r="I673" i="2"/>
  <c r="I667" i="2"/>
  <c r="I662" i="2"/>
  <c r="I657" i="2"/>
  <c r="I652" i="2"/>
  <c r="I646" i="2"/>
  <c r="I642" i="2"/>
  <c r="I638" i="2"/>
  <c r="I633" i="2"/>
  <c r="I628" i="2"/>
  <c r="I539" i="2"/>
  <c r="I534" i="2"/>
  <c r="I529" i="2"/>
  <c r="I523" i="2"/>
  <c r="I519" i="2"/>
  <c r="I515" i="2"/>
  <c r="I509" i="2"/>
  <c r="I504" i="2"/>
  <c r="I500" i="2"/>
  <c r="I495" i="2"/>
  <c r="I491" i="2"/>
  <c r="I484" i="2"/>
  <c r="I479" i="2"/>
  <c r="I473" i="2"/>
  <c r="I466" i="2"/>
  <c r="I461" i="2"/>
  <c r="I457" i="2"/>
  <c r="I453" i="2"/>
  <c r="I446" i="2"/>
  <c r="I442" i="2"/>
  <c r="I437" i="2"/>
  <c r="I433" i="2"/>
  <c r="I426" i="2"/>
  <c r="I37" i="2"/>
  <c r="I417" i="2"/>
  <c r="I411" i="2"/>
  <c r="I405" i="2"/>
  <c r="I401" i="2"/>
  <c r="I397" i="2"/>
  <c r="I392" i="2"/>
  <c r="I386" i="2"/>
  <c r="I381" i="2"/>
  <c r="I376" i="2"/>
  <c r="I371" i="2"/>
  <c r="I364" i="2"/>
  <c r="I356" i="2"/>
  <c r="I352" i="2"/>
  <c r="I348" i="2"/>
  <c r="I344" i="2"/>
  <c r="I339" i="2"/>
  <c r="I334" i="2"/>
  <c r="I330" i="2"/>
  <c r="I623" i="2"/>
  <c r="I617" i="2"/>
  <c r="I610" i="2"/>
  <c r="I605" i="2"/>
  <c r="I601" i="2"/>
  <c r="I597" i="2"/>
  <c r="I593" i="2"/>
  <c r="I588" i="2"/>
  <c r="I584" i="2"/>
  <c r="I577" i="2"/>
  <c r="I571" i="2"/>
  <c r="I566" i="2"/>
  <c r="I562" i="2"/>
  <c r="I558" i="2"/>
  <c r="I554" i="2"/>
  <c r="I550" i="2"/>
  <c r="I546" i="2"/>
  <c r="I542" i="2"/>
  <c r="I538" i="2"/>
  <c r="I533" i="2"/>
  <c r="I528" i="2"/>
  <c r="I522" i="2"/>
  <c r="I518" i="2"/>
  <c r="I513" i="2"/>
  <c r="I507" i="2"/>
  <c r="I503" i="2"/>
  <c r="I499" i="2"/>
  <c r="I494" i="2"/>
  <c r="I490" i="2"/>
  <c r="I483" i="2"/>
  <c r="I478" i="2"/>
  <c r="I472" i="2"/>
  <c r="I465" i="2"/>
  <c r="I460" i="2"/>
  <c r="I456" i="2"/>
  <c r="I452" i="2"/>
  <c r="I445" i="2"/>
  <c r="I441" i="2"/>
  <c r="I436" i="2"/>
  <c r="I431" i="2"/>
  <c r="I425" i="2"/>
  <c r="I421" i="2"/>
  <c r="I414" i="2"/>
  <c r="I410" i="2"/>
  <c r="I404" i="2"/>
  <c r="I400" i="2"/>
  <c r="I396" i="2"/>
  <c r="I389" i="2"/>
  <c r="I385" i="2"/>
  <c r="I379" i="2"/>
  <c r="I374" i="2"/>
  <c r="I369" i="2"/>
  <c r="I362" i="2"/>
  <c r="I355" i="2"/>
  <c r="I351" i="2"/>
  <c r="I347" i="2"/>
  <c r="I342" i="2"/>
  <c r="I338" i="2"/>
  <c r="I333" i="2"/>
  <c r="I329" i="2"/>
  <c r="I508" i="2"/>
  <c r="I114" i="2"/>
  <c r="I36" i="2"/>
  <c r="I35" i="2"/>
  <c r="I429" i="2"/>
  <c r="I190" i="2"/>
  <c r="I160" i="2"/>
  <c r="I258" i="2"/>
  <c r="F5565" i="1"/>
  <c r="E5565" i="1"/>
  <c r="I192" i="2"/>
  <c r="I70" i="2"/>
  <c r="I147" i="2"/>
  <c r="I209" i="2"/>
  <c r="I309" i="2"/>
  <c r="I97" i="2"/>
  <c r="E5213" i="1"/>
  <c r="F5213" i="1"/>
  <c r="I89" i="2"/>
  <c r="I320" i="2"/>
  <c r="I162" i="2"/>
  <c r="E712" i="1"/>
  <c r="E705" i="1"/>
  <c r="E713" i="1"/>
  <c r="I283" i="2"/>
  <c r="I154" i="2"/>
  <c r="I286" i="2"/>
  <c r="I75" i="2"/>
  <c r="I163" i="2"/>
  <c r="I12" i="2"/>
  <c r="I272" i="2"/>
  <c r="I311" i="2"/>
  <c r="I84" i="2"/>
  <c r="I76" i="2"/>
  <c r="I196" i="2"/>
  <c r="I237" i="2"/>
  <c r="I168" i="2"/>
  <c r="I4" i="2"/>
  <c r="I205" i="2"/>
  <c r="I305" i="2"/>
  <c r="I281" i="2"/>
  <c r="I18" i="2"/>
  <c r="I248" i="2"/>
  <c r="I253" i="2"/>
  <c r="I104" i="2"/>
  <c r="I300" i="2"/>
  <c r="I112" i="2"/>
  <c r="I195" i="2"/>
  <c r="I266" i="2"/>
  <c r="I228" i="2"/>
  <c r="I232" i="2"/>
  <c r="I230" i="2"/>
  <c r="I224" i="2"/>
  <c r="I261" i="2"/>
  <c r="I81" i="2"/>
  <c r="I280" i="2"/>
  <c r="I57" i="2"/>
  <c r="I199" i="2"/>
  <c r="I173" i="2"/>
  <c r="I73" i="2"/>
  <c r="I61" i="2"/>
  <c r="I45" i="2"/>
  <c r="I179" i="2"/>
  <c r="I83" i="2"/>
  <c r="I129" i="2"/>
  <c r="I236" i="2"/>
  <c r="I38" i="2"/>
  <c r="I299" i="2"/>
  <c r="I207" i="2"/>
  <c r="I152" i="2"/>
  <c r="I164" i="2"/>
  <c r="I124" i="2"/>
  <c r="I48" i="2"/>
  <c r="I269" i="2"/>
  <c r="I194" i="2"/>
  <c r="I113" i="2"/>
  <c r="I34" i="2"/>
  <c r="I297" i="2"/>
  <c r="I222" i="2"/>
  <c r="I140" i="2"/>
  <c r="I63" i="2"/>
  <c r="I256" i="2"/>
  <c r="I180" i="2"/>
  <c r="I101" i="2"/>
  <c r="I24" i="2"/>
  <c r="I265" i="2"/>
  <c r="I189" i="2"/>
  <c r="I109" i="2"/>
  <c r="I31" i="2"/>
  <c r="I285" i="2"/>
  <c r="I211" i="2"/>
  <c r="I126" i="2"/>
  <c r="I50" i="2"/>
  <c r="I252" i="2"/>
  <c r="I176" i="2"/>
  <c r="I98" i="2"/>
  <c r="I21" i="2"/>
  <c r="I251" i="2"/>
  <c r="I82" i="2"/>
  <c r="I120" i="2"/>
  <c r="I51" i="2"/>
  <c r="I302" i="2"/>
  <c r="I175" i="2"/>
  <c r="I19" i="2"/>
  <c r="I292" i="2"/>
  <c r="I262" i="2"/>
  <c r="I151" i="2"/>
  <c r="I308" i="2"/>
  <c r="I105" i="2"/>
  <c r="I116" i="2"/>
  <c r="I39" i="2"/>
  <c r="I259" i="2"/>
  <c r="I182" i="2"/>
  <c r="I103" i="2"/>
  <c r="I26" i="2"/>
  <c r="I289" i="2"/>
  <c r="I214" i="2"/>
  <c r="I130" i="2"/>
  <c r="I53" i="2"/>
  <c r="I324" i="2"/>
  <c r="I247" i="2"/>
  <c r="I170" i="2"/>
  <c r="I92" i="2"/>
  <c r="I15" i="2"/>
  <c r="I255" i="2"/>
  <c r="I178" i="2"/>
  <c r="I100" i="2"/>
  <c r="I23" i="2"/>
  <c r="I274" i="2"/>
  <c r="I201" i="2"/>
  <c r="I118" i="2"/>
  <c r="I41" i="2"/>
  <c r="I321" i="2"/>
  <c r="I245" i="2"/>
  <c r="I166" i="2"/>
  <c r="I88" i="2"/>
  <c r="I11" i="2"/>
  <c r="I215" i="2"/>
  <c r="I316" i="2"/>
  <c r="I276" i="2"/>
  <c r="I287" i="2"/>
  <c r="I68" i="2"/>
  <c r="I291" i="2"/>
  <c r="I226" i="2"/>
  <c r="I298" i="2"/>
  <c r="I217" i="2"/>
  <c r="I123" i="2"/>
  <c r="I270" i="2"/>
  <c r="I310" i="2"/>
  <c r="I106" i="2"/>
  <c r="I28" i="2"/>
  <c r="I249" i="2"/>
  <c r="I172" i="2"/>
  <c r="I94" i="2"/>
  <c r="I17" i="2"/>
  <c r="I277" i="2"/>
  <c r="I204" i="2"/>
  <c r="I121" i="2"/>
  <c r="I44" i="2"/>
  <c r="I315" i="2"/>
  <c r="I241" i="2"/>
  <c r="I158" i="2"/>
  <c r="I80" i="2"/>
  <c r="I6" i="2"/>
  <c r="I323" i="2"/>
  <c r="I246" i="2"/>
  <c r="I169" i="2"/>
  <c r="I91" i="2"/>
  <c r="I14" i="2"/>
  <c r="I264" i="2"/>
  <c r="I188" i="2"/>
  <c r="I108" i="2"/>
  <c r="I30" i="2"/>
  <c r="I312" i="2"/>
  <c r="I238" i="2"/>
  <c r="I155" i="2"/>
  <c r="I78" i="2"/>
  <c r="I49" i="2"/>
  <c r="I250" i="2"/>
  <c r="I143" i="2"/>
  <c r="I235" i="2"/>
  <c r="I165" i="2"/>
  <c r="I86" i="2"/>
  <c r="I225" i="2"/>
  <c r="I244" i="2"/>
  <c r="I96" i="2"/>
  <c r="I20" i="2"/>
  <c r="I317" i="2"/>
  <c r="I243" i="2"/>
  <c r="I161" i="2"/>
  <c r="I85" i="2"/>
  <c r="I8" i="2"/>
  <c r="I268" i="2"/>
  <c r="I193" i="2"/>
  <c r="I111" i="2"/>
  <c r="I33" i="2"/>
  <c r="I304" i="2"/>
  <c r="I233" i="2"/>
  <c r="I148" i="2"/>
  <c r="I71" i="2"/>
  <c r="I314" i="2"/>
  <c r="I240" i="2"/>
  <c r="I157" i="2"/>
  <c r="I5" i="2"/>
  <c r="I254" i="2"/>
  <c r="I177" i="2"/>
  <c r="I99" i="2"/>
  <c r="I22" i="2"/>
  <c r="I301" i="2"/>
  <c r="I227" i="2"/>
  <c r="I144" i="2"/>
  <c r="I67" i="2"/>
  <c r="I218" i="2"/>
  <c r="I58" i="2"/>
  <c r="I284" i="2"/>
  <c r="I125" i="2"/>
  <c r="I271" i="2"/>
  <c r="I260" i="2"/>
  <c r="I66" i="2"/>
  <c r="I290" i="2"/>
  <c r="I54" i="2"/>
  <c r="I242" i="2"/>
  <c r="I203" i="2"/>
  <c r="I127" i="2"/>
  <c r="I145" i="2"/>
  <c r="I197" i="2"/>
  <c r="I174" i="2"/>
  <c r="I47" i="2"/>
  <c r="I183" i="2"/>
  <c r="I198" i="2"/>
  <c r="I87" i="2"/>
  <c r="I10" i="2"/>
  <c r="I307" i="2"/>
  <c r="I234" i="2"/>
  <c r="I150" i="2"/>
  <c r="I74" i="2"/>
  <c r="I257" i="2"/>
  <c r="I181" i="2"/>
  <c r="I102" i="2"/>
  <c r="I25" i="2"/>
  <c r="I296" i="2"/>
  <c r="I221" i="2"/>
  <c r="I139" i="2"/>
  <c r="I62" i="2"/>
  <c r="I303" i="2"/>
  <c r="I231" i="2"/>
  <c r="I146" i="2"/>
  <c r="I69" i="2"/>
  <c r="I322" i="2"/>
  <c r="I167" i="2"/>
  <c r="I90" i="2"/>
  <c r="I13" i="2"/>
  <c r="I293" i="2"/>
  <c r="I136" i="2"/>
  <c r="I95" i="2"/>
  <c r="I77" i="2"/>
  <c r="I159" i="2"/>
  <c r="I43" i="2"/>
  <c r="I229" i="2"/>
  <c r="I142" i="2"/>
  <c r="I115" i="2"/>
  <c r="I27" i="2"/>
  <c r="I319" i="2"/>
  <c r="I134" i="2"/>
  <c r="I135" i="2"/>
  <c r="I318" i="2"/>
  <c r="I223" i="2"/>
  <c r="I141" i="2"/>
  <c r="I64" i="2"/>
  <c r="I325" i="2"/>
  <c r="I184" i="2"/>
  <c r="I171" i="2"/>
  <c r="I93" i="2"/>
  <c r="I16" i="2"/>
  <c r="I288" i="2"/>
  <c r="I213" i="2"/>
  <c r="I128" i="2"/>
  <c r="I52" i="2"/>
  <c r="I295" i="2"/>
  <c r="I220" i="2"/>
  <c r="I138" i="2"/>
  <c r="I60" i="2"/>
  <c r="I313" i="2"/>
  <c r="I239" i="2"/>
  <c r="I156" i="2"/>
  <c r="I79" i="2"/>
  <c r="I210" i="2"/>
  <c r="I65" i="2"/>
  <c r="I279" i="2"/>
  <c r="I133" i="2"/>
  <c r="I7" i="2"/>
  <c r="I212" i="2"/>
  <c r="I282" i="2"/>
  <c r="I216" i="2"/>
  <c r="I278" i="2"/>
  <c r="I306" i="2"/>
  <c r="I263" i="2"/>
  <c r="I200" i="2"/>
  <c r="I202" i="2"/>
  <c r="I206" i="2"/>
  <c r="I40" i="2"/>
  <c r="I186" i="2"/>
  <c r="I122" i="2"/>
  <c r="I149" i="2"/>
  <c r="I187" i="2"/>
  <c r="I110" i="2"/>
  <c r="I55" i="2"/>
  <c r="I208" i="2"/>
  <c r="I56" i="2"/>
  <c r="I46" i="2"/>
  <c r="I72" i="2"/>
  <c r="I267" i="2"/>
  <c r="I117" i="2"/>
  <c r="I219" i="2"/>
  <c r="I191" i="2"/>
  <c r="I275" i="2"/>
  <c r="I294" i="2"/>
  <c r="I107" i="2"/>
  <c r="I9" i="2"/>
  <c r="I32" i="2"/>
  <c r="I119" i="2"/>
  <c r="I137" i="2"/>
  <c r="I29" i="2"/>
  <c r="I42" i="2"/>
  <c r="I59" i="2"/>
  <c r="I273"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6417" i="1" l="1"/>
  <c r="K6417" i="1" s="1"/>
  <c r="L6405" i="1"/>
  <c r="K6405" i="1" s="1"/>
  <c r="L6407" i="1"/>
  <c r="K6407" i="1" s="1"/>
  <c r="L6409" i="1"/>
  <c r="K6409" i="1" s="1"/>
  <c r="L6411" i="1"/>
  <c r="K6411" i="1" s="1"/>
  <c r="L6413" i="1"/>
  <c r="K6413" i="1" s="1"/>
  <c r="L6415" i="1"/>
  <c r="K6415" i="1" s="1"/>
  <c r="L6404" i="1"/>
  <c r="K6404" i="1" s="1"/>
  <c r="L6406" i="1"/>
  <c r="K6406" i="1" s="1"/>
  <c r="L6408" i="1"/>
  <c r="K6408" i="1" s="1"/>
  <c r="L6410" i="1"/>
  <c r="K6410" i="1" s="1"/>
  <c r="L6412" i="1"/>
  <c r="K6412" i="1" s="1"/>
  <c r="L6414" i="1"/>
  <c r="K6414" i="1" s="1"/>
  <c r="L6416" i="1"/>
  <c r="K6416" i="1" s="1"/>
  <c r="L6403" i="1"/>
  <c r="K6403" i="1" s="1"/>
  <c r="L6384" i="1"/>
  <c r="K6384" i="1" s="1"/>
  <c r="L6386" i="1"/>
  <c r="K6386" i="1" s="1"/>
  <c r="L6388" i="1"/>
  <c r="K6388" i="1" s="1"/>
  <c r="L6390" i="1"/>
  <c r="K6390" i="1" s="1"/>
  <c r="L6392" i="1"/>
  <c r="K6392" i="1" s="1"/>
  <c r="L6394" i="1"/>
  <c r="K6394" i="1" s="1"/>
  <c r="L6396" i="1"/>
  <c r="K6396" i="1" s="1"/>
  <c r="L6398" i="1"/>
  <c r="K6398" i="1" s="1"/>
  <c r="L6400" i="1"/>
  <c r="K6400" i="1" s="1"/>
  <c r="L6402" i="1"/>
  <c r="K6402" i="1" s="1"/>
  <c r="L6383" i="1"/>
  <c r="K6383" i="1" s="1"/>
  <c r="L6385" i="1"/>
  <c r="K6385" i="1" s="1"/>
  <c r="L6387" i="1"/>
  <c r="K6387" i="1" s="1"/>
  <c r="L6389" i="1"/>
  <c r="K6389" i="1" s="1"/>
  <c r="L6391" i="1"/>
  <c r="K6391" i="1" s="1"/>
  <c r="L6393" i="1"/>
  <c r="K6393" i="1" s="1"/>
  <c r="L6395" i="1"/>
  <c r="K6395" i="1" s="1"/>
  <c r="L6397" i="1"/>
  <c r="K6397" i="1" s="1"/>
  <c r="L6399" i="1"/>
  <c r="K6399" i="1" s="1"/>
  <c r="L6401" i="1"/>
  <c r="K6401" i="1" s="1"/>
  <c r="L6382" i="1"/>
  <c r="K6382" i="1" s="1"/>
  <c r="L6304" i="1"/>
  <c r="K6304" i="1" s="1"/>
  <c r="L6306" i="1"/>
  <c r="K6306" i="1" s="1"/>
  <c r="L6308" i="1"/>
  <c r="K6308" i="1" s="1"/>
  <c r="L6310" i="1"/>
  <c r="K6310" i="1" s="1"/>
  <c r="L6312" i="1"/>
  <c r="K6312" i="1" s="1"/>
  <c r="L6314" i="1"/>
  <c r="K6314" i="1" s="1"/>
  <c r="L6316" i="1"/>
  <c r="K6316" i="1" s="1"/>
  <c r="L6318" i="1"/>
  <c r="K6318" i="1" s="1"/>
  <c r="L6320" i="1"/>
  <c r="K6320" i="1" s="1"/>
  <c r="L6322" i="1"/>
  <c r="K6322" i="1" s="1"/>
  <c r="L6324" i="1"/>
  <c r="K6324" i="1" s="1"/>
  <c r="L6326" i="1"/>
  <c r="K6326" i="1" s="1"/>
  <c r="L6328" i="1"/>
  <c r="K6328" i="1" s="1"/>
  <c r="L6330" i="1"/>
  <c r="K6330" i="1" s="1"/>
  <c r="L6332" i="1"/>
  <c r="K6332" i="1" s="1"/>
  <c r="L6334" i="1"/>
  <c r="K6334" i="1" s="1"/>
  <c r="L6336" i="1"/>
  <c r="K6336" i="1" s="1"/>
  <c r="L6338" i="1"/>
  <c r="K6338" i="1" s="1"/>
  <c r="L6340" i="1"/>
  <c r="K6340" i="1" s="1"/>
  <c r="L6342" i="1"/>
  <c r="K6342" i="1" s="1"/>
  <c r="L6344" i="1"/>
  <c r="K6344" i="1" s="1"/>
  <c r="L6346" i="1"/>
  <c r="K6346" i="1" s="1"/>
  <c r="L6348" i="1"/>
  <c r="K6348" i="1" s="1"/>
  <c r="L6350" i="1"/>
  <c r="K6350" i="1" s="1"/>
  <c r="L6352" i="1"/>
  <c r="K6352" i="1" s="1"/>
  <c r="L6354" i="1"/>
  <c r="K6354" i="1" s="1"/>
  <c r="L6356" i="1"/>
  <c r="K6356" i="1" s="1"/>
  <c r="L6358" i="1"/>
  <c r="K6358" i="1" s="1"/>
  <c r="L6360" i="1"/>
  <c r="K6360" i="1" s="1"/>
  <c r="L6362" i="1"/>
  <c r="K6362" i="1" s="1"/>
  <c r="L6364" i="1"/>
  <c r="K6364" i="1" s="1"/>
  <c r="L6366" i="1"/>
  <c r="K6366" i="1" s="1"/>
  <c r="L6368" i="1"/>
  <c r="K6368" i="1" s="1"/>
  <c r="L6370" i="1"/>
  <c r="K6370" i="1" s="1"/>
  <c r="L6372" i="1"/>
  <c r="K6372" i="1" s="1"/>
  <c r="L6374" i="1"/>
  <c r="K6374" i="1" s="1"/>
  <c r="L6376" i="1"/>
  <c r="K6376" i="1" s="1"/>
  <c r="L6378" i="1"/>
  <c r="K6378" i="1" s="1"/>
  <c r="L6380" i="1"/>
  <c r="K6380" i="1" s="1"/>
  <c r="L6305" i="1"/>
  <c r="K6305" i="1" s="1"/>
  <c r="L6309" i="1"/>
  <c r="K6309" i="1" s="1"/>
  <c r="L6313" i="1"/>
  <c r="K6313" i="1" s="1"/>
  <c r="L6317" i="1"/>
  <c r="K6317" i="1" s="1"/>
  <c r="L6321" i="1"/>
  <c r="K6321" i="1" s="1"/>
  <c r="L6325" i="1"/>
  <c r="K6325" i="1" s="1"/>
  <c r="L6329" i="1"/>
  <c r="K6329" i="1" s="1"/>
  <c r="L6333" i="1"/>
  <c r="K6333" i="1" s="1"/>
  <c r="L6337" i="1"/>
  <c r="K6337" i="1" s="1"/>
  <c r="L6341" i="1"/>
  <c r="K6341" i="1" s="1"/>
  <c r="L6345" i="1"/>
  <c r="K6345" i="1" s="1"/>
  <c r="L6349" i="1"/>
  <c r="K6349" i="1" s="1"/>
  <c r="L6353" i="1"/>
  <c r="K6353" i="1" s="1"/>
  <c r="L6357" i="1"/>
  <c r="K6357" i="1" s="1"/>
  <c r="L6361" i="1"/>
  <c r="K6361" i="1" s="1"/>
  <c r="L6365" i="1"/>
  <c r="K6365" i="1" s="1"/>
  <c r="L6369" i="1"/>
  <c r="K6369" i="1" s="1"/>
  <c r="L6373" i="1"/>
  <c r="K6373" i="1" s="1"/>
  <c r="L6377" i="1"/>
  <c r="K6377" i="1" s="1"/>
  <c r="L6381" i="1"/>
  <c r="K6381" i="1" s="1"/>
  <c r="L6303" i="1"/>
  <c r="K6303" i="1" s="1"/>
  <c r="L6307" i="1"/>
  <c r="K6307" i="1" s="1"/>
  <c r="L6311" i="1"/>
  <c r="K6311" i="1" s="1"/>
  <c r="L6315" i="1"/>
  <c r="K6315" i="1" s="1"/>
  <c r="L6319" i="1"/>
  <c r="K6319" i="1" s="1"/>
  <c r="L6323" i="1"/>
  <c r="K6323" i="1" s="1"/>
  <c r="L6327" i="1"/>
  <c r="K6327" i="1" s="1"/>
  <c r="L6331" i="1"/>
  <c r="K6331" i="1" s="1"/>
  <c r="L6335" i="1"/>
  <c r="K6335" i="1" s="1"/>
  <c r="L6339" i="1"/>
  <c r="K6339" i="1" s="1"/>
  <c r="L6343" i="1"/>
  <c r="K6343" i="1" s="1"/>
  <c r="L6347" i="1"/>
  <c r="K6347" i="1" s="1"/>
  <c r="L6351" i="1"/>
  <c r="K6351" i="1" s="1"/>
  <c r="L6355" i="1"/>
  <c r="K6355" i="1" s="1"/>
  <c r="L6359" i="1"/>
  <c r="K6359" i="1" s="1"/>
  <c r="L6363" i="1"/>
  <c r="K6363" i="1" s="1"/>
  <c r="L6367" i="1"/>
  <c r="K6367" i="1" s="1"/>
  <c r="L6371" i="1"/>
  <c r="K6371" i="1" s="1"/>
  <c r="L6375" i="1"/>
  <c r="K6375" i="1" s="1"/>
  <c r="L6379" i="1"/>
  <c r="K6379" i="1" s="1"/>
  <c r="L6302" i="1"/>
  <c r="K6302" i="1" s="1"/>
  <c r="L6301" i="1"/>
  <c r="K6301" i="1" s="1"/>
  <c r="L6241" i="1"/>
  <c r="K6241" i="1" s="1"/>
  <c r="L6243" i="1"/>
  <c r="K6243" i="1" s="1"/>
  <c r="L6245" i="1"/>
  <c r="K6245" i="1" s="1"/>
  <c r="L6247" i="1"/>
  <c r="K6247" i="1" s="1"/>
  <c r="L6249" i="1"/>
  <c r="K6249" i="1" s="1"/>
  <c r="L6251" i="1"/>
  <c r="K6251" i="1" s="1"/>
  <c r="L6253" i="1"/>
  <c r="K6253" i="1" s="1"/>
  <c r="L6255" i="1"/>
  <c r="K6255" i="1" s="1"/>
  <c r="L6257" i="1"/>
  <c r="K6257" i="1" s="1"/>
  <c r="L6259" i="1"/>
  <c r="K6259" i="1" s="1"/>
  <c r="L6261" i="1"/>
  <c r="K6261" i="1" s="1"/>
  <c r="L6263" i="1"/>
  <c r="K6263" i="1" s="1"/>
  <c r="L6265" i="1"/>
  <c r="K6265" i="1" s="1"/>
  <c r="L6267" i="1"/>
  <c r="K6267" i="1" s="1"/>
  <c r="L6269" i="1"/>
  <c r="K6269" i="1" s="1"/>
  <c r="L6271" i="1"/>
  <c r="K6271" i="1" s="1"/>
  <c r="L6273" i="1"/>
  <c r="K6273" i="1" s="1"/>
  <c r="L6275" i="1"/>
  <c r="K6275" i="1" s="1"/>
  <c r="L6277" i="1"/>
  <c r="K6277" i="1" s="1"/>
  <c r="L6279" i="1"/>
  <c r="K6279" i="1" s="1"/>
  <c r="L6281" i="1"/>
  <c r="K6281" i="1" s="1"/>
  <c r="L6283" i="1"/>
  <c r="K6283" i="1" s="1"/>
  <c r="L6285" i="1"/>
  <c r="K6285" i="1" s="1"/>
  <c r="L6287" i="1"/>
  <c r="K6287" i="1" s="1"/>
  <c r="L6289" i="1"/>
  <c r="K6289" i="1" s="1"/>
  <c r="L6291" i="1"/>
  <c r="K6291" i="1" s="1"/>
  <c r="L6293" i="1"/>
  <c r="K6293" i="1" s="1"/>
  <c r="L6295" i="1"/>
  <c r="K6295" i="1" s="1"/>
  <c r="L6297" i="1"/>
  <c r="K6297" i="1" s="1"/>
  <c r="L6299" i="1"/>
  <c r="K6299" i="1" s="1"/>
  <c r="L6240" i="1"/>
  <c r="K6240" i="1" s="1"/>
  <c r="L6242" i="1"/>
  <c r="K6242" i="1" s="1"/>
  <c r="L6244" i="1"/>
  <c r="K6244" i="1" s="1"/>
  <c r="L6246" i="1"/>
  <c r="K6246" i="1" s="1"/>
  <c r="L6248" i="1"/>
  <c r="K6248" i="1" s="1"/>
  <c r="L6250" i="1"/>
  <c r="K6250" i="1" s="1"/>
  <c r="L6252" i="1"/>
  <c r="K6252" i="1" s="1"/>
  <c r="L6254" i="1"/>
  <c r="K6254" i="1" s="1"/>
  <c r="L6256" i="1"/>
  <c r="K6256" i="1" s="1"/>
  <c r="L6258" i="1"/>
  <c r="K6258" i="1" s="1"/>
  <c r="L6260" i="1"/>
  <c r="K6260" i="1" s="1"/>
  <c r="L6262" i="1"/>
  <c r="K6262" i="1" s="1"/>
  <c r="L6264" i="1"/>
  <c r="K6264" i="1" s="1"/>
  <c r="L6266" i="1"/>
  <c r="K6266" i="1" s="1"/>
  <c r="L6268" i="1"/>
  <c r="K6268" i="1" s="1"/>
  <c r="L6270" i="1"/>
  <c r="K6270" i="1" s="1"/>
  <c r="L6272" i="1"/>
  <c r="K6272" i="1" s="1"/>
  <c r="L6274" i="1"/>
  <c r="K6274" i="1" s="1"/>
  <c r="L6276" i="1"/>
  <c r="K6276" i="1" s="1"/>
  <c r="L6278" i="1"/>
  <c r="K6278" i="1" s="1"/>
  <c r="L6280" i="1"/>
  <c r="K6280" i="1" s="1"/>
  <c r="L6282" i="1"/>
  <c r="K6282" i="1" s="1"/>
  <c r="L6284" i="1"/>
  <c r="K6284" i="1" s="1"/>
  <c r="L6286" i="1"/>
  <c r="K6286" i="1" s="1"/>
  <c r="L6288" i="1"/>
  <c r="K6288" i="1" s="1"/>
  <c r="L6290" i="1"/>
  <c r="K6290" i="1" s="1"/>
  <c r="L6292" i="1"/>
  <c r="K6292" i="1" s="1"/>
  <c r="L6294" i="1"/>
  <c r="K6294" i="1" s="1"/>
  <c r="L6296" i="1"/>
  <c r="K6296" i="1" s="1"/>
  <c r="L6298" i="1"/>
  <c r="K6298" i="1" s="1"/>
  <c r="L6300" i="1"/>
  <c r="K6300" i="1" s="1"/>
  <c r="L6239" i="1"/>
  <c r="K6239" i="1" s="1"/>
  <c r="L6238" i="1"/>
  <c r="K6238" i="1" s="1"/>
  <c r="L6189" i="1"/>
  <c r="K6189" i="1" s="1"/>
  <c r="L6191" i="1"/>
  <c r="K6191" i="1" s="1"/>
  <c r="L6193" i="1"/>
  <c r="K6193" i="1" s="1"/>
  <c r="L6195" i="1"/>
  <c r="K6195" i="1" s="1"/>
  <c r="L6197" i="1"/>
  <c r="K6197" i="1" s="1"/>
  <c r="L6199" i="1"/>
  <c r="K6199" i="1" s="1"/>
  <c r="L6201" i="1"/>
  <c r="K6201" i="1" s="1"/>
  <c r="L6203" i="1"/>
  <c r="K6203" i="1" s="1"/>
  <c r="L6205" i="1"/>
  <c r="K6205" i="1" s="1"/>
  <c r="L6207" i="1"/>
  <c r="K6207" i="1" s="1"/>
  <c r="L6209" i="1"/>
  <c r="K6209" i="1" s="1"/>
  <c r="L6211" i="1"/>
  <c r="K6211" i="1" s="1"/>
  <c r="L6213" i="1"/>
  <c r="K6213" i="1" s="1"/>
  <c r="L6215" i="1"/>
  <c r="K6215" i="1" s="1"/>
  <c r="L6217" i="1"/>
  <c r="K6217" i="1" s="1"/>
  <c r="L6219" i="1"/>
  <c r="K6219" i="1" s="1"/>
  <c r="L6221" i="1"/>
  <c r="K6221" i="1" s="1"/>
  <c r="L6223" i="1"/>
  <c r="K6223" i="1" s="1"/>
  <c r="L6225" i="1"/>
  <c r="K6225" i="1" s="1"/>
  <c r="L6227" i="1"/>
  <c r="K6227" i="1" s="1"/>
  <c r="L6229" i="1"/>
  <c r="K6229" i="1" s="1"/>
  <c r="L6231" i="1"/>
  <c r="K6231" i="1" s="1"/>
  <c r="L6234" i="1"/>
  <c r="K6234" i="1" s="1"/>
  <c r="L6236" i="1"/>
  <c r="K6236" i="1" s="1"/>
  <c r="L6188" i="1"/>
  <c r="K6188" i="1" s="1"/>
  <c r="L6190" i="1"/>
  <c r="K6190" i="1" s="1"/>
  <c r="L6192" i="1"/>
  <c r="K6192" i="1" s="1"/>
  <c r="L6194" i="1"/>
  <c r="K6194" i="1" s="1"/>
  <c r="L6196" i="1"/>
  <c r="K6196" i="1" s="1"/>
  <c r="L6198" i="1"/>
  <c r="K6198" i="1" s="1"/>
  <c r="L6200" i="1"/>
  <c r="K6200" i="1" s="1"/>
  <c r="L6202" i="1"/>
  <c r="K6202" i="1" s="1"/>
  <c r="L6204" i="1"/>
  <c r="K6204" i="1" s="1"/>
  <c r="L6206" i="1"/>
  <c r="K6206" i="1" s="1"/>
  <c r="L6208" i="1"/>
  <c r="K6208" i="1" s="1"/>
  <c r="L6210" i="1"/>
  <c r="K6210" i="1" s="1"/>
  <c r="L6212" i="1"/>
  <c r="K6212" i="1" s="1"/>
  <c r="L6214" i="1"/>
  <c r="K6214" i="1" s="1"/>
  <c r="L6216" i="1"/>
  <c r="K6216" i="1" s="1"/>
  <c r="K6218" i="1"/>
  <c r="L6220" i="1"/>
  <c r="K6220" i="1" s="1"/>
  <c r="L6222" i="1"/>
  <c r="K6222" i="1" s="1"/>
  <c r="L6224" i="1"/>
  <c r="K6224" i="1" s="1"/>
  <c r="L6226" i="1"/>
  <c r="K6226" i="1" s="1"/>
  <c r="L6228" i="1"/>
  <c r="K6228" i="1" s="1"/>
  <c r="L6230" i="1"/>
  <c r="K6230" i="1" s="1"/>
  <c r="L6232" i="1"/>
  <c r="K6232" i="1" s="1"/>
  <c r="L6233" i="1"/>
  <c r="K6233" i="1" s="1"/>
  <c r="L6235" i="1"/>
  <c r="K6235" i="1" s="1"/>
  <c r="L6237" i="1"/>
  <c r="K6237" i="1" s="1"/>
  <c r="L6112" i="1"/>
  <c r="K6112" i="1" s="1"/>
  <c r="L6134" i="1"/>
  <c r="K6134" i="1" s="1"/>
  <c r="L6136" i="1"/>
  <c r="K6136" i="1" s="1"/>
  <c r="L6138" i="1"/>
  <c r="K6138" i="1" s="1"/>
  <c r="L6140" i="1"/>
  <c r="K6140" i="1" s="1"/>
  <c r="L6142" i="1"/>
  <c r="K6142" i="1" s="1"/>
  <c r="L6144" i="1"/>
  <c r="K6144" i="1" s="1"/>
  <c r="L6146" i="1"/>
  <c r="K6146" i="1" s="1"/>
  <c r="L6148" i="1"/>
  <c r="K6148" i="1" s="1"/>
  <c r="L6150" i="1"/>
  <c r="K6150" i="1" s="1"/>
  <c r="L6152" i="1"/>
  <c r="K6152" i="1" s="1"/>
  <c r="L6154" i="1"/>
  <c r="K6154" i="1" s="1"/>
  <c r="L6156" i="1"/>
  <c r="K6156" i="1" s="1"/>
  <c r="L6158" i="1"/>
  <c r="K6158" i="1" s="1"/>
  <c r="L6160" i="1"/>
  <c r="K6160" i="1" s="1"/>
  <c r="L6162" i="1"/>
  <c r="K6162" i="1" s="1"/>
  <c r="L6164" i="1"/>
  <c r="K6164" i="1" s="1"/>
  <c r="L6166" i="1"/>
  <c r="K6166" i="1" s="1"/>
  <c r="L6168" i="1"/>
  <c r="K6168" i="1" s="1"/>
  <c r="L6170" i="1"/>
  <c r="K6170" i="1" s="1"/>
  <c r="L6172" i="1"/>
  <c r="K6172" i="1" s="1"/>
  <c r="L6173" i="1"/>
  <c r="K6173" i="1" s="1"/>
  <c r="L6175" i="1"/>
  <c r="K6175" i="1" s="1"/>
  <c r="L6177" i="1"/>
  <c r="K6177" i="1" s="1"/>
  <c r="L6179" i="1"/>
  <c r="K6179" i="1" s="1"/>
  <c r="L6181" i="1"/>
  <c r="K6181" i="1" s="1"/>
  <c r="L6183" i="1"/>
  <c r="K6183" i="1" s="1"/>
  <c r="L6185" i="1"/>
  <c r="K6185" i="1" s="1"/>
  <c r="L6187" i="1"/>
  <c r="K6187" i="1" s="1"/>
  <c r="L6133" i="1"/>
  <c r="K6133" i="1" s="1"/>
  <c r="L6137" i="1"/>
  <c r="K6137" i="1" s="1"/>
  <c r="L6141" i="1"/>
  <c r="K6141" i="1" s="1"/>
  <c r="L6145" i="1"/>
  <c r="K6145" i="1" s="1"/>
  <c r="L6149" i="1"/>
  <c r="K6149" i="1" s="1"/>
  <c r="L6153" i="1"/>
  <c r="K6153" i="1" s="1"/>
  <c r="L6157" i="1"/>
  <c r="K6157" i="1" s="1"/>
  <c r="L6161" i="1"/>
  <c r="K6161" i="1" s="1"/>
  <c r="L6165" i="1"/>
  <c r="K6165" i="1" s="1"/>
  <c r="L6169" i="1"/>
  <c r="K6169" i="1" s="1"/>
  <c r="L6176" i="1"/>
  <c r="K6176" i="1" s="1"/>
  <c r="L6180" i="1"/>
  <c r="K6180" i="1" s="1"/>
  <c r="L6184" i="1"/>
  <c r="K6184" i="1" s="1"/>
  <c r="L6135" i="1"/>
  <c r="K6135" i="1" s="1"/>
  <c r="L6139" i="1"/>
  <c r="K6139" i="1" s="1"/>
  <c r="L6143" i="1"/>
  <c r="K6143" i="1" s="1"/>
  <c r="L6147" i="1"/>
  <c r="K6147" i="1" s="1"/>
  <c r="L6151" i="1"/>
  <c r="K6151" i="1" s="1"/>
  <c r="L6155" i="1"/>
  <c r="K6155" i="1" s="1"/>
  <c r="L6159" i="1"/>
  <c r="K6159" i="1" s="1"/>
  <c r="L6163" i="1"/>
  <c r="K6163" i="1" s="1"/>
  <c r="L6167" i="1"/>
  <c r="K6167" i="1" s="1"/>
  <c r="L6171" i="1"/>
  <c r="K6171" i="1" s="1"/>
  <c r="L6174" i="1"/>
  <c r="K6174" i="1" s="1"/>
  <c r="L6178" i="1"/>
  <c r="K6178" i="1" s="1"/>
  <c r="L6182" i="1"/>
  <c r="K6182" i="1" s="1"/>
  <c r="L6186" i="1"/>
  <c r="K6186" i="1" s="1"/>
  <c r="L6131" i="1"/>
  <c r="K6131" i="1" s="1"/>
  <c r="L6130" i="1"/>
  <c r="K6130" i="1" s="1"/>
  <c r="L6132" i="1"/>
  <c r="K6132" i="1" s="1"/>
  <c r="L6111" i="1"/>
  <c r="K6111" i="1" s="1"/>
  <c r="L6114" i="1"/>
  <c r="K6114" i="1" s="1"/>
  <c r="L6116" i="1"/>
  <c r="K6116" i="1" s="1"/>
  <c r="L6118" i="1"/>
  <c r="K6118" i="1" s="1"/>
  <c r="L6120" i="1"/>
  <c r="K6120" i="1" s="1"/>
  <c r="L6122" i="1"/>
  <c r="K6122" i="1" s="1"/>
  <c r="L6124" i="1"/>
  <c r="K6124" i="1" s="1"/>
  <c r="L6126" i="1"/>
  <c r="K6126" i="1" s="1"/>
  <c r="L6128" i="1"/>
  <c r="K6128" i="1" s="1"/>
  <c r="L6110" i="1"/>
  <c r="K6110" i="1" s="1"/>
  <c r="L6113" i="1"/>
  <c r="K6113" i="1" s="1"/>
  <c r="L6115" i="1"/>
  <c r="K6115" i="1" s="1"/>
  <c r="L6117" i="1"/>
  <c r="K6117" i="1" s="1"/>
  <c r="L6119" i="1"/>
  <c r="K6119" i="1" s="1"/>
  <c r="L6121" i="1"/>
  <c r="K6121" i="1" s="1"/>
  <c r="L6123" i="1"/>
  <c r="K6123" i="1" s="1"/>
  <c r="L6125" i="1"/>
  <c r="K6125" i="1" s="1"/>
  <c r="L6127" i="1"/>
  <c r="K6127" i="1" s="1"/>
  <c r="L6129" i="1"/>
  <c r="K6129" i="1" s="1"/>
  <c r="L6105" i="1"/>
  <c r="K6105" i="1" s="1"/>
  <c r="L6108" i="1"/>
  <c r="K6108" i="1" s="1"/>
  <c r="L6107" i="1"/>
  <c r="K6107" i="1" s="1"/>
  <c r="L6109" i="1"/>
  <c r="K6109" i="1" s="1"/>
  <c r="L6106" i="1"/>
  <c r="K6106" i="1" s="1"/>
  <c r="L6098" i="1"/>
  <c r="K6098" i="1" s="1"/>
  <c r="L6101" i="1"/>
  <c r="K6101" i="1" s="1"/>
  <c r="L6103" i="1"/>
  <c r="K6103" i="1" s="1"/>
  <c r="L6100" i="1"/>
  <c r="K6100" i="1" s="1"/>
  <c r="L6102" i="1"/>
  <c r="K6102" i="1" s="1"/>
  <c r="L6104" i="1"/>
  <c r="K6104" i="1" s="1"/>
  <c r="L6097" i="1"/>
  <c r="K6097" i="1" s="1"/>
  <c r="L6099" i="1"/>
  <c r="K6099" i="1" s="1"/>
  <c r="L6091" i="1"/>
  <c r="K6091" i="1" s="1"/>
  <c r="L6093" i="1"/>
  <c r="K6093" i="1" s="1"/>
  <c r="L6095" i="1"/>
  <c r="K6095" i="1" s="1"/>
  <c r="L6092" i="1"/>
  <c r="K6092" i="1" s="1"/>
  <c r="L6094" i="1"/>
  <c r="K6094" i="1" s="1"/>
  <c r="L6096" i="1"/>
  <c r="K6096" i="1" s="1"/>
  <c r="L6071" i="1"/>
  <c r="K6071" i="1" s="1"/>
  <c r="L6073" i="1"/>
  <c r="K6073" i="1" s="1"/>
  <c r="L6075" i="1"/>
  <c r="K6075" i="1" s="1"/>
  <c r="L6077" i="1"/>
  <c r="K6077" i="1" s="1"/>
  <c r="L6079" i="1"/>
  <c r="K6079" i="1" s="1"/>
  <c r="L6081" i="1"/>
  <c r="K6081" i="1" s="1"/>
  <c r="L6083" i="1"/>
  <c r="K6083" i="1" s="1"/>
  <c r="L6085" i="1"/>
  <c r="K6085" i="1" s="1"/>
  <c r="L6087" i="1"/>
  <c r="K6087" i="1" s="1"/>
  <c r="L6089" i="1"/>
  <c r="K6089" i="1" s="1"/>
  <c r="L6070" i="1"/>
  <c r="K6070" i="1" s="1"/>
  <c r="L6072" i="1"/>
  <c r="K6072" i="1" s="1"/>
  <c r="L6074" i="1"/>
  <c r="K6074" i="1" s="1"/>
  <c r="L6076" i="1"/>
  <c r="K6076" i="1" s="1"/>
  <c r="L6078" i="1"/>
  <c r="K6078" i="1" s="1"/>
  <c r="L6080" i="1"/>
  <c r="K6080" i="1" s="1"/>
  <c r="L6082" i="1"/>
  <c r="K6082" i="1" s="1"/>
  <c r="L6084" i="1"/>
  <c r="K6084" i="1" s="1"/>
  <c r="L6086" i="1"/>
  <c r="K6086" i="1" s="1"/>
  <c r="L6088" i="1"/>
  <c r="K6088" i="1" s="1"/>
  <c r="L6090" i="1"/>
  <c r="K6090" i="1" s="1"/>
  <c r="L6056" i="1"/>
  <c r="K6056" i="1" s="1"/>
  <c r="L6058" i="1"/>
  <c r="K6058" i="1" s="1"/>
  <c r="L6060" i="1"/>
  <c r="K6060" i="1" s="1"/>
  <c r="L6062" i="1"/>
  <c r="K6062" i="1" s="1"/>
  <c r="L6064" i="1"/>
  <c r="K6064" i="1" s="1"/>
  <c r="L6066" i="1"/>
  <c r="K6066" i="1" s="1"/>
  <c r="L6068" i="1"/>
  <c r="K6068" i="1" s="1"/>
  <c r="L6055" i="1"/>
  <c r="K6055" i="1" s="1"/>
  <c r="L6057" i="1"/>
  <c r="K6057" i="1" s="1"/>
  <c r="L6059" i="1"/>
  <c r="K6059" i="1" s="1"/>
  <c r="L6061" i="1"/>
  <c r="K6061" i="1" s="1"/>
  <c r="L6063" i="1"/>
  <c r="K6063" i="1" s="1"/>
  <c r="L6065" i="1"/>
  <c r="K6065" i="1" s="1"/>
  <c r="L6067" i="1"/>
  <c r="K6067" i="1" s="1"/>
  <c r="L6069" i="1"/>
  <c r="K6069" i="1" s="1"/>
  <c r="L6049" i="1"/>
  <c r="K6049" i="1" s="1"/>
  <c r="L6051" i="1"/>
  <c r="K6051" i="1" s="1"/>
  <c r="L6053" i="1"/>
  <c r="K6053" i="1" s="1"/>
  <c r="L6048" i="1"/>
  <c r="K6048" i="1" s="1"/>
  <c r="L6050" i="1"/>
  <c r="K6050" i="1" s="1"/>
  <c r="L6052" i="1"/>
  <c r="K6052" i="1" s="1"/>
  <c r="L6054" i="1"/>
  <c r="K6054" i="1" s="1"/>
  <c r="L6032" i="1"/>
  <c r="K6032" i="1" s="1"/>
  <c r="L6034" i="1"/>
  <c r="K6034" i="1" s="1"/>
  <c r="L6036" i="1"/>
  <c r="K6036" i="1" s="1"/>
  <c r="L6038" i="1"/>
  <c r="K6038" i="1" s="1"/>
  <c r="L6040" i="1"/>
  <c r="K6040" i="1" s="1"/>
  <c r="L6042" i="1"/>
  <c r="K6042" i="1" s="1"/>
  <c r="L6044" i="1"/>
  <c r="K6044" i="1" s="1"/>
  <c r="L6046" i="1"/>
  <c r="K6046" i="1" s="1"/>
  <c r="L6033" i="1"/>
  <c r="K6033" i="1" s="1"/>
  <c r="L6035" i="1"/>
  <c r="K6035" i="1" s="1"/>
  <c r="L6037" i="1"/>
  <c r="K6037" i="1" s="1"/>
  <c r="L6039" i="1"/>
  <c r="K6039" i="1" s="1"/>
  <c r="L6041" i="1"/>
  <c r="K6041" i="1" s="1"/>
  <c r="L6043" i="1"/>
  <c r="K6043" i="1" s="1"/>
  <c r="L6045" i="1"/>
  <c r="K6045" i="1" s="1"/>
  <c r="L6047" i="1"/>
  <c r="K6047" i="1" s="1"/>
  <c r="L6025" i="1"/>
  <c r="K6025" i="1" s="1"/>
  <c r="L6030" i="1"/>
  <c r="K6030" i="1" s="1"/>
  <c r="L6031" i="1"/>
  <c r="K6031" i="1" s="1"/>
  <c r="L6024" i="1"/>
  <c r="K6024" i="1" s="1"/>
  <c r="L5998" i="1"/>
  <c r="K5998" i="1" s="1"/>
  <c r="L6010" i="1"/>
  <c r="K6010" i="1" s="1"/>
  <c r="L6012" i="1"/>
  <c r="K6012" i="1" s="1"/>
  <c r="L6014" i="1"/>
  <c r="K6014" i="1" s="1"/>
  <c r="L6016" i="1"/>
  <c r="K6016" i="1" s="1"/>
  <c r="L6018" i="1"/>
  <c r="K6018" i="1" s="1"/>
  <c r="L6020" i="1"/>
  <c r="K6020" i="1" s="1"/>
  <c r="L6022" i="1"/>
  <c r="K6022" i="1" s="1"/>
  <c r="L6026" i="1"/>
  <c r="K6026" i="1" s="1"/>
  <c r="L6028" i="1"/>
  <c r="K6028" i="1" s="1"/>
  <c r="L6009" i="1"/>
  <c r="K6009" i="1" s="1"/>
  <c r="L6011" i="1"/>
  <c r="K6011" i="1" s="1"/>
  <c r="L6013" i="1"/>
  <c r="K6013" i="1" s="1"/>
  <c r="L6015" i="1"/>
  <c r="K6015" i="1" s="1"/>
  <c r="L6017" i="1"/>
  <c r="K6017" i="1" s="1"/>
  <c r="L6019" i="1"/>
  <c r="K6019" i="1" s="1"/>
  <c r="L6021" i="1"/>
  <c r="K6021" i="1" s="1"/>
  <c r="L6023" i="1"/>
  <c r="K6023" i="1" s="1"/>
  <c r="L6027" i="1"/>
  <c r="K6027" i="1" s="1"/>
  <c r="L6029" i="1"/>
  <c r="K6029" i="1" s="1"/>
  <c r="L5994" i="1"/>
  <c r="K5994" i="1" s="1"/>
  <c r="L5993" i="1"/>
  <c r="K5993" i="1" s="1"/>
  <c r="L6003" i="1"/>
  <c r="K6003" i="1" s="1"/>
  <c r="L6005" i="1"/>
  <c r="K6005" i="1" s="1"/>
  <c r="L6007" i="1"/>
  <c r="K6007" i="1" s="1"/>
  <c r="L6004" i="1"/>
  <c r="K6004" i="1" s="1"/>
  <c r="L6006" i="1"/>
  <c r="K6006" i="1" s="1"/>
  <c r="L6008" i="1"/>
  <c r="K6008" i="1" s="1"/>
  <c r="L6002" i="1"/>
  <c r="K6002" i="1" s="1"/>
  <c r="L6000" i="1"/>
  <c r="K6000" i="1" s="1"/>
  <c r="L6001" i="1"/>
  <c r="K6001" i="1" s="1"/>
  <c r="L5995" i="1"/>
  <c r="K5995" i="1" s="1"/>
  <c r="L5997" i="1"/>
  <c r="K5997" i="1" s="1"/>
  <c r="L5992" i="1"/>
  <c r="K5992" i="1" s="1"/>
  <c r="L5996" i="1"/>
  <c r="K5996" i="1" s="1"/>
  <c r="L5999" i="1"/>
  <c r="K5999" i="1" s="1"/>
  <c r="L5990" i="1"/>
  <c r="K5990" i="1" s="1"/>
  <c r="L5991" i="1"/>
  <c r="K5991" i="1" s="1"/>
  <c r="L5986" i="1"/>
  <c r="K5986" i="1" s="1"/>
  <c r="L5988" i="1"/>
  <c r="K5988" i="1" s="1"/>
  <c r="L5987" i="1"/>
  <c r="K5987" i="1" s="1"/>
  <c r="L5989" i="1"/>
  <c r="K5989" i="1" s="1"/>
  <c r="L5974" i="1"/>
  <c r="K5974" i="1" s="1"/>
  <c r="L5973" i="1"/>
  <c r="K5973" i="1" s="1"/>
  <c r="L5977" i="1"/>
  <c r="K5977" i="1" s="1"/>
  <c r="L5976" i="1"/>
  <c r="K5976" i="1" s="1"/>
  <c r="L5982" i="1"/>
  <c r="K5982" i="1" s="1"/>
  <c r="L5984" i="1"/>
  <c r="K5984" i="1" s="1"/>
  <c r="L5983" i="1"/>
  <c r="K5983" i="1" s="1"/>
  <c r="L5985" i="1"/>
  <c r="K5985" i="1" s="1"/>
  <c r="L5972" i="1"/>
  <c r="K5972" i="1" s="1"/>
  <c r="L5978" i="1"/>
  <c r="K5978" i="1" s="1"/>
  <c r="K5980" i="1"/>
  <c r="L5971" i="1"/>
  <c r="K5971" i="1" s="1"/>
  <c r="L5975" i="1"/>
  <c r="K5975" i="1" s="1"/>
  <c r="L5979" i="1"/>
  <c r="K5979" i="1" s="1"/>
  <c r="L5981" i="1"/>
  <c r="K5981" i="1" s="1"/>
  <c r="L5969" i="1"/>
  <c r="K5969" i="1" s="1"/>
  <c r="L5968" i="1"/>
  <c r="K5968" i="1" s="1"/>
  <c r="L5970" i="1"/>
  <c r="K5970" i="1" s="1"/>
  <c r="L5966" i="1"/>
  <c r="K5966" i="1" s="1"/>
  <c r="L5965" i="1"/>
  <c r="K5965" i="1" s="1"/>
  <c r="L5967" i="1"/>
  <c r="K5967" i="1" s="1"/>
  <c r="L5963" i="1"/>
  <c r="K5963" i="1" s="1"/>
  <c r="L5962" i="1"/>
  <c r="K5962" i="1" s="1"/>
  <c r="L5964" i="1"/>
  <c r="K5964" i="1" s="1"/>
  <c r="K5956" i="1"/>
  <c r="L5958" i="1"/>
  <c r="K5958" i="1" s="1"/>
  <c r="L5960" i="1"/>
  <c r="K5960" i="1" s="1"/>
  <c r="L5955" i="1"/>
  <c r="K5955" i="1" s="1"/>
  <c r="L5957" i="1"/>
  <c r="K5957" i="1" s="1"/>
  <c r="L5959" i="1"/>
  <c r="K5959" i="1" s="1"/>
  <c r="L5961" i="1"/>
  <c r="K5961" i="1" s="1"/>
  <c r="L5949" i="1"/>
  <c r="K5949" i="1" s="1"/>
  <c r="L5951" i="1"/>
  <c r="K5951" i="1" s="1"/>
  <c r="L5953" i="1"/>
  <c r="K5953" i="1" s="1"/>
  <c r="L5950" i="1"/>
  <c r="K5950" i="1" s="1"/>
  <c r="K5952" i="1"/>
  <c r="L5954" i="1"/>
  <c r="K5954" i="1" s="1"/>
  <c r="K5935" i="1"/>
  <c r="L5936" i="1"/>
  <c r="K5936" i="1" s="1"/>
  <c r="L5948" i="1"/>
  <c r="K5948" i="1" s="1"/>
  <c r="L5946" i="1"/>
  <c r="K5946" i="1" s="1"/>
  <c r="L5944" i="1"/>
  <c r="K5944" i="1" s="1"/>
  <c r="K5942" i="1"/>
  <c r="L5947" i="1"/>
  <c r="K5947" i="1" s="1"/>
  <c r="L5945" i="1"/>
  <c r="K5945" i="1" s="1"/>
  <c r="L5943" i="1"/>
  <c r="K5943" i="1" s="1"/>
  <c r="L5941" i="1"/>
  <c r="K5941" i="1" s="1"/>
  <c r="K5934" i="1"/>
  <c r="L5939" i="1"/>
  <c r="K5939" i="1" s="1"/>
  <c r="K5938" i="1"/>
  <c r="L5940" i="1"/>
  <c r="K5940" i="1" s="1"/>
  <c r="L5923" i="1"/>
  <c r="K5923" i="1" s="1"/>
  <c r="L5932" i="1"/>
  <c r="K5932" i="1" s="1"/>
  <c r="L5933" i="1"/>
  <c r="K5933" i="1" s="1"/>
  <c r="L5937" i="1"/>
  <c r="K5937" i="1" s="1"/>
  <c r="L5922" i="1"/>
  <c r="K5922" i="1" s="1"/>
  <c r="L5920" i="1"/>
  <c r="K5920" i="1" s="1"/>
  <c r="L5924" i="1"/>
  <c r="K5924" i="1" s="1"/>
  <c r="L5926" i="1"/>
  <c r="K5926" i="1" s="1"/>
  <c r="L5928" i="1"/>
  <c r="K5928" i="1" s="1"/>
  <c r="L5930" i="1"/>
  <c r="K5930" i="1" s="1"/>
  <c r="L5921" i="1"/>
  <c r="K5921" i="1" s="1"/>
  <c r="L5925" i="1"/>
  <c r="K5925" i="1" s="1"/>
  <c r="L5927" i="1"/>
  <c r="K5927" i="1" s="1"/>
  <c r="L5929" i="1"/>
  <c r="K5929" i="1" s="1"/>
  <c r="L5931" i="1"/>
  <c r="K5931" i="1" s="1"/>
  <c r="L5918" i="1"/>
  <c r="K5918" i="1" s="1"/>
  <c r="L5917" i="1"/>
  <c r="K5917" i="1" s="1"/>
  <c r="L5919" i="1"/>
  <c r="K5919" i="1" s="1"/>
  <c r="L5915" i="1"/>
  <c r="K5915" i="1" s="1"/>
  <c r="L5914" i="1"/>
  <c r="K5914" i="1" s="1"/>
  <c r="L5916" i="1"/>
  <c r="K5916" i="1" s="1"/>
  <c r="L5868" i="1"/>
  <c r="K5868" i="1" s="1"/>
  <c r="L5867" i="1"/>
  <c r="K5867" i="1" s="1"/>
  <c r="L5907" i="1"/>
  <c r="K5907" i="1" s="1"/>
  <c r="L5909" i="1"/>
  <c r="K5909" i="1" s="1"/>
  <c r="L5911" i="1"/>
  <c r="K5911" i="1" s="1"/>
  <c r="K5913" i="1"/>
  <c r="K5908" i="1"/>
  <c r="L5910" i="1"/>
  <c r="K5910" i="1" s="1"/>
  <c r="L5912" i="1"/>
  <c r="K5912" i="1" s="1"/>
  <c r="L5894" i="1"/>
  <c r="K5894" i="1" s="1"/>
  <c r="L5895" i="1"/>
  <c r="K5895" i="1" s="1"/>
  <c r="L5897" i="1"/>
  <c r="K5897" i="1" s="1"/>
  <c r="L5899" i="1"/>
  <c r="K5899" i="1" s="1"/>
  <c r="L5901" i="1"/>
  <c r="K5901" i="1" s="1"/>
  <c r="L5903" i="1"/>
  <c r="K5903" i="1" s="1"/>
  <c r="L5905" i="1"/>
  <c r="K5905" i="1" s="1"/>
  <c r="L5896" i="1"/>
  <c r="K5896" i="1" s="1"/>
  <c r="L5898" i="1"/>
  <c r="K5898" i="1" s="1"/>
  <c r="L5900" i="1"/>
  <c r="K5900" i="1" s="1"/>
  <c r="L5902" i="1"/>
  <c r="K5902" i="1" s="1"/>
  <c r="L5904" i="1"/>
  <c r="K5904" i="1" s="1"/>
  <c r="L5906" i="1"/>
  <c r="K5906" i="1" s="1"/>
  <c r="L5887" i="1"/>
  <c r="K5887" i="1" s="1"/>
  <c r="L5889" i="1"/>
  <c r="K5889" i="1" s="1"/>
  <c r="L5891" i="1"/>
  <c r="K5891" i="1" s="1"/>
  <c r="L5893" i="1"/>
  <c r="K5893" i="1" s="1"/>
  <c r="L5888" i="1"/>
  <c r="K5888" i="1" s="1"/>
  <c r="K5890" i="1"/>
  <c r="L5892" i="1"/>
  <c r="K5892" i="1" s="1"/>
  <c r="L5885" i="1"/>
  <c r="K5885" i="1" s="1"/>
  <c r="L5884" i="1"/>
  <c r="K5884" i="1" s="1"/>
  <c r="L5886" i="1"/>
  <c r="K5886" i="1" s="1"/>
  <c r="L5874" i="1"/>
  <c r="K5874" i="1" s="1"/>
  <c r="L5876" i="1"/>
  <c r="K5876" i="1" s="1"/>
  <c r="L5878" i="1"/>
  <c r="K5878" i="1" s="1"/>
  <c r="L5880" i="1"/>
  <c r="K5880" i="1" s="1"/>
  <c r="L5882" i="1"/>
  <c r="K5882" i="1" s="1"/>
  <c r="L5873" i="1"/>
  <c r="K5873" i="1" s="1"/>
  <c r="L5875" i="1"/>
  <c r="K5875" i="1" s="1"/>
  <c r="L5877" i="1"/>
  <c r="K5877" i="1" s="1"/>
  <c r="L5879" i="1"/>
  <c r="K5879" i="1" s="1"/>
  <c r="L5881" i="1"/>
  <c r="K5881" i="1" s="1"/>
  <c r="L5883" i="1"/>
  <c r="K5883" i="1" s="1"/>
  <c r="K5871" i="1"/>
  <c r="L5872" i="1"/>
  <c r="K5872" i="1" s="1"/>
  <c r="K5865" i="1"/>
  <c r="L5864" i="1"/>
  <c r="K5864" i="1" s="1"/>
  <c r="K5863" i="1"/>
  <c r="L5869" i="1"/>
  <c r="K5869" i="1" s="1"/>
  <c r="L5866" i="1"/>
  <c r="K5866" i="1" s="1"/>
  <c r="K5870" i="1"/>
  <c r="L5859" i="1"/>
  <c r="K5859" i="1" s="1"/>
  <c r="L5861" i="1"/>
  <c r="K5861" i="1" s="1"/>
  <c r="L5858" i="1"/>
  <c r="K5858" i="1" s="1"/>
  <c r="L5860" i="1"/>
  <c r="K5860" i="1" s="1"/>
  <c r="L5862" i="1"/>
  <c r="K5862" i="1" s="1"/>
  <c r="L5854" i="1"/>
  <c r="K5854" i="1" s="1"/>
  <c r="K5856" i="1"/>
  <c r="L5853" i="1"/>
  <c r="K5853" i="1" s="1"/>
  <c r="L5855" i="1"/>
  <c r="K5855" i="1" s="1"/>
  <c r="L5857" i="1"/>
  <c r="K5857" i="1" s="1"/>
  <c r="L5847" i="1"/>
  <c r="K5847" i="1" s="1"/>
  <c r="L5849" i="1"/>
  <c r="K5849" i="1" s="1"/>
  <c r="L5851" i="1"/>
  <c r="K5851" i="1" s="1"/>
  <c r="L5848" i="1"/>
  <c r="K5848" i="1" s="1"/>
  <c r="L5850" i="1"/>
  <c r="K5850" i="1" s="1"/>
  <c r="L5852" i="1"/>
  <c r="K5852" i="1" s="1"/>
  <c r="L5844" i="1"/>
  <c r="K5844" i="1" s="1"/>
  <c r="L5846" i="1"/>
  <c r="K5846" i="1" s="1"/>
  <c r="L5845" i="1"/>
  <c r="K5845" i="1" s="1"/>
  <c r="L5840" i="1"/>
  <c r="K5840" i="1" s="1"/>
  <c r="L5842" i="1"/>
  <c r="K5842" i="1" s="1"/>
  <c r="L5839" i="1"/>
  <c r="K5839" i="1" s="1"/>
  <c r="K5841" i="1"/>
  <c r="L5843" i="1"/>
  <c r="K5843" i="1" s="1"/>
  <c r="L5835" i="1"/>
  <c r="K5835" i="1" s="1"/>
  <c r="L5837" i="1"/>
  <c r="K5837" i="1" s="1"/>
  <c r="L5834" i="1"/>
  <c r="K5834" i="1" s="1"/>
  <c r="L5836" i="1"/>
  <c r="K5836" i="1" s="1"/>
  <c r="L5838" i="1"/>
  <c r="K5838" i="1" s="1"/>
  <c r="L5830" i="1"/>
  <c r="K5830" i="1" s="1"/>
  <c r="L5832" i="1"/>
  <c r="K5832" i="1" s="1"/>
  <c r="L5831" i="1"/>
  <c r="K5831" i="1" s="1"/>
  <c r="L5833" i="1"/>
  <c r="K5833" i="1" s="1"/>
  <c r="L5822" i="1"/>
  <c r="K5822" i="1" s="1"/>
  <c r="L5824" i="1"/>
  <c r="K5824" i="1" s="1"/>
  <c r="L5826" i="1"/>
  <c r="K5826" i="1" s="1"/>
  <c r="L5828" i="1"/>
  <c r="K5828" i="1" s="1"/>
  <c r="L5823" i="1"/>
  <c r="K5823" i="1" s="1"/>
  <c r="L5825" i="1"/>
  <c r="K5825" i="1" s="1"/>
  <c r="L5827" i="1"/>
  <c r="K5827" i="1" s="1"/>
  <c r="L5829" i="1"/>
  <c r="K5829" i="1" s="1"/>
  <c r="L5816" i="1"/>
  <c r="K5816" i="1" s="1"/>
  <c r="L5818" i="1"/>
  <c r="K5818" i="1" s="1"/>
  <c r="L5820" i="1"/>
  <c r="K5820" i="1" s="1"/>
  <c r="L5815" i="1"/>
  <c r="K5815" i="1" s="1"/>
  <c r="L5817" i="1"/>
  <c r="K5817" i="1" s="1"/>
  <c r="L5819" i="1"/>
  <c r="K5819" i="1" s="1"/>
  <c r="L5821" i="1"/>
  <c r="K5821" i="1" s="1"/>
  <c r="L5797" i="1"/>
  <c r="K5797" i="1" s="1"/>
  <c r="L5799" i="1"/>
  <c r="K5799" i="1" s="1"/>
  <c r="L5802" i="1"/>
  <c r="K5802" i="1" s="1"/>
  <c r="K5800" i="1"/>
  <c r="L5798" i="1"/>
  <c r="K5798" i="1" s="1"/>
  <c r="L5796" i="1"/>
  <c r="K5796" i="1" s="1"/>
  <c r="L5795" i="1"/>
  <c r="K5795" i="1" s="1"/>
  <c r="L5806" i="1"/>
  <c r="K5806" i="1" s="1"/>
  <c r="L5814" i="1"/>
  <c r="K5814" i="1" s="1"/>
  <c r="L5807" i="1"/>
  <c r="K5807" i="1" s="1"/>
  <c r="L5808" i="1"/>
  <c r="K5808" i="1" s="1"/>
  <c r="L5809" i="1"/>
  <c r="K5809" i="1" s="1"/>
  <c r="L5810" i="1"/>
  <c r="K5810" i="1" s="1"/>
  <c r="L5811" i="1"/>
  <c r="K5811" i="1" s="1"/>
  <c r="L5804" i="1"/>
  <c r="K5804" i="1" s="1"/>
  <c r="L5812" i="1"/>
  <c r="K5812" i="1" s="1"/>
  <c r="L5805" i="1"/>
  <c r="K5805" i="1" s="1"/>
  <c r="L5813" i="1"/>
  <c r="K5813" i="1" s="1"/>
  <c r="L5789" i="1"/>
  <c r="K5789" i="1" s="1"/>
  <c r="L5791" i="1"/>
  <c r="K5791" i="1" s="1"/>
  <c r="L5793" i="1"/>
  <c r="K5793" i="1" s="1"/>
  <c r="L5790" i="1"/>
  <c r="K5790" i="1" s="1"/>
  <c r="L5792" i="1"/>
  <c r="K5792" i="1" s="1"/>
  <c r="L5794" i="1"/>
  <c r="K5794" i="1" s="1"/>
  <c r="L5785" i="1"/>
  <c r="K5785" i="1" s="1"/>
  <c r="L5787" i="1"/>
  <c r="K5787" i="1" s="1"/>
  <c r="L5786" i="1"/>
  <c r="K5786" i="1" s="1"/>
  <c r="L5788" i="1"/>
  <c r="K5788" i="1" s="1"/>
  <c r="L5781" i="1"/>
  <c r="K5781" i="1" s="1"/>
  <c r="L5783" i="1"/>
  <c r="K5783" i="1" s="1"/>
  <c r="L5780" i="1"/>
  <c r="K5780" i="1" s="1"/>
  <c r="K5782" i="1"/>
  <c r="L5784" i="1"/>
  <c r="K5784" i="1" s="1"/>
  <c r="K5774" i="1"/>
  <c r="K5775" i="1"/>
  <c r="L5777" i="1"/>
  <c r="K5777" i="1" s="1"/>
  <c r="L5779" i="1"/>
  <c r="K5779" i="1" s="1"/>
  <c r="L5776" i="1"/>
  <c r="K5776" i="1" s="1"/>
  <c r="L5778" i="1"/>
  <c r="K5778" i="1" s="1"/>
  <c r="K5662" i="1"/>
  <c r="L5664" i="1"/>
  <c r="K5664" i="1" s="1"/>
  <c r="L5666" i="1"/>
  <c r="K5666" i="1" s="1"/>
  <c r="L5668" i="1"/>
  <c r="K5668" i="1" s="1"/>
  <c r="L5670" i="1"/>
  <c r="K5670" i="1" s="1"/>
  <c r="L5672" i="1"/>
  <c r="K5672" i="1" s="1"/>
  <c r="L5674" i="1"/>
  <c r="K5674" i="1" s="1"/>
  <c r="L5676" i="1"/>
  <c r="K5676" i="1" s="1"/>
  <c r="L5678" i="1"/>
  <c r="K5678" i="1" s="1"/>
  <c r="L5680" i="1"/>
  <c r="K5680" i="1" s="1"/>
  <c r="L5682" i="1"/>
  <c r="K5682" i="1" s="1"/>
  <c r="L5684" i="1"/>
  <c r="K5684" i="1" s="1"/>
  <c r="L5663" i="1"/>
  <c r="K5663" i="1" s="1"/>
  <c r="L5665" i="1"/>
  <c r="K5665" i="1" s="1"/>
  <c r="L5667" i="1"/>
  <c r="K5667" i="1" s="1"/>
  <c r="L5669" i="1"/>
  <c r="K5669" i="1" s="1"/>
  <c r="L5671" i="1"/>
  <c r="K5671" i="1" s="1"/>
  <c r="L5673" i="1"/>
  <c r="K5673" i="1" s="1"/>
  <c r="L5675" i="1"/>
  <c r="K5675" i="1" s="1"/>
  <c r="L5677" i="1"/>
  <c r="K5677" i="1" s="1"/>
  <c r="L5679" i="1"/>
  <c r="K5679" i="1" s="1"/>
  <c r="L5681" i="1"/>
  <c r="K5681" i="1" s="1"/>
  <c r="L5683" i="1"/>
  <c r="K5683" i="1" s="1"/>
  <c r="L5685" i="1"/>
  <c r="K5685" i="1" s="1"/>
  <c r="L5687" i="1"/>
  <c r="K5687" i="1" s="1"/>
  <c r="K5689" i="1"/>
  <c r="L5691" i="1"/>
  <c r="K5691" i="1" s="1"/>
  <c r="K5693" i="1"/>
  <c r="K5695" i="1"/>
  <c r="L5697" i="1"/>
  <c r="K5697" i="1" s="1"/>
  <c r="L5699" i="1"/>
  <c r="K5699" i="1" s="1"/>
  <c r="L5701" i="1"/>
  <c r="K5701" i="1" s="1"/>
  <c r="L5703" i="1"/>
  <c r="K5703" i="1" s="1"/>
  <c r="L5705" i="1"/>
  <c r="K5705" i="1" s="1"/>
  <c r="L5707" i="1"/>
  <c r="K5707" i="1" s="1"/>
  <c r="L5709" i="1"/>
  <c r="K5709" i="1" s="1"/>
  <c r="L5711" i="1"/>
  <c r="K5711" i="1" s="1"/>
  <c r="L5713" i="1"/>
  <c r="K5713" i="1" s="1"/>
  <c r="L5715" i="1"/>
  <c r="K5715" i="1" s="1"/>
  <c r="L5717" i="1"/>
  <c r="K5717" i="1" s="1"/>
  <c r="L5719" i="1"/>
  <c r="K5719" i="1" s="1"/>
  <c r="L5686" i="1"/>
  <c r="K5686" i="1" s="1"/>
  <c r="L5690" i="1"/>
  <c r="K5690" i="1" s="1"/>
  <c r="K5694" i="1"/>
  <c r="K5698" i="1"/>
  <c r="L5702" i="1"/>
  <c r="K5702" i="1" s="1"/>
  <c r="L5706" i="1"/>
  <c r="K5706" i="1" s="1"/>
  <c r="L5710" i="1"/>
  <c r="K5710" i="1" s="1"/>
  <c r="L5714" i="1"/>
  <c r="K5714" i="1" s="1"/>
  <c r="L5718" i="1"/>
  <c r="K5718" i="1" s="1"/>
  <c r="L5721" i="1"/>
  <c r="K5721" i="1" s="1"/>
  <c r="L5723" i="1"/>
  <c r="K5723" i="1" s="1"/>
  <c r="L5725" i="1"/>
  <c r="K5725" i="1" s="1"/>
  <c r="L5727" i="1"/>
  <c r="K5727" i="1" s="1"/>
  <c r="L5729" i="1"/>
  <c r="K5729" i="1" s="1"/>
  <c r="L5731" i="1"/>
  <c r="K5731" i="1" s="1"/>
  <c r="L5733" i="1"/>
  <c r="K5733" i="1" s="1"/>
  <c r="L5735" i="1"/>
  <c r="K5735" i="1" s="1"/>
  <c r="L5737" i="1"/>
  <c r="K5737" i="1" s="1"/>
  <c r="L5739" i="1"/>
  <c r="K5739" i="1" s="1"/>
  <c r="L5741" i="1"/>
  <c r="K5741" i="1" s="1"/>
  <c r="L5743" i="1"/>
  <c r="K5743" i="1" s="1"/>
  <c r="L5745" i="1"/>
  <c r="K5745" i="1" s="1"/>
  <c r="L5747" i="1"/>
  <c r="K5747" i="1" s="1"/>
  <c r="L5749" i="1"/>
  <c r="K5749" i="1" s="1"/>
  <c r="L5751" i="1"/>
  <c r="K5751" i="1" s="1"/>
  <c r="L5753" i="1"/>
  <c r="K5753" i="1" s="1"/>
  <c r="L5755" i="1"/>
  <c r="K5755" i="1" s="1"/>
  <c r="L5757" i="1"/>
  <c r="K5757" i="1" s="1"/>
  <c r="L5759" i="1"/>
  <c r="K5759" i="1" s="1"/>
  <c r="L5761" i="1"/>
  <c r="K5761" i="1" s="1"/>
  <c r="L5763" i="1"/>
  <c r="K5763" i="1" s="1"/>
  <c r="L5765" i="1"/>
  <c r="K5765" i="1" s="1"/>
  <c r="L5767" i="1"/>
  <c r="K5767" i="1" s="1"/>
  <c r="L5769" i="1"/>
  <c r="K5769" i="1" s="1"/>
  <c r="L5771" i="1"/>
  <c r="K5771" i="1" s="1"/>
  <c r="K5773" i="1"/>
  <c r="L5688" i="1"/>
  <c r="K5688" i="1" s="1"/>
  <c r="L5692" i="1"/>
  <c r="K5692" i="1" s="1"/>
  <c r="K5696" i="1"/>
  <c r="L5700" i="1"/>
  <c r="K5700" i="1" s="1"/>
  <c r="L5704" i="1"/>
  <c r="K5704" i="1" s="1"/>
  <c r="L5708" i="1"/>
  <c r="K5708" i="1" s="1"/>
  <c r="L5712" i="1"/>
  <c r="K5712" i="1" s="1"/>
  <c r="L5716" i="1"/>
  <c r="K5716" i="1" s="1"/>
  <c r="L5720" i="1"/>
  <c r="K5720" i="1" s="1"/>
  <c r="L5722" i="1"/>
  <c r="K5722" i="1" s="1"/>
  <c r="L5724" i="1"/>
  <c r="K5724" i="1" s="1"/>
  <c r="L5726" i="1"/>
  <c r="K5726" i="1" s="1"/>
  <c r="L5728" i="1"/>
  <c r="K5728" i="1" s="1"/>
  <c r="L5730" i="1"/>
  <c r="K5730" i="1" s="1"/>
  <c r="L5732" i="1"/>
  <c r="K5732" i="1" s="1"/>
  <c r="L5734" i="1"/>
  <c r="K5734" i="1" s="1"/>
  <c r="L5736" i="1"/>
  <c r="K5736" i="1" s="1"/>
  <c r="L5738" i="1"/>
  <c r="K5738" i="1" s="1"/>
  <c r="L5740" i="1"/>
  <c r="K5740" i="1" s="1"/>
  <c r="L5742" i="1"/>
  <c r="K5742" i="1" s="1"/>
  <c r="L5744" i="1"/>
  <c r="K5744" i="1" s="1"/>
  <c r="L5746" i="1"/>
  <c r="K5746" i="1" s="1"/>
  <c r="L5748" i="1"/>
  <c r="K5748" i="1" s="1"/>
  <c r="L5750" i="1"/>
  <c r="K5750" i="1" s="1"/>
  <c r="L5752" i="1"/>
  <c r="K5752" i="1" s="1"/>
  <c r="L5754" i="1"/>
  <c r="K5754" i="1" s="1"/>
  <c r="L5756" i="1"/>
  <c r="K5756" i="1" s="1"/>
  <c r="L5758" i="1"/>
  <c r="L5760" i="1"/>
  <c r="K5760" i="1" s="1"/>
  <c r="L5762" i="1"/>
  <c r="K5762" i="1" s="1"/>
  <c r="L5764" i="1"/>
  <c r="K5764" i="1" s="1"/>
  <c r="L5766" i="1"/>
  <c r="K5766" i="1" s="1"/>
  <c r="L5768" i="1"/>
  <c r="K5768" i="1" s="1"/>
  <c r="L5770" i="1"/>
  <c r="K5770" i="1" s="1"/>
  <c r="K5772" i="1"/>
  <c r="L5650" i="1"/>
  <c r="K5650" i="1" s="1"/>
  <c r="L5652" i="1"/>
  <c r="K5652" i="1" s="1"/>
  <c r="L5654" i="1"/>
  <c r="K5654" i="1" s="1"/>
  <c r="L5656" i="1"/>
  <c r="K5656" i="1" s="1"/>
  <c r="L5658" i="1"/>
  <c r="K5658" i="1" s="1"/>
  <c r="L5649" i="1"/>
  <c r="K5649" i="1" s="1"/>
  <c r="L5651" i="1"/>
  <c r="K5651" i="1" s="1"/>
  <c r="L5653" i="1"/>
  <c r="K5653" i="1" s="1"/>
  <c r="L5655" i="1"/>
  <c r="K5655" i="1" s="1"/>
  <c r="L5657" i="1"/>
  <c r="K5657" i="1" s="1"/>
  <c r="L5659" i="1"/>
  <c r="K5659" i="1" s="1"/>
  <c r="K5661" i="1"/>
  <c r="L5660" i="1"/>
  <c r="K5660" i="1" s="1"/>
  <c r="L5641" i="1"/>
  <c r="K5641" i="1" s="1"/>
  <c r="L5642" i="1"/>
  <c r="K5642" i="1" s="1"/>
  <c r="L5644" i="1"/>
  <c r="K5644" i="1" s="1"/>
  <c r="L5646" i="1"/>
  <c r="K5646" i="1" s="1"/>
  <c r="L5648" i="1"/>
  <c r="K5648" i="1" s="1"/>
  <c r="L5643" i="1"/>
  <c r="K5643" i="1" s="1"/>
  <c r="L5645" i="1"/>
  <c r="K5645" i="1" s="1"/>
  <c r="L5647" i="1"/>
  <c r="K5647" i="1" s="1"/>
  <c r="L5573" i="1"/>
  <c r="K5573" i="1" s="1"/>
  <c r="L5581" i="1"/>
  <c r="K5581" i="1" s="1"/>
  <c r="L5589" i="1"/>
  <c r="K5589" i="1" s="1"/>
  <c r="L5597" i="1"/>
  <c r="K5597" i="1" s="1"/>
  <c r="L5605" i="1"/>
  <c r="K5605" i="1" s="1"/>
  <c r="L5613" i="1"/>
  <c r="K5613" i="1" s="1"/>
  <c r="L5621" i="1"/>
  <c r="K5621" i="1" s="1"/>
  <c r="L5629" i="1"/>
  <c r="K5629" i="1" s="1"/>
  <c r="L5637" i="1"/>
  <c r="K5637" i="1" s="1"/>
  <c r="L5596" i="1"/>
  <c r="K5596" i="1" s="1"/>
  <c r="L5566" i="1"/>
  <c r="K5566" i="1" s="1"/>
  <c r="L5574" i="1"/>
  <c r="K5574" i="1" s="1"/>
  <c r="L5582" i="1"/>
  <c r="K5582" i="1" s="1"/>
  <c r="L5590" i="1"/>
  <c r="K5590" i="1" s="1"/>
  <c r="L5598" i="1"/>
  <c r="K5598" i="1" s="1"/>
  <c r="L5606" i="1"/>
  <c r="K5606" i="1" s="1"/>
  <c r="L5614" i="1"/>
  <c r="K5614" i="1" s="1"/>
  <c r="L5622" i="1"/>
  <c r="K5622" i="1" s="1"/>
  <c r="L5630" i="1"/>
  <c r="K5630" i="1" s="1"/>
  <c r="L5638" i="1"/>
  <c r="K5638" i="1" s="1"/>
  <c r="L5631" i="1"/>
  <c r="K5631" i="1" s="1"/>
  <c r="L5588" i="1"/>
  <c r="K5588" i="1" s="1"/>
  <c r="L5628" i="1"/>
  <c r="K5628" i="1" s="1"/>
  <c r="L5567" i="1"/>
  <c r="K5567" i="1" s="1"/>
  <c r="L5575" i="1"/>
  <c r="K5575" i="1" s="1"/>
  <c r="L5583" i="1"/>
  <c r="K5583" i="1" s="1"/>
  <c r="L5591" i="1"/>
  <c r="K5591" i="1" s="1"/>
  <c r="L5599" i="1"/>
  <c r="K5599" i="1" s="1"/>
  <c r="K5607" i="1"/>
  <c r="L5615" i="1"/>
  <c r="K5615" i="1" s="1"/>
  <c r="L5623" i="1"/>
  <c r="K5623" i="1" s="1"/>
  <c r="L5639" i="1"/>
  <c r="K5639" i="1" s="1"/>
  <c r="L5604" i="1"/>
  <c r="K5604" i="1" s="1"/>
  <c r="L5568" i="1"/>
  <c r="K5568" i="1" s="1"/>
  <c r="L5576" i="1"/>
  <c r="K5576" i="1" s="1"/>
  <c r="L5584" i="1"/>
  <c r="K5584" i="1" s="1"/>
  <c r="L5592" i="1"/>
  <c r="K5592" i="1" s="1"/>
  <c r="L5600" i="1"/>
  <c r="K5600" i="1" s="1"/>
  <c r="L5608" i="1"/>
  <c r="K5608" i="1" s="1"/>
  <c r="L5616" i="1"/>
  <c r="K5616" i="1" s="1"/>
  <c r="L5624" i="1"/>
  <c r="K5624" i="1" s="1"/>
  <c r="L5632" i="1"/>
  <c r="K5632" i="1" s="1"/>
  <c r="L5640" i="1"/>
  <c r="K5640" i="1" s="1"/>
  <c r="L5580" i="1"/>
  <c r="K5580" i="1" s="1"/>
  <c r="L5636" i="1"/>
  <c r="K5636" i="1" s="1"/>
  <c r="L5569" i="1"/>
  <c r="K5569" i="1" s="1"/>
  <c r="L5577" i="1"/>
  <c r="K5577" i="1" s="1"/>
  <c r="L5585" i="1"/>
  <c r="K5585" i="1" s="1"/>
  <c r="L5593" i="1"/>
  <c r="K5593" i="1" s="1"/>
  <c r="L5601" i="1"/>
  <c r="K5601" i="1" s="1"/>
  <c r="L5609" i="1"/>
  <c r="K5609" i="1" s="1"/>
  <c r="L5617" i="1"/>
  <c r="K5617" i="1" s="1"/>
  <c r="L5625" i="1"/>
  <c r="K5625" i="1" s="1"/>
  <c r="L5633" i="1"/>
  <c r="K5633" i="1" s="1"/>
  <c r="L5570" i="1"/>
  <c r="K5570" i="1" s="1"/>
  <c r="L5578" i="1"/>
  <c r="K5578" i="1" s="1"/>
  <c r="L5586" i="1"/>
  <c r="K5586" i="1" s="1"/>
  <c r="L5594" i="1"/>
  <c r="K5594" i="1" s="1"/>
  <c r="L5602" i="1"/>
  <c r="K5602" i="1" s="1"/>
  <c r="L5610" i="1"/>
  <c r="K5610" i="1" s="1"/>
  <c r="L5618" i="1"/>
  <c r="K5618" i="1" s="1"/>
  <c r="L5626" i="1"/>
  <c r="K5626" i="1" s="1"/>
  <c r="L5634" i="1"/>
  <c r="K5634" i="1" s="1"/>
  <c r="L5635" i="1"/>
  <c r="K5635" i="1" s="1"/>
  <c r="L5572" i="1"/>
  <c r="K5572" i="1" s="1"/>
  <c r="L5620" i="1"/>
  <c r="K5620" i="1" s="1"/>
  <c r="L5571" i="1"/>
  <c r="K5571" i="1" s="1"/>
  <c r="L5579" i="1"/>
  <c r="K5579" i="1" s="1"/>
  <c r="L5587" i="1"/>
  <c r="K5587" i="1" s="1"/>
  <c r="L5595" i="1"/>
  <c r="K5595" i="1" s="1"/>
  <c r="L5603" i="1"/>
  <c r="K5603" i="1" s="1"/>
  <c r="L5611" i="1"/>
  <c r="K5611" i="1" s="1"/>
  <c r="L5619" i="1"/>
  <c r="K5619" i="1" s="1"/>
  <c r="L5627" i="1"/>
  <c r="K5627" i="1" s="1"/>
  <c r="L5612" i="1"/>
  <c r="K5612" i="1" s="1"/>
  <c r="L5554" i="1"/>
  <c r="K5554" i="1" s="1"/>
  <c r="K5562" i="1"/>
  <c r="L5547" i="1"/>
  <c r="K5547" i="1" s="1"/>
  <c r="K5563" i="1"/>
  <c r="L5556" i="1"/>
  <c r="K5556" i="1" s="1"/>
  <c r="L5553" i="1"/>
  <c r="K5553" i="1" s="1"/>
  <c r="L5555" i="1"/>
  <c r="K5555" i="1" s="1"/>
  <c r="L5564" i="1"/>
  <c r="K5564" i="1" s="1"/>
  <c r="L5548" i="1"/>
  <c r="K5548" i="1" s="1"/>
  <c r="L5549" i="1"/>
  <c r="K5549" i="1" s="1"/>
  <c r="L5557" i="1"/>
  <c r="K5557" i="1" s="1"/>
  <c r="L5565" i="1"/>
  <c r="K5565" i="1" s="1"/>
  <c r="L5558" i="1"/>
  <c r="K5558" i="1" s="1"/>
  <c r="L5561" i="1"/>
  <c r="K5561" i="1" s="1"/>
  <c r="L5550" i="1"/>
  <c r="K5550" i="1" s="1"/>
  <c r="L5552" i="1"/>
  <c r="K5552" i="1" s="1"/>
  <c r="L5551" i="1"/>
  <c r="K5551" i="1" s="1"/>
  <c r="L5559" i="1"/>
  <c r="K5559" i="1" s="1"/>
  <c r="L5560" i="1"/>
  <c r="K5560" i="1" s="1"/>
  <c r="L5543" i="1"/>
  <c r="K5543" i="1" s="1"/>
  <c r="L5520" i="1"/>
  <c r="K5520" i="1" s="1"/>
  <c r="L5528" i="1"/>
  <c r="K5528" i="1" s="1"/>
  <c r="L5536" i="1"/>
  <c r="K5536" i="1" s="1"/>
  <c r="L5544" i="1"/>
  <c r="K5544" i="1" s="1"/>
  <c r="L5521" i="1"/>
  <c r="K5521" i="1" s="1"/>
  <c r="L5537" i="1"/>
  <c r="K5537" i="1" s="1"/>
  <c r="L5545" i="1"/>
  <c r="K5545" i="1" s="1"/>
  <c r="L5529" i="1"/>
  <c r="K5529" i="1" s="1"/>
  <c r="L5522" i="1"/>
  <c r="K5522" i="1" s="1"/>
  <c r="L5523" i="1"/>
  <c r="K5523" i="1" s="1"/>
  <c r="L5531" i="1"/>
  <c r="K5531" i="1" s="1"/>
  <c r="L5539" i="1"/>
  <c r="K5539" i="1" s="1"/>
  <c r="L5540" i="1"/>
  <c r="K5540" i="1" s="1"/>
  <c r="L5525" i="1"/>
  <c r="K5525" i="1" s="1"/>
  <c r="L5541" i="1"/>
  <c r="K5541" i="1" s="1"/>
  <c r="L5535" i="1"/>
  <c r="K5535" i="1" s="1"/>
  <c r="L5530" i="1"/>
  <c r="K5530" i="1" s="1"/>
  <c r="L5516" i="1"/>
  <c r="K5516" i="1" s="1"/>
  <c r="L5524" i="1"/>
  <c r="K5524" i="1" s="1"/>
  <c r="L5532" i="1"/>
  <c r="K5532" i="1" s="1"/>
  <c r="L5517" i="1"/>
  <c r="K5517" i="1" s="1"/>
  <c r="L5527" i="1"/>
  <c r="K5527" i="1" s="1"/>
  <c r="L5546" i="1"/>
  <c r="K5546" i="1" s="1"/>
  <c r="L5533" i="1"/>
  <c r="K5533" i="1" s="1"/>
  <c r="L5518" i="1"/>
  <c r="K5518" i="1" s="1"/>
  <c r="L5526" i="1"/>
  <c r="K5526" i="1" s="1"/>
  <c r="L5534" i="1"/>
  <c r="K5534" i="1" s="1"/>
  <c r="L5542" i="1"/>
  <c r="K5542" i="1" s="1"/>
  <c r="L5519" i="1"/>
  <c r="K5519" i="1" s="1"/>
  <c r="L5538" i="1"/>
  <c r="K5538" i="1" s="1"/>
  <c r="L5513" i="1"/>
  <c r="K5513" i="1" s="1"/>
  <c r="L5512" i="1"/>
  <c r="K5512" i="1" s="1"/>
  <c r="L5515" i="1"/>
  <c r="K5515" i="1" s="1"/>
  <c r="L5514" i="1"/>
  <c r="K5514" i="1" s="1"/>
  <c r="L5504" i="1"/>
  <c r="K5504" i="1" s="1"/>
  <c r="L5505" i="1"/>
  <c r="K5505" i="1" s="1"/>
  <c r="L5506" i="1"/>
  <c r="K5506" i="1" s="1"/>
  <c r="L5508" i="1"/>
  <c r="K5508" i="1" s="1"/>
  <c r="L5507" i="1"/>
  <c r="K5507" i="1" s="1"/>
  <c r="L5502" i="1"/>
  <c r="K5502" i="1" s="1"/>
  <c r="K5510" i="1"/>
  <c r="K5503" i="1"/>
  <c r="L5511" i="1"/>
  <c r="K5511" i="1" s="1"/>
  <c r="L5509" i="1"/>
  <c r="K5509" i="1" s="1"/>
  <c r="L5474" i="1"/>
  <c r="K5474" i="1" s="1"/>
  <c r="L5482" i="1"/>
  <c r="K5482" i="1" s="1"/>
  <c r="L5490" i="1"/>
  <c r="K5490" i="1" s="1"/>
  <c r="L5498" i="1"/>
  <c r="K5498" i="1" s="1"/>
  <c r="L5475" i="1"/>
  <c r="K5475" i="1" s="1"/>
  <c r="L5483" i="1"/>
  <c r="K5483" i="1" s="1"/>
  <c r="L5491" i="1"/>
  <c r="K5491" i="1" s="1"/>
  <c r="L5499" i="1"/>
  <c r="K5499" i="1" s="1"/>
  <c r="L5471" i="1"/>
  <c r="K5471" i="1" s="1"/>
  <c r="L5496" i="1"/>
  <c r="K5496" i="1" s="1"/>
  <c r="L5489" i="1"/>
  <c r="K5489" i="1" s="1"/>
  <c r="L5476" i="1"/>
  <c r="K5476" i="1" s="1"/>
  <c r="L5484" i="1"/>
  <c r="K5484" i="1" s="1"/>
  <c r="L5492" i="1"/>
  <c r="K5492" i="1" s="1"/>
  <c r="L5500" i="1"/>
  <c r="K5500" i="1" s="1"/>
  <c r="L5487" i="1"/>
  <c r="K5487" i="1" s="1"/>
  <c r="L5473" i="1"/>
  <c r="K5473" i="1" s="1"/>
  <c r="L5469" i="1"/>
  <c r="K5469" i="1" s="1"/>
  <c r="L5477" i="1"/>
  <c r="K5477" i="1" s="1"/>
  <c r="L5485" i="1"/>
  <c r="K5485" i="1" s="1"/>
  <c r="K5493" i="1"/>
  <c r="L5501" i="1"/>
  <c r="K5501" i="1" s="1"/>
  <c r="L5479" i="1"/>
  <c r="K5479" i="1" s="1"/>
  <c r="L5495" i="1"/>
  <c r="K5495" i="1" s="1"/>
  <c r="L5497" i="1"/>
  <c r="K5497" i="1" s="1"/>
  <c r="L5470" i="1"/>
  <c r="K5470" i="1" s="1"/>
  <c r="L5478" i="1"/>
  <c r="K5478" i="1" s="1"/>
  <c r="L5486" i="1"/>
  <c r="K5486" i="1" s="1"/>
  <c r="L5494" i="1"/>
  <c r="K5494" i="1" s="1"/>
  <c r="L5481" i="1"/>
  <c r="K5481" i="1" s="1"/>
  <c r="L5472" i="1"/>
  <c r="K5472" i="1" s="1"/>
  <c r="L5480" i="1"/>
  <c r="K5480" i="1" s="1"/>
  <c r="L5488" i="1"/>
  <c r="K5488" i="1" s="1"/>
  <c r="L5457" i="1"/>
  <c r="K5457" i="1" s="1"/>
  <c r="L5458" i="1"/>
  <c r="K5458" i="1" s="1"/>
  <c r="L5466" i="1"/>
  <c r="K5466" i="1" s="1"/>
  <c r="L5459" i="1"/>
  <c r="K5459" i="1" s="1"/>
  <c r="L5467" i="1"/>
  <c r="K5467" i="1" s="1"/>
  <c r="L5465" i="1"/>
  <c r="K5465" i="1" s="1"/>
  <c r="L5460" i="1"/>
  <c r="K5460" i="1" s="1"/>
  <c r="L5468" i="1"/>
  <c r="K5468" i="1" s="1"/>
  <c r="L5461" i="1"/>
  <c r="K5461" i="1" s="1"/>
  <c r="L5454" i="1"/>
  <c r="K5454" i="1" s="1"/>
  <c r="L5462" i="1"/>
  <c r="K5462" i="1" s="1"/>
  <c r="L5464" i="1"/>
  <c r="K5464" i="1" s="1"/>
  <c r="K5455" i="1"/>
  <c r="L5463" i="1"/>
  <c r="K5463" i="1" s="1"/>
  <c r="L5456" i="1"/>
  <c r="K5456" i="1" s="1"/>
  <c r="L5442" i="1"/>
  <c r="K5442" i="1" s="1"/>
  <c r="L5450" i="1"/>
  <c r="K5450" i="1" s="1"/>
  <c r="L5451" i="1"/>
  <c r="K5451" i="1" s="1"/>
  <c r="L5443" i="1"/>
  <c r="K5443" i="1" s="1"/>
  <c r="L5444" i="1"/>
  <c r="K5444" i="1" s="1"/>
  <c r="L5452" i="1"/>
  <c r="K5452" i="1" s="1"/>
  <c r="L5447" i="1"/>
  <c r="K5447" i="1" s="1"/>
  <c r="L5441" i="1"/>
  <c r="K5441" i="1" s="1"/>
  <c r="L5445" i="1"/>
  <c r="K5445" i="1" s="1"/>
  <c r="L5453" i="1"/>
  <c r="K5453" i="1" s="1"/>
  <c r="L5446" i="1"/>
  <c r="K5446" i="1" s="1"/>
  <c r="L5439" i="1"/>
  <c r="K5439" i="1" s="1"/>
  <c r="L5440" i="1"/>
  <c r="K5440" i="1" s="1"/>
  <c r="L5448" i="1"/>
  <c r="K5448" i="1" s="1"/>
  <c r="L5449" i="1"/>
  <c r="K5449" i="1" s="1"/>
  <c r="L5437" i="1"/>
  <c r="K5437" i="1" s="1"/>
  <c r="L5438" i="1"/>
  <c r="K5438" i="1" s="1"/>
  <c r="L5436" i="1"/>
  <c r="K5436" i="1" s="1"/>
  <c r="L5420" i="1"/>
  <c r="K5420" i="1" s="1"/>
  <c r="L5428" i="1"/>
  <c r="K5428" i="1" s="1"/>
  <c r="L5432" i="1"/>
  <c r="K5432" i="1" s="1"/>
  <c r="L5417" i="1"/>
  <c r="K5417" i="1" s="1"/>
  <c r="L5421" i="1"/>
  <c r="K5421" i="1" s="1"/>
  <c r="L5429" i="1"/>
  <c r="K5429" i="1" s="1"/>
  <c r="L5414" i="1"/>
  <c r="K5414" i="1" s="1"/>
  <c r="L5422" i="1"/>
  <c r="K5422" i="1" s="1"/>
  <c r="L5430" i="1"/>
  <c r="K5430" i="1" s="1"/>
  <c r="L5425" i="1"/>
  <c r="K5425" i="1" s="1"/>
  <c r="L5415" i="1"/>
  <c r="K5415" i="1" s="1"/>
  <c r="L5423" i="1"/>
  <c r="K5423" i="1" s="1"/>
  <c r="L5431" i="1"/>
  <c r="K5431" i="1" s="1"/>
  <c r="L5416" i="1"/>
  <c r="K5416" i="1" s="1"/>
  <c r="L5418" i="1"/>
  <c r="K5418" i="1" s="1"/>
  <c r="L5426" i="1"/>
  <c r="K5426" i="1" s="1"/>
  <c r="L5434" i="1"/>
  <c r="K5434" i="1" s="1"/>
  <c r="L5424" i="1"/>
  <c r="K5424" i="1" s="1"/>
  <c r="L5433" i="1"/>
  <c r="K5433" i="1" s="1"/>
  <c r="L5419" i="1"/>
  <c r="K5419" i="1" s="1"/>
  <c r="L5427" i="1"/>
  <c r="K5427" i="1" s="1"/>
  <c r="L5435" i="1"/>
  <c r="K5435" i="1" s="1"/>
  <c r="L5410" i="1"/>
  <c r="K5410" i="1" s="1"/>
  <c r="L5411" i="1"/>
  <c r="K5411" i="1" s="1"/>
  <c r="L5412" i="1"/>
  <c r="K5412" i="1" s="1"/>
  <c r="L5413" i="1"/>
  <c r="K5413" i="1" s="1"/>
  <c r="L5407" i="1"/>
  <c r="K5407" i="1" s="1"/>
  <c r="L5408" i="1"/>
  <c r="K5408" i="1" s="1"/>
  <c r="L5409" i="1"/>
  <c r="K5409" i="1" s="1"/>
  <c r="L5403" i="1"/>
  <c r="K5403" i="1" s="1"/>
  <c r="K5404" i="1"/>
  <c r="L5405" i="1"/>
  <c r="K5405" i="1" s="1"/>
  <c r="L5406" i="1"/>
  <c r="K5406" i="1" s="1"/>
  <c r="L5399" i="1"/>
  <c r="K5399" i="1" s="1"/>
  <c r="L5401" i="1"/>
  <c r="K5401" i="1" s="1"/>
  <c r="L5400" i="1"/>
  <c r="K5400" i="1" s="1"/>
  <c r="L5393" i="1"/>
  <c r="K5393" i="1" s="1"/>
  <c r="L5394" i="1"/>
  <c r="K5394" i="1" s="1"/>
  <c r="L5402" i="1"/>
  <c r="K5402" i="1" s="1"/>
  <c r="L5395" i="1"/>
  <c r="K5395" i="1" s="1"/>
  <c r="L5396" i="1"/>
  <c r="K5396" i="1" s="1"/>
  <c r="L5397" i="1"/>
  <c r="K5397" i="1" s="1"/>
  <c r="L5398" i="1"/>
  <c r="K5398" i="1" s="1"/>
  <c r="L5379" i="1"/>
  <c r="K5379" i="1" s="1"/>
  <c r="L5387" i="1"/>
  <c r="K5387" i="1" s="1"/>
  <c r="L5380" i="1"/>
  <c r="K5380" i="1" s="1"/>
  <c r="L5381" i="1"/>
  <c r="K5381" i="1" s="1"/>
  <c r="L5390" i="1"/>
  <c r="K5390" i="1" s="1"/>
  <c r="L5384" i="1"/>
  <c r="K5384" i="1" s="1"/>
  <c r="L5377" i="1"/>
  <c r="K5377" i="1" s="1"/>
  <c r="L5378" i="1"/>
  <c r="K5378" i="1" s="1"/>
  <c r="L5388" i="1"/>
  <c r="K5388" i="1" s="1"/>
  <c r="L5389" i="1"/>
  <c r="K5389" i="1" s="1"/>
  <c r="L5382" i="1"/>
  <c r="K5382" i="1" s="1"/>
  <c r="L5392" i="1"/>
  <c r="K5392" i="1" s="1"/>
  <c r="L5385" i="1"/>
  <c r="K5385" i="1" s="1"/>
  <c r="K5375" i="1"/>
  <c r="L5383" i="1"/>
  <c r="K5383" i="1" s="1"/>
  <c r="L5391" i="1"/>
  <c r="K5391" i="1" s="1"/>
  <c r="L5376" i="1"/>
  <c r="K5376" i="1" s="1"/>
  <c r="L5386" i="1"/>
  <c r="K5386" i="1" s="1"/>
  <c r="L5363" i="1"/>
  <c r="K5363" i="1" s="1"/>
  <c r="L5364" i="1"/>
  <c r="K5364" i="1" s="1"/>
  <c r="L5365" i="1"/>
  <c r="K5365" i="1" s="1"/>
  <c r="L5373" i="1"/>
  <c r="K5373" i="1" s="1"/>
  <c r="L5366" i="1"/>
  <c r="K5366" i="1" s="1"/>
  <c r="K5374" i="1"/>
  <c r="L5367" i="1"/>
  <c r="K5367" i="1" s="1"/>
  <c r="L5368" i="1"/>
  <c r="K5368" i="1" s="1"/>
  <c r="L5372" i="1"/>
  <c r="K5372" i="1" s="1"/>
  <c r="L5369" i="1"/>
  <c r="K5369" i="1" s="1"/>
  <c r="L5362" i="1"/>
  <c r="K5362" i="1" s="1"/>
  <c r="L5370" i="1"/>
  <c r="K5370" i="1" s="1"/>
  <c r="L5371" i="1"/>
  <c r="K5371" i="1" s="1"/>
  <c r="L5360" i="1"/>
  <c r="K5360" i="1" s="1"/>
  <c r="L5361" i="1"/>
  <c r="K5361" i="1" s="1"/>
  <c r="L5358" i="1"/>
  <c r="K5358" i="1" s="1"/>
  <c r="L5359" i="1"/>
  <c r="K5359" i="1" s="1"/>
  <c r="L5334" i="1"/>
  <c r="K5334" i="1" s="1"/>
  <c r="L5327" i="1"/>
  <c r="K5327" i="1" s="1"/>
  <c r="L5335" i="1"/>
  <c r="K5335" i="1" s="1"/>
  <c r="L5343" i="1"/>
  <c r="K5343" i="1" s="1"/>
  <c r="L5351" i="1"/>
  <c r="K5351" i="1" s="1"/>
  <c r="L5336" i="1"/>
  <c r="K5336" i="1" s="1"/>
  <c r="K5344" i="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791" i="1" l="1"/>
  <c r="A5792" i="1" s="1"/>
  <c r="A5793" i="1" s="1"/>
  <c r="A5794" i="1" s="1"/>
  <c r="A5795" i="1" l="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l="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37" i="2"/>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2" i="2" s="1"/>
  <c r="A421" i="2" l="1"/>
  <c r="A423" i="2" s="1"/>
  <c r="A424" i="2" s="1"/>
  <c r="A425" i="2" s="1"/>
  <c r="A426" i="2" s="1"/>
  <c r="A428" i="2" s="1"/>
  <c r="A132" i="2"/>
  <c r="A153" i="2"/>
  <c r="A131" i="2"/>
  <c r="A427" i="2" l="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4" i="2" s="1"/>
  <c r="A465" i="2" s="1"/>
  <c r="A466" i="2" s="1"/>
  <c r="A467" i="2" s="1"/>
  <c r="A468" i="2" s="1"/>
  <c r="A469" i="2" s="1"/>
  <c r="A470" i="2" s="1"/>
  <c r="A471" i="2" s="1"/>
  <c r="A472" i="2" s="1"/>
  <c r="A473" i="2" s="1"/>
  <c r="A474" i="2" s="1"/>
  <c r="A475" i="2" s="1"/>
  <c r="A477" i="2" s="1"/>
  <c r="A476" i="2" l="1"/>
  <c r="A478" i="2" s="1"/>
  <c r="A479" i="2" s="1"/>
  <c r="A480" i="2" s="1"/>
  <c r="A481" i="2" s="1"/>
  <c r="A482" i="2" s="1"/>
  <c r="A483" i="2" s="1"/>
  <c r="A484" i="2" s="1"/>
  <c r="A485" i="2" s="1"/>
  <c r="A486" i="2" s="1"/>
  <c r="A487" i="2" s="1"/>
  <c r="A488" i="2" s="1"/>
  <c r="A489" i="2" s="1"/>
  <c r="A490" i="2" s="1"/>
  <c r="A491" i="2" s="1"/>
  <c r="A492" i="2" s="1"/>
  <c r="A493" i="2" s="1"/>
  <c r="A494" i="2" s="1"/>
  <c r="A496" i="2" s="1"/>
  <c r="A463" i="2"/>
  <c r="A495" i="2" l="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l="1"/>
  <c r="A698" i="2" s="1"/>
  <c r="A699" i="2" s="1"/>
  <c r="A697" i="2"/>
</calcChain>
</file>

<file path=xl/sharedStrings.xml><?xml version="1.0" encoding="utf-8"?>
<sst xmlns="http://schemas.openxmlformats.org/spreadsheetml/2006/main" count="19164" uniqueCount="2429">
  <si>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</si>
  <si>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</si>
  <si>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</si>
  <si>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</si>
  <si>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</si>
  <si>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</si>
  <si>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</si>
  <si>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</si>
  <si>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</si>
  <si>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</si>
  <si>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</si>
  <si>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</si>
  <si>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</si>
  <si>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</si>
  <si>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</si>
  <si>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</si>
  <si>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</si>
  <si>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</si>
  <si>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</si>
  <si>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</si>
  <si>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</si>
  <si>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</si>
  <si>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</si>
  <si>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</si>
  <si>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</si>
  <si>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</si>
  <si>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</si>
  <si>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</si>
  <si>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</si>
  <si>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</si>
  <si>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</si>
  <si>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</si>
  <si>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</si>
  <si>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</si>
  <si>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</si>
  <si>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</si>
  <si>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</si>
  <si>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</si>
  <si>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</si>
  <si>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</si>
  <si>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</si>
  <si>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</si>
  <si>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</si>
  <si>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</si>
  <si>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</si>
  <si>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</si>
  <si>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</si>
  <si>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</si>
  <si>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</si>
  <si>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</si>
  <si>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</si>
  <si>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</si>
  <si>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</si>
  <si>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</si>
  <si>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</si>
  <si>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</si>
  <si>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</si>
  <si>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</si>
  <si>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</si>
  <si>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</si>
  <si>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</si>
  <si>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</si>
  <si>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</si>
  <si>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</si>
  <si>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</si>
  <si>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</si>
  <si>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</si>
  <si>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</si>
  <si>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</si>
  <si>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</si>
  <si>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</si>
  <si>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</si>
  <si>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</si>
  <si>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</si>
  <si>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</si>
  <si>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</si>
  <si>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</si>
  <si>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</si>
  <si>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</si>
  <si>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</si>
  <si>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</si>
  <si>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</si>
  <si>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</si>
  <si>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</si>
  <si>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</si>
  <si>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</si>
  <si>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</si>
  <si>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</si>
  <si>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</si>
  <si>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</si>
  <si>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</si>
  <si>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</si>
  <si>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</si>
  <si>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</si>
  <si>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</si>
  <si>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</si>
  <si>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</si>
  <si>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</si>
  <si>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</si>
  <si>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</si>
  <si>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</si>
  <si>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</si>
  <si>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</si>
  <si>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</si>
  <si>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</si>
  <si>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</si>
  <si>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</si>
  <si>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</si>
  <si>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</si>
  <si>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</si>
  <si>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</si>
  <si>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</si>
  <si>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</si>
  <si>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</si>
  <si>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</si>
  <si>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</si>
  <si>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</si>
  <si>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</si>
  <si>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</si>
  <si>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</si>
  <si>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</si>
  <si>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</si>
  <si>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</si>
  <si>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</si>
  <si>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</si>
  <si>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</si>
  <si>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</si>
  <si>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</si>
  <si>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</si>
  <si>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</si>
  <si>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</si>
  <si>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</si>
  <si>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</si>
  <si>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</si>
  <si>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</si>
  <si>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</si>
  <si>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</si>
  <si>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</si>
  <si>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</si>
  <si>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</si>
  <si>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</si>
  <si>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</si>
  <si>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</si>
  <si>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</si>
  <si>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</si>
  <si>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</si>
  <si>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</si>
  <si>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</si>
  <si>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</si>
  <si>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</si>
  <si>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</si>
  <si>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</si>
  <si>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</si>
  <si>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</si>
  <si>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</si>
  <si>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</si>
  <si>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</si>
  <si>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</si>
  <si>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</si>
  <si>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</si>
  <si>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</si>
  <si>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</si>
  <si>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</si>
  <si>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</si>
  <si>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</si>
  <si>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</si>
  <si>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</si>
  <si>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</si>
  <si>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</si>
  <si>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</si>
  <si>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</si>
  <si>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</si>
  <si>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</si>
  <si>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</si>
  <si>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</si>
  <si>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</si>
  <si>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</si>
  <si>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</si>
  <si>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</si>
  <si>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</si>
  <si>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</si>
  <si>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</si>
  <si>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</si>
  <si>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</si>
  <si>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</si>
  <si>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</si>
  <si>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</si>
  <si>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</si>
  <si>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</si>
  <si>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</si>
  <si>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</si>
  <si>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</si>
  <si>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</si>
  <si>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</si>
  <si>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</si>
  <si>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</si>
  <si>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</si>
  <si>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</si>
  <si>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</si>
  <si>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</si>
  <si>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</si>
  <si>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</si>
  <si>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</si>
  <si>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</si>
  <si>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</si>
  <si>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</si>
  <si>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</si>
  <si>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</si>
  <si>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</si>
  <si>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</si>
  <si>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</si>
  <si>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</si>
  <si>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</si>
  <si>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</si>
  <si>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</si>
  <si>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</si>
  <si>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</si>
  <si>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</si>
  <si>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</si>
  <si>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</si>
  <si>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</si>
  <si>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</si>
  <si>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</si>
  <si>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</si>
  <si>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</si>
  <si>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</si>
  <si>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</si>
  <si>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</si>
  <si>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</si>
  <si>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</si>
  <si>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</si>
  <si>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</si>
  <si>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</si>
  <si>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</si>
  <si>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</si>
  <si>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</si>
  <si>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</si>
  <si>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</si>
  <si>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</si>
  <si>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</si>
  <si>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</si>
  <si>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</si>
  <si>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</si>
  <si>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</si>
  <si>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</si>
  <si>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</si>
  <si>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</si>
  <si>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</si>
  <si>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</si>
  <si>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</si>
  <si>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</si>
  <si>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</si>
  <si>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</si>
  <si>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</si>
  <si>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</si>
  <si>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</si>
  <si>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</si>
  <si>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</si>
  <si>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</si>
  <si>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</si>
  <si>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</si>
  <si>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</si>
  <si>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</si>
  <si>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</si>
  <si>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</si>
  <si>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</si>
  <si>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</si>
  <si>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</si>
  <si>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</si>
  <si>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</si>
  <si>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</si>
  <si>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</si>
  <si>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</si>
  <si>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</si>
  <si>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</si>
  <si>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</si>
  <si>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</si>
  <si>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</si>
  <si>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</si>
  <si>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</si>
  <si>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</si>
  <si>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</si>
  <si>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</si>
  <si>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</si>
  <si>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</si>
  <si>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</si>
  <si>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</si>
  <si>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</si>
  <si>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</si>
  <si>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</si>
  <si>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</si>
  <si>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</si>
  <si>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</si>
  <si>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</si>
  <si>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</si>
  <si>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</si>
  <si>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</si>
  <si>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</si>
  <si>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</si>
  <si>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</si>
  <si>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</si>
  <si>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</si>
  <si>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</si>
  <si>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</si>
  <si>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</si>
  <si>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</si>
  <si>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</si>
  <si>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</si>
  <si>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</si>
  <si>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</si>
  <si>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</si>
  <si>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</si>
  <si>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</si>
  <si>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</si>
  <si>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</si>
  <si>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</si>
  <si>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</si>
  <si>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</si>
  <si>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</si>
  <si>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</si>
  <si>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</si>
  <si>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</si>
  <si>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</si>
  <si>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</si>
  <si>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</si>
  <si>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</si>
  <si>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</si>
  <si>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</si>
  <si>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</si>
  <si>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</si>
  <si>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</si>
  <si>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</si>
  <si>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</si>
  <si>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</si>
  <si>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</si>
  <si>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</si>
  <si>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</si>
  <si>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</si>
  <si>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</si>
  <si>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</si>
  <si>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</si>
  <si>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</si>
  <si>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</si>
  <si>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</si>
  <si>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</si>
  <si>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</si>
  <si>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</si>
  <si>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</si>
  <si>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</si>
  <si>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</si>
  <si>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</si>
  <si>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</si>
  <si>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</si>
  <si>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</si>
  <si>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</si>
  <si>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</si>
  <si>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</si>
  <si>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</si>
  <si>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</si>
  <si>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</si>
  <si>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</si>
  <si>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</si>
  <si>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</si>
  <si>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</si>
  <si>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</si>
  <si>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</si>
  <si>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</si>
  <si>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</si>
  <si>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</si>
  <si>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</si>
  <si>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</si>
  <si>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</si>
  <si>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</si>
  <si>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</si>
  <si>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</si>
  <si>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</si>
  <si>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</si>
  <si>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</si>
  <si>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</si>
  <si>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</si>
  <si>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</si>
  <si>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</si>
  <si>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</si>
  <si>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</si>
  <si>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</si>
  <si>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</si>
  <si>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</si>
  <si>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</si>
  <si>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</si>
  <si>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</si>
  <si>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</si>
  <si>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</si>
  <si>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</si>
  <si>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</si>
  <si>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</si>
  <si>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</si>
  <si>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</si>
  <si>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</si>
  <si>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</si>
  <si>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</si>
  <si>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</si>
  <si>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</si>
  <si>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</si>
  <si>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</si>
  <si>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</si>
  <si>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</si>
  <si>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</si>
  <si>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</si>
  <si>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</si>
  <si>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</si>
  <si>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</si>
  <si>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</si>
  <si>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</si>
  <si>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</si>
  <si>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</si>
  <si>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</si>
  <si>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</si>
  <si>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</si>
  <si>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</si>
  <si>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</si>
  <si>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</si>
  <si>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</si>
  <si>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</si>
  <si>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</si>
  <si>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</si>
  <si>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</si>
  <si>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</si>
  <si>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</si>
  <si>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</si>
  <si>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</si>
  <si>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</si>
  <si>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</si>
  <si>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</si>
  <si>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</si>
  <si>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</si>
  <si>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</si>
  <si>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</si>
  <si>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</si>
  <si>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</si>
  <si>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</si>
  <si>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</si>
  <si>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</si>
  <si>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</si>
  <si>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</si>
  <si>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</si>
  <si>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</si>
  <si>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</si>
  <si>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</si>
  <si>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</si>
  <si>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</si>
  <si>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</si>
  <si>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</si>
  <si>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</si>
  <si>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</si>
  <si>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</si>
  <si>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</si>
  <si>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</si>
  <si>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</si>
  <si>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</si>
  <si>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</si>
  <si>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</si>
  <si>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</si>
  <si>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</si>
  <si>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</si>
  <si>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</si>
  <si>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</si>
  <si>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</si>
  <si>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</si>
  <si>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</si>
  <si>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</si>
  <si>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</si>
  <si>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</si>
  <si>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</si>
  <si>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</si>
  <si>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</si>
  <si>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</si>
  <si>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</si>
  <si>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</si>
  <si>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</si>
  <si>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</si>
  <si>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</si>
  <si>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</si>
  <si>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</si>
  <si>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</si>
  <si>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</si>
  <si>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</si>
  <si>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</si>
  <si>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</si>
  <si>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</si>
  <si>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</si>
  <si>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</si>
  <si>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</si>
  <si>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</si>
  <si>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</si>
  <si>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</si>
  <si>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</si>
  <si>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</si>
  <si>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</si>
  <si>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</si>
  <si>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</si>
  <si>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</si>
  <si>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</si>
  <si>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</si>
  <si>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</si>
  <si>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</si>
  <si>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</si>
  <si>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</si>
  <si>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</si>
  <si>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</si>
  <si>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</si>
  <si>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</si>
  <si>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</si>
  <si>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</si>
  <si>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</si>
  <si>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</si>
  <si>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</si>
  <si>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</si>
  <si>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</si>
  <si>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</si>
  <si>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</si>
  <si>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</si>
  <si>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</si>
  <si>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</si>
  <si>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</si>
  <si>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</si>
  <si>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</si>
  <si>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</si>
  <si>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</si>
  <si>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</si>
  <si>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</si>
  <si>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</si>
  <si>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</si>
  <si>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</si>
  <si>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</si>
  <si>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</si>
  <si>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</si>
  <si>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</si>
  <si>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</si>
  <si>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</si>
  <si>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</si>
  <si>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</si>
  <si>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</si>
  <si>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</si>
  <si>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</si>
  <si>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</si>
  <si>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</si>
  <si>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</si>
  <si>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</si>
  <si>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</si>
  <si>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</si>
  <si>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</si>
  <si>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</si>
  <si>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</si>
  <si>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</si>
  <si>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</si>
  <si>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</si>
  <si>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</si>
  <si>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</si>
  <si>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</si>
  <si>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</si>
  <si>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</si>
  <si>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</si>
  <si>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</si>
  <si>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</si>
  <si>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</si>
  <si>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</si>
  <si>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</si>
  <si>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</si>
  <si>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</si>
  <si>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</si>
  <si>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</si>
  <si>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</si>
  <si>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</si>
  <si>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</si>
  <si>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</si>
  <si>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</si>
  <si>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</si>
  <si>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</si>
  <si>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</si>
  <si>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</si>
  <si>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</si>
  <si>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</si>
  <si>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</si>
  <si>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</si>
  <si>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</si>
  <si>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</si>
  <si>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</si>
  <si>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</si>
  <si>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</si>
  <si>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</si>
  <si>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</si>
  <si>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</si>
  <si>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</si>
  <si>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</si>
  <si>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</si>
  <si>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</si>
  <si>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</si>
  <si>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</si>
  <si>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</si>
  <si>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</si>
  <si>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</si>
  <si>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</si>
  <si>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</si>
  <si>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</si>
  <si>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</si>
  <si>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</si>
  <si>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</si>
  <si>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</si>
  <si>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</si>
  <si>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</si>
  <si>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</si>
  <si>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</si>
  <si>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</si>
  <si>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</si>
  <si>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</si>
  <si>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</si>
  <si>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</si>
  <si>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</si>
  <si>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</si>
  <si>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</si>
  <si>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</si>
  <si>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</si>
  <si>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</si>
  <si>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</si>
  <si>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</si>
  <si>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</si>
  <si>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</si>
  <si>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</si>
  <si>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</si>
  <si>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</si>
  <si>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</si>
  <si>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</si>
  <si>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</si>
  <si>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</si>
  <si>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</si>
  <si>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</si>
  <si>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</si>
  <si>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</si>
  <si>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</si>
  <si>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</si>
  <si>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</si>
  <si>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</si>
  <si>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</si>
  <si>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</si>
  <si>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</si>
  <si>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</si>
  <si>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</si>
  <si>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</si>
  <si>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</si>
  <si>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</si>
  <si>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</si>
  <si>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</si>
  <si>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</si>
  <si>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</si>
  <si>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</si>
  <si>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</si>
  <si>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</si>
  <si>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</si>
  <si>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</si>
  <si>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</si>
  <si>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</si>
  <si>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</si>
  <si>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</si>
  <si>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</si>
  <si>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</si>
  <si>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</si>
  <si>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</si>
  <si>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</si>
  <si>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</si>
  <si>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</si>
  <si>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</si>
  <si>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</si>
  <si>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</si>
  <si>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</si>
  <si>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</si>
  <si>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</si>
  <si>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</si>
  <si>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</si>
  <si>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</si>
  <si>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</si>
  <si>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</si>
  <si>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</si>
  <si>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</si>
  <si>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</si>
  <si>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</si>
  <si>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</si>
  <si>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</si>
  <si>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</si>
  <si>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</si>
  <si>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</si>
  <si>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</si>
  <si>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</si>
  <si>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</si>
  <si>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</si>
  <si>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</si>
  <si>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</si>
  <si>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</si>
  <si>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</si>
  <si>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</si>
  <si>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</si>
  <si>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</si>
  <si>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</si>
  <si>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</si>
  <si>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</si>
  <si>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</si>
  <si>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</si>
  <si>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</si>
  <si>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</si>
  <si>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</si>
  <si>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</si>
  <si>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</si>
  <si>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</si>
  <si>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</si>
  <si>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</si>
  <si>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</si>
  <si>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</si>
  <si>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</si>
  <si>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</si>
  <si>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</si>
  <si>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</si>
  <si>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</si>
  <si>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</si>
  <si>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</si>
  <si>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</si>
  <si>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</si>
  <si>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</si>
  <si>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</si>
  <si>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</si>
  <si>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</si>
  <si>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</si>
  <si>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</si>
  <si>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</si>
  <si>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</si>
  <si>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</si>
  <si>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</si>
  <si>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</si>
  <si>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</si>
  <si>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</si>
  <si>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</si>
  <si>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</si>
  <si>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</si>
  <si>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</si>
  <si>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</si>
  <si>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</si>
  <si>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</si>
  <si>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</si>
  <si>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</si>
  <si>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</si>
  <si>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</si>
  <si>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</si>
  <si>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</si>
  <si>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</si>
  <si>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</si>
  <si>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</si>
  <si>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</si>
  <si>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</si>
  <si>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</si>
  <si>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</si>
  <si>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</si>
  <si>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</si>
  <si>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</si>
  <si>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</si>
  <si>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</si>
  <si>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</si>
  <si>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</si>
  <si>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</si>
  <si>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</si>
  <si>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</si>
  <si>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</si>
  <si>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</si>
  <si>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</si>
  <si>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</si>
  <si>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</si>
  <si>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</si>
  <si>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</si>
  <si>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</si>
  <si>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</si>
  <si>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</si>
  <si>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</si>
  <si>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</si>
  <si>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</si>
  <si>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</si>
  <si>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</si>
  <si>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</si>
  <si>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</si>
  <si>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</si>
  <si>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</si>
  <si>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</si>
  <si>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</si>
  <si>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</si>
  <si>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</si>
  <si>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</si>
  <si>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</si>
  <si>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</si>
  <si>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</si>
  <si>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</si>
  <si>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</si>
  <si>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</si>
  <si>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</si>
  <si>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</si>
  <si>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</si>
  <si>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</si>
  <si>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</si>
  <si>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</si>
  <si>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</si>
  <si>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</si>
  <si>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</si>
  <si>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</si>
  <si>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</si>
  <si>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</si>
  <si>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</si>
  <si>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</si>
  <si>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</si>
  <si>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</si>
  <si>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</si>
  <si>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</si>
  <si>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</si>
  <si>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</si>
  <si>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</si>
  <si>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</si>
  <si>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</si>
  <si>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</si>
  <si>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</si>
  <si>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</si>
  <si>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</si>
  <si>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</si>
  <si>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</si>
  <si>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</si>
  <si>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</si>
  <si>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</si>
  <si>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</si>
  <si>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</si>
  <si>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</si>
  <si>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</si>
  <si>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</si>
  <si>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</si>
  <si>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</si>
  <si>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</si>
  <si>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</si>
  <si>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</si>
  <si>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</si>
  <si>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</si>
  <si>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</si>
  <si>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</si>
  <si>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</si>
  <si>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</si>
  <si>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</si>
  <si>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</si>
  <si>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</si>
  <si>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</si>
  <si>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</si>
  <si>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</si>
  <si>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</si>
  <si>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</si>
  <si>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</si>
  <si>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</si>
  <si>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</si>
  <si>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</si>
  <si>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</si>
  <si>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</si>
  <si>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</si>
  <si>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</si>
  <si>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</si>
  <si>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</si>
  <si>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</si>
  <si>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</si>
  <si>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</si>
  <si>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</si>
  <si>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</si>
  <si>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</si>
  <si>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</si>
  <si>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</si>
  <si>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</si>
  <si>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</si>
  <si>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</si>
  <si>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</si>
  <si>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</si>
  <si>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</si>
  <si>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</si>
  <si>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</si>
  <si>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</si>
  <si>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</si>
  <si>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</si>
  <si>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</si>
  <si>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</si>
  <si>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</si>
  <si>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</si>
  <si>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</si>
  <si>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</si>
  <si>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</si>
  <si>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</si>
  <si>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</si>
  <si>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</si>
  <si>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</si>
  <si>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</si>
  <si>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</si>
  <si>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</si>
  <si>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</si>
  <si>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</si>
  <si>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</si>
  <si>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</si>
  <si>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</si>
  <si>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</si>
  <si>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</si>
  <si>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</si>
  <si>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</si>
  <si>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</si>
  <si>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</si>
  <si>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</si>
  <si>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</si>
  <si>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</si>
  <si>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</si>
  <si>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</si>
  <si>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</si>
  <si>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</si>
  <si>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</si>
  <si>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</si>
  <si>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</si>
  <si>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</si>
  <si>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</si>
  <si>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</si>
  <si>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</si>
  <si>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</si>
  <si>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</si>
  <si>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</si>
  <si>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</si>
  <si>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</si>
  <si>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</si>
  <si>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</si>
  <si>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</si>
  <si>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</si>
  <si>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</si>
  <si>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</si>
  <si>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</si>
  <si>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</si>
  <si>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</si>
  <si>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</si>
  <si>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</si>
  <si>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</si>
  <si>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</si>
  <si>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</si>
  <si>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</si>
  <si>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</si>
  <si>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</si>
  <si>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</si>
  <si>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</si>
  <si>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</si>
  <si>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</si>
  <si>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</si>
  <si>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</si>
  <si>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</si>
  <si>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</si>
  <si>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</si>
  <si>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</si>
  <si>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</si>
  <si>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</si>
  <si>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</si>
  <si>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</si>
  <si>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</si>
  <si>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</si>
  <si>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</si>
  <si>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</si>
  <si>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</si>
  <si>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</si>
  <si>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</si>
  <si>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</si>
  <si>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</si>
  <si>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</si>
  <si>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</si>
  <si>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</si>
  <si>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</si>
  <si>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</si>
  <si>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</si>
  <si>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</si>
  <si>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</si>
  <si>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</si>
  <si>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</si>
  <si>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</si>
  <si>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</si>
  <si>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</si>
  <si>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</si>
  <si>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</si>
  <si>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</si>
  <si>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</si>
  <si>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</si>
  <si>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</si>
  <si>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</si>
  <si>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</si>
  <si>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</si>
  <si>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</si>
  <si>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</si>
  <si>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</si>
  <si>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</si>
  <si>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</si>
  <si>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</si>
  <si>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</si>
  <si>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</si>
  <si>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</si>
  <si>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</si>
  <si>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</si>
  <si>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</si>
  <si>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</si>
  <si>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</si>
  <si>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</si>
  <si>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</si>
  <si>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</si>
  <si>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</si>
  <si>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</si>
  <si>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</si>
  <si>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</si>
  <si>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</si>
  <si>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</si>
  <si>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</si>
  <si>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</si>
  <si>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</si>
  <si>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</si>
  <si>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</si>
  <si>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</si>
  <si>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</si>
  <si>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</si>
  <si>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</si>
  <si>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</si>
  <si>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</si>
  <si>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</si>
  <si>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</si>
  <si>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</si>
  <si>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</si>
  <si>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</si>
  <si>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</si>
  <si>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</si>
  <si>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</si>
  <si>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</si>
  <si>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</si>
  <si>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</si>
  <si>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</si>
  <si>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</si>
  <si>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</si>
  <si>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</si>
  <si>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</si>
  <si>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</si>
  <si>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</si>
  <si>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</si>
  <si>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</si>
  <si>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</si>
  <si>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</si>
  <si>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</si>
  <si>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</si>
  <si>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</si>
  <si>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</si>
  <si>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</si>
  <si>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</si>
  <si>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</si>
  <si>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</si>
  <si>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</si>
  <si>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</si>
  <si>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</si>
  <si>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</si>
  <si>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</si>
  <si>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</si>
  <si>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</si>
  <si>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</si>
  <si>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</si>
  <si>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</si>
  <si>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</si>
  <si>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</si>
  <si>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</si>
  <si>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</si>
  <si>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</si>
  <si>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</si>
  <si>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</si>
  <si>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</si>
  <si>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</si>
  <si>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</si>
  <si>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</si>
  <si>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</si>
  <si>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</si>
  <si>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</si>
  <si>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</si>
  <si>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</si>
  <si>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</si>
  <si>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</si>
  <si>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</si>
  <si>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</si>
  <si>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</si>
  <si>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</si>
  <si>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</si>
  <si>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</si>
  <si>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</si>
  <si>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</si>
  <si>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</si>
  <si>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</si>
  <si>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</si>
  <si>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</si>
  <si>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</si>
  <si>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</si>
  <si>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</si>
  <si>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</si>
  <si>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</si>
  <si>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</si>
  <si>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</si>
  <si>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</si>
  <si>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</si>
  <si>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</si>
  <si>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</si>
  <si>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</si>
  <si>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</si>
  <si>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</si>
  <si>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</si>
  <si>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</si>
  <si>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</si>
  <si>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</si>
  <si>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</si>
  <si>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</si>
  <si>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</si>
  <si>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</si>
  <si>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</si>
  <si>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</si>
  <si>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</si>
  <si>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</si>
  <si>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</si>
  <si>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</si>
  <si>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</si>
  <si>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</si>
  <si>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</si>
  <si>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</si>
  <si>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</si>
  <si>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</si>
  <si>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</si>
  <si>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</si>
  <si>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</si>
  <si>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</si>
  <si>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</si>
  <si>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</si>
  <si>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</si>
  <si>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</si>
  <si>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</si>
  <si>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</si>
  <si>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</si>
  <si>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</si>
  <si>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</si>
  <si>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</si>
  <si>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</si>
  <si>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</si>
  <si>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</si>
  <si>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</si>
  <si>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</si>
  <si>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</si>
  <si>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</si>
  <si>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</si>
  <si>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</si>
  <si>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</si>
  <si>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</si>
  <si>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</si>
  <si>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</si>
  <si>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</si>
  <si>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</si>
  <si>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</si>
  <si>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</si>
  <si>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</si>
  <si>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</si>
  <si>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</si>
  <si>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</si>
  <si>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</si>
  <si>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</si>
  <si>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</si>
  <si>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</si>
  <si>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</si>
  <si>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</si>
  <si>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</si>
  <si>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</si>
  <si>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</si>
  <si>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</si>
  <si>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</si>
  <si>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</si>
  <si>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</si>
  <si>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</si>
  <si>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</si>
  <si>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</si>
  <si>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</si>
  <si>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</si>
  <si>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</si>
  <si>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</si>
  <si>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</si>
  <si>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</si>
  <si>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</si>
  <si>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</si>
  <si>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</si>
  <si>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</si>
  <si>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</si>
  <si>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</si>
  <si>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</si>
  <si>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</si>
  <si>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</si>
  <si>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</si>
  <si>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</si>
  <si>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</si>
  <si>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</si>
  <si>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</si>
  <si>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</si>
  <si>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</si>
  <si>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</si>
  <si>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</si>
  <si>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</si>
  <si>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</si>
  <si>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</si>
  <si>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</si>
  <si>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</si>
  <si>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</si>
  <si>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</si>
  <si>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</si>
  <si>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</si>
  <si>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</si>
  <si>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</si>
  <si>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</si>
  <si>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</si>
  <si>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</si>
  <si>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</si>
  <si>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</si>
  <si>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</si>
  <si>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</si>
  <si>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</si>
  <si>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</si>
  <si>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</si>
  <si>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</si>
  <si>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</si>
  <si>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</si>
  <si>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</si>
  <si>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</si>
  <si>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</si>
  <si>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</si>
  <si>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</si>
  <si>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</si>
  <si>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</si>
  <si>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</si>
  <si>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</si>
  <si>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</si>
  <si>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</si>
  <si>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</si>
  <si>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</si>
  <si>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</si>
  <si>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</si>
  <si>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</si>
  <si>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</si>
  <si>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</si>
  <si>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</si>
  <si>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</si>
  <si>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</si>
  <si>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</si>
  <si>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</si>
  <si>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</si>
  <si>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</si>
  <si>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</si>
  <si>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</si>
  <si>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</si>
  <si>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</si>
  <si>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</si>
  <si>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</si>
  <si>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</si>
  <si>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</si>
  <si>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</si>
  <si>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</si>
  <si>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</si>
  <si>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</si>
  <si>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</si>
  <si>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</si>
  <si>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</si>
  <si>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</si>
  <si>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</si>
  <si>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</si>
  <si>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</si>
  <si>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</si>
  <si>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</si>
  <si>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</si>
  <si>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</si>
  <si>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</si>
  <si>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</si>
  <si>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</si>
  <si>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</si>
  <si>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</si>
  <si>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</si>
  <si>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</si>
  <si>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</si>
  <si>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</si>
  <si>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</si>
  <si>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</si>
  <si>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</si>
  <si>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</si>
  <si>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</si>
  <si>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</si>
  <si>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</si>
  <si>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</si>
  <si>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</si>
  <si>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</si>
  <si>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</si>
  <si>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</si>
  <si>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</si>
  <si>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</si>
  <si>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</si>
  <si>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</si>
  <si>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</si>
  <si>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</si>
  <si>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</si>
  <si>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</si>
  <si>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</si>
  <si>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</si>
  <si>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</si>
  <si>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</si>
  <si>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</si>
  <si>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</si>
  <si>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</si>
  <si>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</si>
  <si>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</si>
  <si>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</si>
  <si>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</si>
  <si>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</si>
  <si>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</si>
  <si>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</si>
  <si>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</si>
  <si>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</si>
  <si>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</si>
  <si>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</si>
  <si>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</si>
  <si>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</si>
  <si>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</si>
  <si>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</si>
  <si>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</si>
  <si>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</si>
  <si>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</si>
  <si>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</si>
  <si>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</si>
  <si>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</si>
  <si>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</si>
  <si>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</si>
  <si>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</si>
  <si>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</si>
  <si>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</si>
  <si>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</si>
  <si>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</si>
  <si>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</si>
  <si>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</si>
  <si>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</si>
  <si>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</si>
  <si>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</si>
  <si>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</si>
  <si>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</si>
  <si>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</si>
  <si>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</si>
  <si>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</si>
  <si>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</si>
  <si>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</si>
  <si>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</si>
  <si>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</si>
  <si>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</si>
  <si>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</si>
  <si>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</si>
  <si>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</si>
  <si>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</si>
  <si>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</si>
  <si>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</si>
  <si>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</si>
  <si>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</si>
  <si>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</si>
  <si>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</si>
  <si>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</si>
  <si>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</si>
  <si>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</si>
  <si>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</si>
  <si>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</si>
  <si>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</si>
  <si>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</si>
  <si>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</si>
  <si>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</si>
  <si>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</si>
  <si>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</si>
  <si>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</si>
  <si>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</si>
  <si>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</si>
  <si>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</si>
  <si>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</si>
  <si>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</si>
  <si>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</si>
  <si>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</si>
  <si>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</si>
  <si>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</si>
  <si>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</si>
  <si>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</si>
  <si>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</si>
  <si>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</si>
  <si>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</si>
  <si>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</si>
  <si>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</si>
  <si>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</si>
  <si>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</si>
  <si>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</si>
  <si>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</si>
  <si>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</si>
  <si>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</si>
  <si>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</si>
  <si>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</si>
  <si>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</si>
  <si>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</si>
  <si>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</si>
  <si>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</si>
  <si>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</si>
  <si>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</si>
  <si>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</si>
  <si>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</si>
  <si>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</si>
  <si>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</si>
  <si>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</si>
  <si>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</si>
  <si>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</si>
  <si>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</si>
  <si>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</si>
  <si>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</si>
  <si>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</si>
  <si>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</si>
  <si>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</si>
  <si>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</si>
  <si>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</si>
  <si>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</si>
  <si>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</si>
  <si>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</si>
  <si>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</si>
  <si>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</si>
  <si>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</si>
  <si>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</si>
  <si>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</si>
  <si>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</si>
  <si>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</si>
  <si>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</si>
  <si>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</si>
  <si>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</si>
  <si>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</si>
  <si>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</si>
  <si>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</si>
  <si>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</si>
  <si>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</si>
  <si>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</si>
  <si>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</si>
  <si>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</si>
  <si>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</si>
  <si>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</si>
  <si>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</si>
  <si>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</si>
  <si>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</si>
  <si>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</si>
  <si>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</si>
  <si>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</si>
  <si>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</si>
  <si>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</si>
  <si>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</si>
  <si>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</si>
  <si>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</si>
  <si>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</si>
  <si>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</si>
  <si>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</si>
  <si>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</si>
  <si>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</si>
  <si>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</si>
  <si>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</si>
  <si>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</si>
  <si>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</si>
  <si>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</si>
  <si>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</si>
  <si>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</si>
  <si>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</si>
  <si>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</si>
  <si>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</si>
  <si>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</si>
  <si>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</si>
  <si>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</si>
  <si>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</si>
  <si>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</si>
  <si>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</si>
  <si>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</si>
  <si>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</si>
  <si>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</si>
  <si>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</si>
  <si>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</si>
  <si>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</si>
  <si>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</si>
  <si>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</si>
  <si>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</si>
  <si>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</si>
  <si>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</si>
  <si>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</si>
  <si>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</si>
  <si>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</si>
  <si>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</si>
  <si>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</si>
  <si>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</si>
  <si>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</si>
  <si>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</si>
  <si>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</si>
  <si>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</si>
  <si>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</si>
  <si>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</si>
  <si>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</si>
  <si>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</si>
  <si>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</si>
  <si>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</si>
  <si>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</si>
  <si>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</si>
  <si>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</si>
  <si>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</si>
  <si>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</si>
  <si>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</si>
  <si>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</si>
  <si>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</si>
  <si>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</si>
  <si>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</si>
  <si>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</si>
  <si>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</si>
  <si>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</si>
  <si>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</si>
  <si>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</si>
  <si>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</si>
  <si>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</si>
  <si>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</si>
  <si>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</si>
  <si>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</si>
  <si>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</si>
  <si>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</si>
  <si>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</si>
  <si>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</si>
  <si>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</si>
  <si>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</si>
  <si>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</si>
  <si>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</si>
  <si>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</si>
  <si>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</si>
  <si>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</si>
  <si>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</si>
  <si>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</si>
  <si>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</si>
  <si>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</si>
  <si>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</si>
  <si>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</si>
  <si>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</si>
  <si>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</si>
  <si>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</si>
  <si>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</si>
  <si>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</si>
  <si>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</si>
  <si>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</si>
  <si>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</si>
  <si>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</si>
  <si>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</si>
  <si>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</si>
  <si>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</si>
  <si>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</si>
  <si>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</si>
  <si>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</si>
  <si>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</si>
  <si>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</si>
  <si>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</si>
  <si>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</si>
  <si>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</si>
  <si>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</si>
  <si>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</si>
  <si>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</si>
  <si>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</si>
  <si>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</si>
  <si>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</si>
  <si>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</si>
  <si>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</si>
  <si>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</si>
  <si>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</si>
  <si>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</si>
  <si>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</si>
  <si>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</si>
  <si>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</si>
  <si>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</si>
  <si>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</si>
  <si>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</si>
  <si>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</si>
  <si>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</si>
  <si>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</si>
  <si>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</si>
  <si>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</si>
  <si>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</si>
  <si>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</si>
  <si>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</si>
  <si>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</si>
  <si>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</si>
  <si>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</si>
  <si>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</si>
  <si>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</si>
  <si>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</si>
  <si>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</si>
  <si>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</si>
  <si>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</si>
  <si>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</si>
  <si>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</si>
  <si>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</si>
  <si>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</si>
  <si>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</si>
  <si>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</si>
  <si>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</si>
  <si>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</si>
  <si>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</si>
  <si>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</si>
  <si>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</si>
  <si>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</si>
  <si>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</si>
  <si>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</si>
  <si>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</si>
  <si>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</si>
  <si>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</si>
  <si>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</si>
  <si>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</si>
  <si>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</si>
  <si>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</si>
  <si>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</si>
  <si>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</si>
  <si>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</si>
  <si>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</si>
  <si>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</si>
  <si>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</si>
  <si>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</si>
  <si>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</si>
  <si>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</si>
  <si>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</si>
  <si>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</si>
  <si>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</si>
  <si>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</si>
  <si>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</si>
  <si>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</si>
  <si>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</si>
  <si>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</si>
  <si>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</si>
  <si>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</si>
  <si>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</si>
  <si>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</si>
  <si>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</si>
  <si>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</si>
  <si>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</si>
  <si>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</si>
  <si>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</si>
  <si>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</si>
  <si>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</si>
  <si>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</si>
  <si>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</si>
  <si>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</si>
  <si>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</si>
  <si>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</si>
  <si>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</si>
  <si>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</si>
  <si>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</si>
  <si>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</si>
  <si>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</si>
  <si>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</si>
  <si>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</si>
  <si>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</si>
  <si>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</si>
  <si>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</si>
  <si>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</si>
  <si>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</si>
  <si>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</si>
  <si>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</si>
  <si>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</si>
  <si>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</si>
  <si>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</si>
  <si>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</si>
  <si>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</si>
  <si>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</si>
  <si>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</si>
  <si>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</si>
  <si>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</si>
  <si>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</si>
  <si>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</si>
  <si>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</si>
  <si>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</si>
  <si>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</si>
  <si>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</si>
  <si>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</si>
  <si>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</si>
  <si>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</si>
  <si>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</si>
  <si>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</si>
  <si>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</si>
  <si>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</si>
  <si>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</si>
  <si>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</si>
  <si>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</si>
  <si>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</si>
  <si>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</si>
  <si>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</si>
  <si>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</si>
  <si>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</si>
  <si>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</si>
  <si>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</si>
  <si>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</si>
  <si>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</si>
  <si>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</si>
  <si>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</si>
  <si>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</si>
  <si>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</si>
  <si>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</si>
  <si>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</si>
  <si>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</si>
  <si>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</si>
  <si>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</si>
  <si>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</si>
  <si>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</si>
  <si>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</si>
  <si>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</si>
  <si>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</si>
  <si>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</si>
  <si>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</si>
  <si>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</si>
  <si>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</si>
  <si>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</si>
  <si>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</si>
  <si>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</si>
  <si>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</si>
  <si>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</si>
  <si>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</si>
  <si>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</si>
  <si>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</si>
  <si>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</si>
  <si>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</si>
  <si>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</si>
  <si>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</si>
  <si>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</si>
  <si>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</si>
  <si>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</si>
  <si>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</si>
  <si>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</si>
  <si>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</si>
  <si>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</si>
  <si>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</si>
  <si>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</si>
  <si>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</si>
  <si>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</si>
  <si>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</si>
  <si>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</si>
  <si>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</si>
  <si>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</si>
  <si>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</si>
  <si>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</si>
  <si>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</si>
  <si>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</si>
  <si>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</si>
  <si>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</si>
  <si>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</si>
  <si>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</si>
  <si>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</si>
  <si>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</si>
  <si>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</si>
  <si>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</si>
  <si>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</si>
  <si>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</si>
  <si>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</si>
  <si>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</si>
  <si>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</si>
  <si>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</si>
  <si>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</si>
  <si>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</si>
  <si>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</si>
  <si>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</si>
  <si>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</si>
  <si>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</si>
  <si>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</si>
  <si>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</si>
  <si>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</si>
  <si>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</si>
  <si>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</si>
  <si>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</si>
  <si>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</si>
  <si>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</si>
  <si>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</si>
  <si>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</si>
  <si>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</si>
  <si>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</si>
  <si>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</si>
  <si>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</si>
  <si>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</si>
  <si>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</si>
  <si>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</si>
  <si>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</si>
  <si>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</si>
  <si>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</si>
  <si>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</si>
  <si>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</si>
  <si>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</si>
  <si>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</si>
  <si>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</si>
  <si>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</si>
  <si>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</si>
  <si>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</si>
  <si>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</si>
  <si>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</si>
  <si>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</si>
  <si>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</si>
  <si>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</si>
  <si>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</si>
  <si>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</si>
  <si>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</si>
  <si>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</si>
  <si>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</si>
  <si>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</si>
  <si>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</si>
  <si>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</si>
  <si>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</si>
  <si>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</si>
  <si>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</si>
  <si>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</si>
  <si>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</si>
  <si>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</si>
  <si>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</si>
  <si>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</si>
  <si>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</si>
  <si>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</si>
  <si>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</si>
  <si>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</si>
  <si>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</si>
  <si>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</si>
  <si>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</si>
  <si>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</si>
  <si>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</si>
  <si>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</si>
  <si>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</si>
  <si>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</si>
  <si>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</si>
  <si>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</si>
  <si>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</si>
  <si>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</si>
  <si>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</si>
  <si>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</si>
  <si>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</si>
  <si>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</si>
  <si>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</si>
  <si>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</si>
  <si>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</si>
  <si>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</si>
  <si>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</si>
  <si>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</si>
  <si>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</si>
  <si>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</si>
  <si>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</si>
  <si>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</si>
  <si>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</si>
  <si>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</si>
  <si>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</si>
  <si>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</si>
  <si>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</si>
  <si>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</si>
  <si>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</si>
  <si>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</si>
  <si>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</si>
  <si>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</si>
  <si>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</si>
  <si>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</si>
  <si>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</si>
  <si>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</si>
  <si>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</si>
  <si>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</si>
  <si>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</si>
  <si>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</si>
  <si>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</si>
  <si>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</si>
  <si>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</si>
  <si>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</si>
  <si>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</si>
  <si>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</si>
  <si>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</si>
  <si>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</si>
  <si>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</si>
  <si>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</si>
  <si>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</si>
  <si>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</si>
  <si>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</si>
  <si>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</si>
  <si>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</si>
  <si>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</si>
  <si>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</si>
  <si>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</si>
  <si>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</si>
  <si>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</si>
  <si>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</si>
  <si>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</si>
  <si>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</si>
  <si>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</si>
  <si>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</si>
  <si>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</si>
  <si>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</si>
  <si>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</si>
  <si>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</si>
  <si>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</si>
  <si>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</si>
  <si>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</si>
  <si>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</si>
  <si>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</si>
  <si>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</si>
  <si>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</si>
  <si>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</si>
  <si>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</si>
  <si>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</si>
  <si>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</si>
  <si>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</si>
  <si>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</si>
  <si>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</si>
  <si>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</si>
  <si>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</si>
  <si>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</si>
  <si>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</si>
  <si>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</si>
  <si>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</si>
  <si>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</si>
  <si>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</si>
  <si>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</si>
  <si>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</si>
  <si>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</si>
  <si>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</si>
  <si>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</si>
  <si>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</si>
  <si>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</si>
  <si>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</si>
  <si>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</si>
  <si>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</si>
  <si>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</si>
  <si>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</si>
  <si>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</si>
  <si>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</si>
  <si>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</si>
  <si>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</si>
  <si>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</si>
  <si>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</si>
  <si>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</si>
  <si>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</si>
  <si>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</si>
  <si>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</si>
  <si>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</si>
  <si>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</si>
  <si>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</si>
  <si>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</si>
  <si>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</si>
  <si>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</si>
  <si>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</si>
  <si>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</si>
  <si>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</si>
  <si>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</si>
  <si>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</si>
  <si>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</si>
  <si>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</si>
  <si>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</si>
  <si>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</si>
  <si>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</si>
  <si>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</si>
  <si>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</si>
  <si>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</si>
  <si>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</si>
  <si>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</si>
  <si>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</si>
  <si>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</si>
  <si>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</si>
  <si>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</si>
  <si>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</si>
  <si>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</si>
  <si>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</si>
  <si>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</si>
  <si>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</si>
  <si>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</si>
  <si>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</si>
  <si>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</si>
  <si>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</si>
  <si>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</si>
  <si>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</si>
  <si>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</si>
  <si>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</si>
  <si>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</si>
  <si>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</si>
  <si>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</si>
  <si>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</si>
  <si>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</si>
  <si>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</si>
  <si>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</si>
  <si>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</si>
  <si>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</si>
  <si>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</si>
  <si>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</si>
  <si>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</si>
  <si>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</si>
  <si>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</si>
  <si>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</si>
  <si>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</si>
  <si>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</si>
  <si>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</si>
  <si>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</si>
  <si>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</si>
  <si>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</si>
  <si>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</si>
  <si>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</si>
  <si>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</si>
  <si>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</si>
  <si>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</si>
  <si>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</si>
  <si>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</si>
  <si>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</si>
  <si>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</si>
  <si>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</si>
  <si>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</si>
  <si>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</si>
  <si>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</si>
  <si>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</si>
  <si>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</si>
  <si>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</si>
  <si>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</si>
  <si>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</si>
  <si>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</si>
  <si>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</si>
  <si>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</si>
  <si>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</si>
  <si>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</si>
  <si>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</si>
  <si>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</si>
  <si>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</si>
  <si>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</si>
  <si>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</si>
  <si>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</si>
  <si>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</si>
  <si>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</si>
  <si>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</si>
  <si>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</si>
  <si>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</si>
  <si>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</si>
  <si>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</si>
  <si>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</si>
  <si>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</si>
  <si>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</si>
  <si>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</si>
  <si>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</si>
  <si>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</si>
  <si>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</si>
  <si>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</si>
  <si>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</si>
  <si>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</si>
  <si>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</si>
  <si>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</si>
  <si>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</si>
  <si>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</si>
  <si>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</si>
  <si>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</si>
  <si>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</si>
  <si>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</si>
  <si>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</si>
  <si>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</si>
  <si>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</si>
  <si>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</si>
  <si>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</si>
  <si>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</si>
  <si>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</si>
  <si>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</si>
  <si>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</si>
  <si>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</si>
  <si>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</si>
  <si>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</si>
  <si>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</si>
  <si>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</si>
  <si>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</si>
  <si>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</si>
  <si>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</si>
  <si>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</si>
  <si>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</si>
  <si>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</si>
  <si>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</si>
  <si>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</si>
  <si>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</si>
  <si>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</si>
  <si>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</si>
  <si>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</si>
  <si>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</si>
  <si>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</si>
  <si>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</si>
  <si>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</si>
  <si>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</si>
  <si>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</si>
  <si>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</si>
  <si>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</si>
  <si>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</si>
  <si>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</si>
  <si>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</si>
  <si>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</si>
  <si>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</si>
  <si>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</si>
  <si>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</si>
  <si>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</si>
  <si>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</si>
  <si>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</si>
  <si>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</si>
  <si>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</si>
  <si>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</si>
  <si>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</si>
  <si>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</si>
  <si>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</si>
  <si>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</si>
  <si>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</si>
  <si>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</si>
  <si>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</si>
  <si>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</si>
  <si>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</si>
  <si>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</si>
  <si>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</si>
  <si>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</si>
  <si>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</si>
  <si>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</si>
  <si>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</si>
  <si>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</si>
  <si>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</si>
  <si>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</si>
  <si>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</si>
  <si>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</si>
  <si>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</si>
  <si>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</si>
  <si>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</si>
  <si>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</si>
  <si>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</si>
  <si>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</si>
  <si>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</si>
  <si>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</si>
  <si>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</si>
  <si>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</si>
  <si>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</si>
  <si>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</si>
  <si>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</si>
  <si>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</si>
  <si>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</si>
  <si>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</si>
  <si>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</si>
  <si>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</si>
  <si>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</si>
  <si>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</si>
  <si>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</si>
  <si>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</si>
  <si>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</si>
  <si>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</si>
  <si>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</si>
  <si>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</si>
  <si>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</si>
  <si>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</si>
  <si>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</si>
  <si>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</si>
  <si>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</si>
  <si>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</si>
  <si>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</si>
  <si>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</si>
  <si>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</si>
  <si>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</si>
  <si>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</si>
  <si>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</si>
  <si>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</si>
  <si>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</si>
  <si>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</si>
  <si>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</si>
  <si>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</si>
  <si>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</si>
  <si>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</si>
  <si>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</si>
  <si>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</si>
  <si>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</si>
  <si>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</si>
  <si>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</si>
  <si>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</si>
  <si>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</si>
  <si>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</si>
  <si>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</si>
  <si>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</si>
  <si>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</si>
  <si>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</si>
  <si>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</si>
  <si>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</si>
  <si>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</si>
  <si>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LABOR DAY</t>
  </si>
  <si>
    <t>MONREAL</t>
  </si>
  <si>
    <r>
      <t>MA</t>
    </r>
    <r>
      <rPr>
        <sz val="11"/>
        <color theme="1"/>
        <rFont val="Calibri"/>
        <family val="2"/>
      </rPr>
      <t>ÑAGO</t>
    </r>
  </si>
  <si>
    <t>EXEC ASST TO MAYOR</t>
  </si>
  <si>
    <t>MONREAL GREGORIO M.</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</si>
  <si>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</si>
  <si>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</si>
  <si>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</si>
  <si>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</si>
  <si>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</si>
  <si>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</si>
  <si>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</si>
  <si>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</si>
  <si>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</si>
  <si>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</si>
  <si>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</si>
  <si>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</si>
  <si>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</si>
  <si>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</si>
  <si>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</si>
  <si>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</si>
  <si>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</si>
  <si>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</si>
  <si>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</si>
  <si>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</si>
  <si>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</si>
  <si>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</si>
  <si>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</si>
  <si>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</si>
  <si>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</si>
  <si>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</si>
  <si>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</si>
  <si>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</si>
  <si>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</si>
  <si>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</si>
  <si>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</si>
  <si>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</si>
  <si>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</si>
  <si>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</si>
  <si>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</si>
  <si>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</si>
  <si>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</si>
  <si>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</si>
  <si>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</si>
  <si>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</si>
  <si>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</si>
  <si>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</si>
  <si>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</si>
  <si>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</si>
  <si>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</si>
  <si>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</si>
  <si>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</si>
  <si>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</si>
  <si>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</si>
  <si>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</si>
  <si>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</si>
  <si>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</si>
  <si>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</si>
  <si>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</si>
  <si>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</si>
  <si>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</si>
  <si>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</si>
  <si>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</si>
  <si>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</si>
  <si>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</si>
  <si>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</si>
  <si>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</si>
  <si>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</si>
  <si>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</si>
  <si>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</si>
  <si>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</si>
  <si>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</si>
  <si>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</si>
  <si>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</si>
  <si>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</si>
  <si>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</si>
  <si>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</si>
  <si>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</si>
  <si>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</si>
  <si>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</si>
  <si>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</si>
  <si>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</si>
  <si>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</si>
  <si>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</si>
  <si>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</si>
  <si>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</si>
  <si>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</si>
  <si>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</si>
  <si>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</si>
  <si>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</si>
  <si>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</si>
  <si>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</si>
  <si>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</si>
  <si>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</si>
  <si>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</si>
  <si>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</si>
  <si>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</si>
  <si>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</si>
  <si>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</si>
  <si>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</si>
  <si>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</si>
  <si>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</si>
  <si>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</si>
  <si>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</si>
  <si>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</si>
  <si>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</si>
  <si>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</si>
  <si>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</si>
  <si>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</si>
  <si>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</si>
  <si>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</si>
  <si>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CONSTANTE HERBERT F.</t>
  </si>
  <si>
    <t>FRANNIE</t>
  </si>
  <si>
    <t>BATHAN FRANNIE P.</t>
  </si>
  <si>
    <t>JINKY</t>
  </si>
  <si>
    <t>OSP</t>
  </si>
  <si>
    <t>GARCIA JINKY A.</t>
  </si>
  <si>
    <t>ANABELLE</t>
  </si>
  <si>
    <t>PIOL</t>
  </si>
  <si>
    <t>DEPED SANJOSE</t>
  </si>
  <si>
    <t>PARRA ANABELLE P.</t>
  </si>
  <si>
    <t>SENANDO</t>
  </si>
  <si>
    <t>NATANAUAN SENANDO C.</t>
  </si>
  <si>
    <t>EDLYN</t>
  </si>
  <si>
    <t>BAYBAY EDLYN L.</t>
  </si>
  <si>
    <t>SPECIAL PRIVLEGE</t>
  </si>
  <si>
    <t>REMELYN</t>
  </si>
  <si>
    <t>OFFICE STAFF</t>
  </si>
  <si>
    <t>PEOPLE'S PARK</t>
  </si>
  <si>
    <t>RAMOS REMELYN A.</t>
  </si>
  <si>
    <t>RODEL</t>
  </si>
  <si>
    <t>ORTEGA RODEL R.</t>
  </si>
  <si>
    <t>SPECIALPRIVILEGE</t>
  </si>
  <si>
    <t>GILBERTO</t>
  </si>
  <si>
    <t>NATANAUAN GILBERTO A.</t>
  </si>
  <si>
    <t>FERRY</t>
  </si>
  <si>
    <t>RUGA</t>
  </si>
  <si>
    <t>FERRY FRANCIS R.</t>
  </si>
  <si>
    <t>NOLI</t>
  </si>
  <si>
    <t>E.</t>
  </si>
  <si>
    <t>TRAFFIC ENFOCER</t>
  </si>
  <si>
    <t>DE SAGUN NOLI E.</t>
  </si>
  <si>
    <t>CARAAN JOSEPHINE M.</t>
  </si>
  <si>
    <t>CATALINA</t>
  </si>
  <si>
    <t xml:space="preserve">MANALO CATALINA  </t>
  </si>
  <si>
    <t>JOSIELYN</t>
  </si>
  <si>
    <t>SALAZAR JOSIELYN G.</t>
  </si>
  <si>
    <t>LEONILO JR.</t>
  </si>
  <si>
    <t>MELADO LEONILO JR. P.</t>
  </si>
  <si>
    <t>PINEDA</t>
  </si>
  <si>
    <t>DANICCA NOELLE</t>
  </si>
  <si>
    <t>PINEDA DANICCA NOELLE V.</t>
  </si>
  <si>
    <t>ARELLANO</t>
  </si>
  <si>
    <t>CARMELA</t>
  </si>
  <si>
    <t>DUMPLICATE</t>
  </si>
  <si>
    <t>ARELLANO CARMELA D.</t>
  </si>
  <si>
    <t>JENELYN</t>
  </si>
  <si>
    <t>I</t>
  </si>
  <si>
    <t>DE CASTRO JENELYN I.</t>
  </si>
  <si>
    <t>DARREL JESUS</t>
  </si>
  <si>
    <t>HERNANDEZ DARREL JESUS M.</t>
  </si>
  <si>
    <t>PEREY GENNILYN M.</t>
  </si>
  <si>
    <t>RA 9710 BENEFITS FOR WOMEN</t>
  </si>
  <si>
    <t>OLAVIAGA</t>
  </si>
  <si>
    <t>BATIBOT</t>
  </si>
  <si>
    <t>CROSSING ELEM SCH</t>
  </si>
  <si>
    <t>BATIBOT REYNALDO D.</t>
  </si>
  <si>
    <t>MAGO</t>
  </si>
  <si>
    <t>MAGO ROLANDO V.</t>
  </si>
  <si>
    <t>CASI</t>
  </si>
  <si>
    <t>BRYAN</t>
  </si>
  <si>
    <t>CRISTAL</t>
  </si>
  <si>
    <t>CASI BRYAN C.</t>
  </si>
  <si>
    <t>ESTIEBAR</t>
  </si>
  <si>
    <t>ESTIEBAR ARISTOTLE B.</t>
  </si>
  <si>
    <t>PERSONAL</t>
  </si>
  <si>
    <t>EMERGENCY</t>
  </si>
  <si>
    <t>MANLAPAZ</t>
  </si>
  <si>
    <t>MANLAPAZ ROSALINDA R.</t>
  </si>
  <si>
    <t>CRISTI NERISSE</t>
  </si>
  <si>
    <t>GONZALES CRISTI NERISSE E.</t>
  </si>
  <si>
    <t>ROSS EIZALHYNNE</t>
  </si>
  <si>
    <t>DE CASTRO ROSS EIZALHYNNE A.</t>
  </si>
  <si>
    <t>GABAC</t>
  </si>
  <si>
    <t xml:space="preserve">GABAC INOCENCIO  </t>
  </si>
  <si>
    <t>SHEILA</t>
  </si>
  <si>
    <t>DELA CRUZ SHEILA G.</t>
  </si>
  <si>
    <t>MARIFE</t>
  </si>
  <si>
    <t>MARASIGAN MARIFE C.</t>
  </si>
  <si>
    <t>PELLO</t>
  </si>
  <si>
    <t>EMILMA</t>
  </si>
  <si>
    <t>USI</t>
  </si>
  <si>
    <t>CPDO COORDINATOR</t>
  </si>
  <si>
    <t>PELLO EMILMA U.</t>
  </si>
  <si>
    <t>BIANCA CAMILLE</t>
  </si>
  <si>
    <t>CITY COUNCILOR</t>
  </si>
  <si>
    <t>CO-TERM</t>
  </si>
  <si>
    <t>PELLO BIANCA CAMILLE U.</t>
  </si>
  <si>
    <t>TORRES ROANNE MAY D.</t>
  </si>
  <si>
    <t>ROANNE MAY</t>
  </si>
  <si>
    <t>2 SL</t>
  </si>
  <si>
    <t>MA. ANDREA MAE</t>
  </si>
  <si>
    <t>HORNILLA</t>
  </si>
  <si>
    <t xml:space="preserve">MANALO MA. ANDREA MAE H. </t>
  </si>
  <si>
    <t>MARY AILINE</t>
  </si>
  <si>
    <t>STA. ANA</t>
  </si>
  <si>
    <t>INOCENCIO MARY AILINE S.</t>
  </si>
  <si>
    <t>MACARIO</t>
  </si>
  <si>
    <t>MACARIO GLENN B.</t>
  </si>
  <si>
    <t>GARRY</t>
  </si>
  <si>
    <t>BAYOT GARRY L.</t>
  </si>
  <si>
    <t>PESIGAN</t>
  </si>
  <si>
    <t>EDUARDO</t>
  </si>
  <si>
    <t xml:space="preserve">PESIGAN EDUARDO  </t>
  </si>
  <si>
    <t>6/2/203</t>
  </si>
  <si>
    <t>MARIE CHIARRE</t>
  </si>
  <si>
    <t>SOCIAL WELFARE ASSISTANT</t>
  </si>
  <si>
    <t>SEPINO MARIE CHIARRE M.</t>
  </si>
  <si>
    <t>SL WITHOUT PAY</t>
  </si>
  <si>
    <t>DAIZ</t>
  </si>
  <si>
    <t>PAUL MICHAEL</t>
  </si>
  <si>
    <t>SPED</t>
  </si>
  <si>
    <t xml:space="preserve">DAIZ PAUL MICHAEL  </t>
  </si>
  <si>
    <t>PARKING AIDE II</t>
  </si>
  <si>
    <t>JAVIER NOEL D.</t>
  </si>
  <si>
    <t>DESINGAÑO</t>
  </si>
  <si>
    <t xml:space="preserve">OFFICE OF THE SANGGUNIANG PANLUNGSOD </t>
  </si>
  <si>
    <t>MAALA JOSEPHINE D.</t>
  </si>
  <si>
    <t>MARC JESTER</t>
  </si>
  <si>
    <t>ALEGRE MARC JESTER D.</t>
  </si>
  <si>
    <t>JANN PAUL</t>
  </si>
  <si>
    <t>SERRANO</t>
  </si>
  <si>
    <t>CABASI JANN PAUL S.</t>
  </si>
  <si>
    <r>
      <t>TEA</t>
    </r>
    <r>
      <rPr>
        <sz val="11"/>
        <color theme="1"/>
        <rFont val="Calibri"/>
        <family val="2"/>
      </rPr>
      <t>ÑO</t>
    </r>
  </si>
  <si>
    <t xml:space="preserve">V </t>
  </si>
  <si>
    <t>MERCADO RENGIE M.</t>
  </si>
  <si>
    <t>BESAS</t>
  </si>
  <si>
    <t>TRECIA JOY</t>
  </si>
  <si>
    <t>ULTRASOUND CLERK</t>
  </si>
  <si>
    <t xml:space="preserve">BESAS TRECIA JOY  </t>
  </si>
  <si>
    <t>VL WITHOUT PAY</t>
  </si>
  <si>
    <t>OLIGARIO</t>
  </si>
  <si>
    <t>ARLYN MAE</t>
  </si>
  <si>
    <t>C.</t>
  </si>
  <si>
    <t>ISB TEACHER</t>
  </si>
  <si>
    <t>OLIGARIO ARLYN MAE C.</t>
  </si>
  <si>
    <t xml:space="preserve">MARASIGAN </t>
  </si>
  <si>
    <t>MARASIGAN  YOLANDA A.</t>
  </si>
  <si>
    <t>MARASIGAN ARIEL M.</t>
  </si>
  <si>
    <t xml:space="preserve">SL WITHOUT PAY </t>
  </si>
  <si>
    <t>VISITACION</t>
  </si>
  <si>
    <t>S.</t>
  </si>
  <si>
    <t>VISITACION DENNIS S.</t>
  </si>
  <si>
    <t xml:space="preserve">SL </t>
  </si>
  <si>
    <t xml:space="preserve">OTHER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</si>
</sst>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98">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xf numFmtId="0" fontId="0" fillId="0" borderId="0" xfId="0" applyFill="1" applyAlignment="1">
      <alignment horizontal="center" vertical="center"/>
    </xf>
    <xf numFmtId="0" fontId="1" fillId="0" borderId="0" xfId="11" applyFill="1">
      <alignment horizontal="left" vertical="center" wrapText="1" indent="1"/>
    </xf>
    <xf numFmtId="0" fontId="1" fillId="0" borderId="0" xfId="11" applyFill="1" applyAlignment="1">
      <alignment horizontal="center" vertical="center" wrapText="1"/>
    </xf>
    <xf numFmtId="0" fontId="1" fillId="0" borderId="0" xfId="11" applyNumberFormat="1" applyFill="1" applyAlignment="1">
      <alignment horizontal="center" vertical="center" wrapText="1"/>
    </xf>
    <xf numFmtId="14" fontId="1" fillId="0" borderId="0" xfId="14" applyFill="1" applyAlignment="1">
      <alignment horizontal="center" vertical="center"/>
    </xf>
    <xf numFmtId="1" fontId="1" fillId="0" borderId="0" xfId="13" applyNumberFormat="1" applyFill="1" applyAlignment="1">
      <alignment horizontal="center" vertical="center"/>
    </xf>
    <xf numFmtId="1" fontId="1" fillId="0" borderId="0" xfId="11" applyNumberFormat="1" applyFill="1">
      <alignment horizontal="left" vertical="center" wrapText="1" indent="1"/>
    </xf>
    <xf numFmtId="0" fontId="1" fillId="0" borderId="0" xfId="11" applyNumberFormat="1" applyFill="1">
      <alignment horizontal="left" vertical="center" wrapText="1" indent="1"/>
    </xf>
    <xf numFmtId="0" fontId="0" fillId="0" borderId="0" xfId="11" applyNumberFormat="1" applyFont="1" applyFill="1">
      <alignment horizontal="left" vertical="center" wrapText="1" indent="1"/>
    </xf>
    <xf numFmtId="0" fontId="0" fillId="0" borderId="0" xfId="11" applyFont="1" applyFill="1" applyAlignment="1">
      <alignment horizontal="center" vertical="center" wrapText="1"/>
    </xf>
    <xf numFmtId="14" fontId="0" fillId="0" borderId="0" xfId="14" applyFont="1" applyFill="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cellStyle name="Days_On_Leave" xfId="9"/>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cellStyle name="Normal" xfId="0" builtinId="0" customBuiltin="1"/>
    <cellStyle name="Normal 2" xfId="24"/>
    <cellStyle name="Right Border" xfId="10"/>
    <cellStyle name="Selection" xfId="7"/>
    <cellStyle name="Table Dates" xfId="14"/>
    <cellStyle name="Table Days" xfId="13"/>
    <cellStyle name="Table details" xfId="11"/>
    <cellStyle name="Table Headers" xfId="12"/>
    <cellStyle name="Title" xfId="1" builtinId="15" customBuiltin="1"/>
    <cellStyle name="Year_entry" xfId="22"/>
  </cellStyles>
  <dxfs count="82">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font>
      <fill>
        <patternFill>
          <bgColor theme="9" tint="-0.24994659260841701"/>
        </patternFill>
      </fill>
    </dxf>
    <dxf>
      <fill>
        <patternFill>
          <bgColor theme="9" tint="0.39994506668294322"/>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b/>
        <i val="0"/>
        <color rgb="FF0070C0"/>
      </font>
    </dxf>
    <dxf>
      <font>
        <color theme="9" tint="-0.24994659260841701"/>
      </font>
    </dxf>
    <dxf>
      <font>
        <color theme="0" tint="-0.14996795556505021"/>
      </font>
      <numFmt numFmtId="169" formatCode="[$-409]dddd\,\ mmmm\ d\,\ yyyy"/>
    </dxf>
    <dxf>
      <font>
        <b/>
        <i val="0"/>
        <color rgb="FF0070C0"/>
      </font>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tableStyleElement type="wholeTable" dxfId="81"/>
      <tableStyleElement type="headerRow" dxfId="80"/>
      <tableStyleElement type="firstColumn" dxfId="79"/>
      <tableStyleElement type="firstRowStripe" dxfId="78"/>
      <tableStyleElement type="firstHeaderCell" dxfId="77"/>
    </tableStyle>
    <tableStyle name="Leave Report" table="0" count="13">
      <tableStyleElement type="wholeTable" dxfId="76"/>
      <tableStyleElement type="headerRow" dxfId="75"/>
      <tableStyleElement type="totalRow" dxfId="74"/>
      <tableStyleElement type="firstRowStripe" dxfId="73"/>
      <tableStyleElement type="firstColumnStripe" dxfId="72"/>
      <tableStyleElement type="firstSubtotalColumn" dxfId="71"/>
      <tableStyleElement type="firstSubtotalRow" dxfId="70"/>
      <tableStyleElement type="secondSubtotalRow" dxfId="69"/>
      <tableStyleElement type="firstRowSubheading" dxfId="68"/>
      <tableStyleElement type="secondRowSubheading" dxfId="67"/>
      <tableStyleElement type="thirdRowSubheading" dxfId="66"/>
      <tableStyleElement type="pageFieldLabels" dxfId="65"/>
      <tableStyleElement type="pageFieldValues" dxfId="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2</xdr:row>
          <xdr:rowOff>9525</xdr:rowOff>
        </xdr:from>
        <xdr:to>
          <xdr:col>3</xdr:col>
          <xdr:colOff>209550</xdr:colOff>
          <xdr:row>2</xdr:row>
          <xdr:rowOff>285750</xdr:rowOff>
        </xdr:to>
        <xdr:sp macro="" textlink="">
          <xdr:nvSpPr>
            <xdr:cNvPr id="2053" name="ComboBox1" hidden="1">
              <a:extLst>
                <a:ext uri="{63B3BB69-23CF-44E3-9099-C40C66FF867C}">
                  <a14:compatExt spid="_x0000_s2053"/>
                </a:ext>
                <a:ext uri="{FF2B5EF4-FFF2-40B4-BE49-F238E27FC236}">
                  <a16:creationId xmlns=""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SUS" refreshedDate="44931.387466898152" createdVersion="5" refreshedVersion="8" minRefreshableVersion="3" recordCount="576">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SUS" refreshedDate="45068.69435810185" createdVersion="8" refreshedVersion="8" minRefreshableVersion="3" recordCount="5561">
  <cacheSource type="worksheet">
    <worksheetSource name="LeaveTracker"/>
  </cacheSource>
  <cacheFields count="15">
    <cacheField name="CTRL  No" numFmtId="0">
      <sharedItems containsMixedTypes="1" containsNumber="1" containsInteger="1" minValue="1" maxValue="1792" count="1876">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sharedItems>
    </cacheField>
    <cacheField name="Date Encoded" numFmtId="14">
      <sharedItems containsSemiMixedTypes="0" containsNonDate="0" containsDate="1" containsString="0" minDate="2019-11-20T00:00:00" maxDate="2023-05-23T00:00:00"/>
    </cacheField>
    <cacheField name="Date File" numFmtId="14">
      <sharedItems containsNonDate="0" containsDate="1" containsString="0" containsBlank="1" minDate="2019-01-02T00:00:00" maxDate="2023-12-23T00:00:00" count="522">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d v="2023-05-03T00:00:00"/>
        <d v="2023-04-27T00:00:00"/>
        <d v="2023-05-04T00:00:00"/>
        <d v="2023-04-28T00:00:00"/>
        <d v="2023-05-02T00:00:00"/>
        <d v="2023-05-01T00:00:00"/>
        <d v="2023-04-29T00:00:00"/>
        <d v="2023-05-09T00:00:00"/>
        <d v="2023-05-08T00:00:00"/>
        <d v="2023-05-05T00:00:00"/>
        <d v="2023-05-15T00:00:00"/>
        <d v="2023-05-16T00:00:00"/>
        <d v="2023-05-17T00:00:00"/>
        <d v="2023-05-18T00:00:00"/>
        <d v="2023-05-10T00:00:00"/>
        <d v="2023-05-12T00:00:00"/>
        <d v="2023-05-11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Blank="1" containsMixedTypes="1" containsNumber="1" containsInteger="1" minValue="0" maxValue="0" count="9">
        <s v="CASUAL"/>
        <s v="REGULAR"/>
        <s v="JOBCON"/>
        <n v="0"/>
        <s v="CO TERM"/>
        <s v="MARDO MELINDA E."/>
        <s v="MARTINEZ BELEN B."/>
        <m/>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61">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SEC 25 EO 292- 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SEC 25 EO 292- 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SEC 25 EO 292- FORCE LEAVE"/>
    <s v="1 OTHER"/>
    <n v="1"/>
    <m/>
  </r>
  <r>
    <x v="46"/>
    <d v="2022-08-05T00:00:00"/>
    <x v="30"/>
    <s v="GUMIRAN HERMINIA A."/>
    <s v="DEPED"/>
    <x v="0"/>
    <d v="2022-07-18T00:00:00"/>
    <d v="2022-07-19T00:00:00"/>
    <s v="OTHER"/>
    <s v="SEC 25 EO 292- FORCE LEAVE"/>
    <s v="2 OTHER"/>
    <n v="2"/>
    <m/>
  </r>
  <r>
    <x v="46"/>
    <d v="2022-08-05T00:00:00"/>
    <x v="3"/>
    <s v="GUMIRAN HERMINIA A."/>
    <s v="DEPED"/>
    <x v="0"/>
    <d v="2022-07-21T00:00:00"/>
    <d v="2022-07-22T00:00:00"/>
    <s v="OTHER"/>
    <s v="SEC 25 EO 292- 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SEC 25 EO 292- FORCE LEAVE"/>
    <s v="1 OTHER"/>
    <n v="1"/>
    <m/>
  </r>
  <r>
    <x v="73"/>
    <d v="2022-08-05T00:00:00"/>
    <x v="49"/>
    <s v="DELA CRUZ CHARITO A."/>
    <s v="AGRICULTURE OFFICE"/>
    <x v="0"/>
    <d v="2022-07-01T00:00:00"/>
    <d v="2022-07-01T00:00:00"/>
    <s v="OTHER"/>
    <s v="SEC 25 EO 292- FORCE LEAVE"/>
    <s v="1 OTHER"/>
    <n v="1"/>
    <m/>
  </r>
  <r>
    <x v="73"/>
    <d v="2022-08-05T00:00:00"/>
    <x v="49"/>
    <s v="DELA CRUZ CHARITO A."/>
    <s v="AGRICULTURE OFFICE"/>
    <x v="0"/>
    <d v="2022-07-06T00:00:00"/>
    <d v="2022-07-06T00:00:00"/>
    <s v="OTHER"/>
    <s v="SEC 25 EO 292- 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GE"/>
    <s v="1 OTHER"/>
    <n v="1"/>
    <m/>
  </r>
  <r>
    <x v="164"/>
    <d v="2022-09-02T00:00:00"/>
    <x v="8"/>
    <s v="SARDIÑOLA REBECCA C."/>
    <s v="SP"/>
    <x v="0"/>
    <d v="2022-07-21T00:00:00"/>
    <d v="2022-07-22T00:00:00"/>
    <s v="OTHER"/>
    <s v="SEC 21 EO 292- SPECIAL PRIVILE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GE"/>
    <s v="1 OTHER"/>
    <n v="1"/>
    <m/>
  </r>
  <r>
    <x v="222"/>
    <d v="2022-10-10T00:00:00"/>
    <x v="91"/>
    <s v="SUMAGUI LORENA P."/>
    <s v="BIR"/>
    <x v="0"/>
    <d v="2022-07-28T00:00:00"/>
    <d v="2022-07-28T00:00:00"/>
    <s v="OTHER"/>
    <s v="SEC 21 EO 292- SPECIAL PRIVILE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GE"/>
    <s v="1 OTHER"/>
    <n v="1"/>
    <m/>
  </r>
  <r>
    <x v="257"/>
    <d v="2022-10-11T00:00:00"/>
    <x v="99"/>
    <s v="PEJI NARCISO V."/>
    <s v="TCIS"/>
    <x v="2"/>
    <d v="2022-10-13T00:00:00"/>
    <d v="2022-10-14T00:00:00"/>
    <s v="WITHOUTPAY"/>
    <s v="SL WITHOUTPAY"/>
    <s v="2 WITHOUTPAY"/>
    <n v="2"/>
    <m/>
  </r>
  <r>
    <x v="257"/>
    <d v="2022-10-11T00:00:00"/>
    <x v="99"/>
    <s v="PEJI NARCISO V."/>
    <s v="TCIS"/>
    <x v="2"/>
    <d v="2022-10-17T00:00:00"/>
    <d v="2022-10-21T00:00:00"/>
    <s v="WITHOUTPAY"/>
    <s v="SL WITHOUTPAY"/>
    <s v="5 WITHOUTPAY"/>
    <n v="5"/>
    <m/>
  </r>
  <r>
    <x v="257"/>
    <d v="2022-10-11T00:00:00"/>
    <x v="99"/>
    <s v="PEJI NARCISO V."/>
    <s v="TCIS"/>
    <x v="2"/>
    <d v="2022-10-24T00:00:00"/>
    <d v="2022-10-28T00:00:00"/>
    <s v="WITHOUTPAY"/>
    <s v="SL WITHOUTPAY"/>
    <s v="5 WITHOUTPAY"/>
    <n v="5"/>
    <m/>
  </r>
  <r>
    <x v="257"/>
    <d v="2022-10-11T00:00:00"/>
    <x v="99"/>
    <s v="PEJI NARCISO V."/>
    <s v="TCIS"/>
    <x v="2"/>
    <d v="2022-10-31T00:00:00"/>
    <d v="2022-10-31T00:00:00"/>
    <s v="WITHOUTPAY"/>
    <s v="SL WITHOUTPAY"/>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GE"/>
    <s v="1 OTHER"/>
    <n v="1"/>
    <m/>
  </r>
  <r>
    <x v="265"/>
    <d v="2022-10-12T00:00:00"/>
    <x v="80"/>
    <s v="ANGCAYA IRENE V."/>
    <s v="TICC"/>
    <x v="0"/>
    <d v="2022-07-29T00:00:00"/>
    <d v="2022-07-29T00:00:00"/>
    <s v="OTHER"/>
    <s v="SEC 21 EO 292- SPECIAL PRIVILE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GE"/>
    <s v="1 OTHER"/>
    <n v="1"/>
    <m/>
  </r>
  <r>
    <x v="299"/>
    <d v="2022-10-12T00:00:00"/>
    <x v="15"/>
    <s v="PEJI REGINE B."/>
    <s v="MO"/>
    <x v="0"/>
    <d v="2022-06-08T00:00:00"/>
    <d v="2022-06-08T00:00:00"/>
    <s v="OTHER"/>
    <s v="SEC 21 EO 292- SPECIAL PRIVILE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WITHOUTPAY"/>
    <s v="1 WITHOUTPAY"/>
    <n v="1"/>
    <m/>
  </r>
  <r>
    <x v="303"/>
    <d v="2022-10-12T00:00:00"/>
    <x v="108"/>
    <s v="NUÑEZ RUBEN JR J."/>
    <s v="TICC"/>
    <x v="2"/>
    <d v="2022-09-05T00:00:00"/>
    <d v="2022-09-05T00:00:00"/>
    <s v="WITHOUTPAY"/>
    <s v="SL WITHOUTPAY"/>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GE"/>
    <s v="1 OTHER"/>
    <n v="1"/>
    <m/>
  </r>
  <r>
    <x v="317"/>
    <d v="2022-10-12T00:00:00"/>
    <x v="109"/>
    <s v="RODRIGUEZ NARCISCO E."/>
    <s v="EEO/CITY MARKET"/>
    <x v="0"/>
    <d v="2022-10-01T00:00:00"/>
    <d v="2022-10-01T00:00:00"/>
    <s v="OTHER"/>
    <s v="SEC 21 EO 292- SPECIAL PRIVILEGE"/>
    <s v="0 OTHER"/>
    <n v="0"/>
    <m/>
  </r>
  <r>
    <x v="317"/>
    <d v="2022-10-12T00:00:00"/>
    <x v="109"/>
    <s v="RODRIGUEZ NARCISCO E."/>
    <s v="EEO/CITY MARKET"/>
    <x v="0"/>
    <d v="2022-10-03T00:00:00"/>
    <d v="2022-10-03T00:00:00"/>
    <s v="OTHER"/>
    <s v="SEC 21 EO 292- SPECIAL PRIVILE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IRTH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GE"/>
    <s v="1 OTHER"/>
    <n v="1"/>
    <m/>
  </r>
  <r>
    <x v="503"/>
    <d v="2022-11-15T00:00:00"/>
    <x v="87"/>
    <s v="DOGELIO CHRISTIAN B."/>
    <s v="LEGAL"/>
    <x v="0"/>
    <d v="2022-09-19T00:00:00"/>
    <d v="2022-09-20T00:00:00"/>
    <s v="OTHER"/>
    <s v="SEC 21 EO 292- SPECIAL PRIVILEGE"/>
    <s v="2 OTHER"/>
    <n v="2"/>
    <m/>
  </r>
  <r>
    <x v="504"/>
    <d v="2022-11-15T00:00:00"/>
    <x v="142"/>
    <s v="DILIDILI AIREEN M."/>
    <s v="TICC"/>
    <x v="0"/>
    <d v="2022-09-19T00:00:00"/>
    <d v="2022-09-19T00:00:00"/>
    <s v="OTHER"/>
    <s v="SEC 21 EO 292- SPECIAL PRIVILE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GE"/>
    <s v="1 OTHER"/>
    <n v="1"/>
    <m/>
  </r>
  <r>
    <x v="508"/>
    <d v="2022-11-15T00:00:00"/>
    <x v="133"/>
    <s v="DATU SHIRLEY G."/>
    <s v="ONT"/>
    <x v="0"/>
    <d v="2022-09-08T00:00:00"/>
    <d v="2022-09-08T00:00:00"/>
    <s v="OTHER"/>
    <s v="SEC 21 EO 292- SPECIAL PRIVILE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GE"/>
    <s v="1 OTHER"/>
    <n v="1"/>
    <m/>
  </r>
  <r>
    <x v="521"/>
    <d v="2022-11-15T00:00:00"/>
    <x v="108"/>
    <s v="PEREA BABEL G."/>
    <s v="HOUSING"/>
    <x v="0"/>
    <d v="2022-09-01T00:00:00"/>
    <d v="2022-09-01T00:00:00"/>
    <s v="OTHER"/>
    <s v="SEC 21 EO 292- SPECIAL PRIVILEGE"/>
    <s v="1 OTHER"/>
    <n v="1"/>
    <m/>
  </r>
  <r>
    <x v="522"/>
    <d v="2022-11-15T00:00:00"/>
    <x v="111"/>
    <s v="PADILLA JANE Z."/>
    <s v="CPDO"/>
    <x v="1"/>
    <d v="2022-09-22T00:00:00"/>
    <d v="2022-09-22T00:00:00"/>
    <s v="OTHER"/>
    <s v="SEC 21 EO 292- SPECIAL PRIVILE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GE"/>
    <s v="2 OTHER"/>
    <n v="2"/>
    <m/>
  </r>
  <r>
    <x v="527"/>
    <d v="2022-11-15T00:00:00"/>
    <x v="109"/>
    <s v="REGINALDO MARISSA C."/>
    <s v="TCIS"/>
    <x v="2"/>
    <d v="2022-10-03T00:00:00"/>
    <d v="2022-10-03T00:00:00"/>
    <s v="OTHER"/>
    <s v="SEC 21 EO 292- SPECIAL PRIVILEGE"/>
    <s v="1 OTHER"/>
    <n v="1"/>
    <m/>
  </r>
  <r>
    <x v="528"/>
    <d v="2022-11-15T00:00:00"/>
    <x v="140"/>
    <s v="RAMA RAQUEL J."/>
    <s v="INTERNAL"/>
    <x v="0"/>
    <d v="2022-10-12T00:00:00"/>
    <d v="2022-10-12T00:00:00"/>
    <s v="OTHER"/>
    <s v="SEC 21 EO 292- SPECIAL PRIVILEGE"/>
    <s v="1 OTHER"/>
    <n v="1"/>
    <m/>
  </r>
  <r>
    <x v="528"/>
    <d v="2022-11-15T00:00:00"/>
    <x v="140"/>
    <s v="RAMA RAQUEL J."/>
    <s v="INTERNAL"/>
    <x v="0"/>
    <d v="2022-10-14T00:00:00"/>
    <d v="2022-10-14T00:00:00"/>
    <s v="OTHER"/>
    <s v="SEC 21 EO 292- SPECIAL PRIVILE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GE"/>
    <s v="1 OTHER"/>
    <n v="1"/>
    <m/>
  </r>
  <r>
    <x v="555"/>
    <d v="2022-11-17T00:00:00"/>
    <x v="157"/>
    <s v="ANDAG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GE"/>
    <s v="1 OTHER"/>
    <n v="1"/>
    <m/>
  </r>
  <r>
    <x v="591"/>
    <d v="2022-11-17T00:00:00"/>
    <x v="153"/>
    <s v="MULINGTAPANG GUILLERMA O."/>
    <s v="GSO"/>
    <x v="0"/>
    <d v="2022-10-26T00:00:00"/>
    <d v="2022-10-26T00:00:00"/>
    <s v="OTHER"/>
    <s v="SEC 21 EO 292- SPECIAL PRIVILE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GE"/>
    <s v="1 OTHER"/>
    <n v="1"/>
    <m/>
  </r>
  <r>
    <x v="619"/>
    <d v="2022-11-17T00:00:00"/>
    <x v="135"/>
    <s v="DIMAANO LEOVIGILDA A."/>
    <s v="EEO/CITY MARKET"/>
    <x v="0"/>
    <d v="2022-10-26T00:00:00"/>
    <d v="2022-10-27T00:00:00"/>
    <s v="OTHER"/>
    <s v="SEC 21 EO 292- SPECIAL PRIVILE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CENRO"/>
    <x v="3"/>
    <d v="2022-11-01T00:00:00"/>
    <d v="2022-11-02T00:00:00"/>
    <s v="SL"/>
    <m/>
    <s v="1 SL"/>
    <n v="1"/>
    <m/>
  </r>
  <r>
    <x v="705"/>
    <d v="2022-11-28T00:00:00"/>
    <x v="144"/>
    <s v="MARDO MELINDA E."/>
    <s v="CENRO"/>
    <x v="3"/>
    <d v="2022-10-10T00:00:00"/>
    <d v="2022-10-22T00:00:00"/>
    <s v="VL"/>
    <m/>
    <s v="10 VL"/>
    <n v="10"/>
    <m/>
  </r>
  <r>
    <x v="706"/>
    <d v="2022-11-28T00:00:00"/>
    <x v="144"/>
    <s v="MARDO MELINDA E."/>
    <s v="CENRO"/>
    <x v="3"/>
    <d v="2022-10-24T00:00:00"/>
    <d v="2022-10-25T00:00:00"/>
    <s v="SL"/>
    <m/>
    <s v="2 SL"/>
    <n v="2"/>
    <m/>
  </r>
  <r>
    <x v="707"/>
    <d v="2022-11-28T00:00:00"/>
    <x v="149"/>
    <s v="MARDO MELINDA E."/>
    <s v="CENRO"/>
    <x v="3"/>
    <d v="2022-10-01T00:00:00"/>
    <d v="2022-10-01T00:00:00"/>
    <s v="SL"/>
    <m/>
    <s v="0 SL"/>
    <n v="0"/>
    <m/>
  </r>
  <r>
    <x v="708"/>
    <d v="2022-11-28T00:00:00"/>
    <x v="149"/>
    <s v="MARDO MELINDA E."/>
    <s v="CENRO"/>
    <x v="3"/>
    <d v="2022-09-28T00:00:00"/>
    <d v="2022-09-28T00:00:00"/>
    <s v="SL"/>
    <m/>
    <s v="1 SL"/>
    <n v="1"/>
    <m/>
  </r>
  <r>
    <x v="708"/>
    <d v="2022-11-28T00:00:00"/>
    <x v="149"/>
    <s v="MARDO MELINDA E."/>
    <s v="CENRO"/>
    <x v="3"/>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LEAVE"/>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SEC 25 EO 292- FORCE LEAVE"/>
    <s v="3 Other"/>
    <n v="3"/>
    <m/>
  </r>
  <r>
    <x v="762"/>
    <d v="2019-11-22T00:00:00"/>
    <x v="196"/>
    <s v="MONTENEGRO HELEN L."/>
    <s v="TOPS (ADMIN CSU)"/>
    <x v="1"/>
    <d v="2019-12-06T00:00:00"/>
    <d v="2019-12-06T00:00:00"/>
    <s v="OTHER"/>
    <s v="SEC 25 EO 292- FORCE LEAVE"/>
    <s v="1 Other"/>
    <n v="1"/>
    <m/>
  </r>
  <r>
    <x v="762"/>
    <d v="2019-11-22T00:00:00"/>
    <x v="196"/>
    <s v="MONTENEGRO HELEN L."/>
    <s v="TOPS (ADMIN CSU)"/>
    <x v="1"/>
    <d v="2019-12-20T00:00:00"/>
    <d v="2019-12-20T00:00:00"/>
    <s v="OTHER"/>
    <s v="SEC 25 EO 292- 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SEC 25 EO 292- 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CT"/>
    <x v="1"/>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CT"/>
    <x v="1"/>
    <d v="2019-10-11T00:00:00"/>
    <d v="2019-10-11T00:00:00"/>
    <s v="SL"/>
    <m/>
    <s v="1 SL"/>
    <n v="1"/>
    <m/>
  </r>
  <r>
    <x v="790"/>
    <d v="2019-11-25T00:00:00"/>
    <x v="201"/>
    <s v="GARCIA HAIZEL M."/>
    <s v="CCT"/>
    <x v="1"/>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SEC 25 EO 292- FORCE LEAVE"/>
    <s v="2 VL"/>
    <n v="2"/>
    <m/>
  </r>
  <r>
    <x v="816"/>
    <d v="2019-11-26T00:00:00"/>
    <x v="190"/>
    <s v="DE GRANO MA. ERLINDA F."/>
    <s v="CTO"/>
    <x v="1"/>
    <d v="2019-10-30T00:00:00"/>
    <d v="2019-10-30T00:00:00"/>
    <s v="VL"/>
    <s v="SEC 25 EO 292- FORCE LEAVE"/>
    <s v="1 VL"/>
    <n v="1"/>
    <m/>
  </r>
  <r>
    <x v="817"/>
    <d v="2019-11-26T00:00:00"/>
    <x v="205"/>
    <s v="DE GRANO MA. ERLINDA F."/>
    <s v="CTO"/>
    <x v="1"/>
    <d v="2019-10-29T00:00:00"/>
    <d v="2019-10-29T00:00:00"/>
    <s v="VL"/>
    <s v="SEC 25 EO 292- 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SEC 25 EO 292- 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SEC 25 EO 292- 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SEC 25 EO 292- 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LEAVE"/>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CT"/>
    <x v="1"/>
    <d v="2019-11-21T00:00:00"/>
    <d v="2019-11-21T00:00:00"/>
    <s v="SL"/>
    <m/>
    <s v="1 SL"/>
    <n v="1"/>
    <m/>
  </r>
  <r>
    <x v="975"/>
    <d v="2019-12-04T00:00:00"/>
    <x v="176"/>
    <s v="GARCIA HAIZEL M."/>
    <s v="CCT"/>
    <x v="1"/>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SEC 25 EO 292- 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SEC 25 EO 292- 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SEC 25 EO 292- FORCE LEAVE"/>
    <s v="1 OTHER"/>
    <n v="1"/>
    <m/>
  </r>
  <r>
    <x v="1003"/>
    <d v="2019-12-20T00:00:00"/>
    <x v="247"/>
    <s v="ALCANTARA RIZALINA B."/>
    <s v="INTEGRATED CENTRAL TERMINAL"/>
    <x v="1"/>
    <d v="2019-12-18T00:00:00"/>
    <d v="2019-12-18T00:00:00"/>
    <s v="OTHER"/>
    <s v="SEC 25 EO 292- FORCE LEAVE"/>
    <s v="1 OTHER"/>
    <n v="1"/>
    <m/>
  </r>
  <r>
    <x v="1003"/>
    <d v="2019-12-20T00:00:00"/>
    <x v="247"/>
    <s v="ALCANTARA RIZALINA B."/>
    <s v="INTEGRATED CENTRAL TERMINAL"/>
    <x v="1"/>
    <d v="2019-12-23T00:00:00"/>
    <d v="2019-12-23T00:00:00"/>
    <s v="OTHER"/>
    <s v="SEC 25 EO 292- FORCE LEAVE"/>
    <s v="1 OTHER"/>
    <n v="1"/>
    <m/>
  </r>
  <r>
    <x v="1003"/>
    <d v="2019-12-20T00:00:00"/>
    <x v="247"/>
    <s v="ALCANTARA RIZALINA B."/>
    <s v="INTEGRATED CENTRAL TERMINAL"/>
    <x v="1"/>
    <d v="2019-12-26T00:00:00"/>
    <d v="2019-12-27T00:00:00"/>
    <s v="OTHER"/>
    <s v="SEC 25 EO 292- 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SEC 25 EO 292- 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SEC 25 EO 292- 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SEC 25 EO 292- FORCE LEAVE"/>
    <s v="1 OTHER"/>
    <n v="1"/>
    <m/>
  </r>
  <r>
    <x v="1024"/>
    <d v="2019-12-20T00:00:00"/>
    <x v="219"/>
    <s v="ANARNA CRISTINA F."/>
    <s v="PICNIC GROVE"/>
    <x v="1"/>
    <d v="2019-12-09T00:00:00"/>
    <d v="2019-12-10T00:00:00"/>
    <s v="OTHER"/>
    <s v="SEC 25 EO 292- FORCE LEAVE"/>
    <s v="2 OTHER"/>
    <n v="2"/>
    <m/>
  </r>
  <r>
    <x v="1024"/>
    <d v="2019-12-20T00:00:00"/>
    <x v="219"/>
    <s v="ANARNA CRISTINA F."/>
    <s v="PICNIC GROVE"/>
    <x v="1"/>
    <d v="2019-12-16T00:00:00"/>
    <d v="2019-12-17T00:00:00"/>
    <s v="OTHER"/>
    <s v="SEC 25 EO 292- FORCE LEAVE"/>
    <s v="2 OTHER"/>
    <n v="2"/>
    <m/>
  </r>
  <r>
    <x v="1025"/>
    <d v="2019-12-20T00:00:00"/>
    <x v="255"/>
    <s v="DE OCAMPO MA. ELENA D."/>
    <s v="SP"/>
    <x v="1"/>
    <d v="2019-12-26T00:00:00"/>
    <d v="2019-12-27T00:00:00"/>
    <s v="OTHER"/>
    <s v="SEC 25 EO 292- FORCE LEAVE"/>
    <s v="2 OTHER"/>
    <n v="2"/>
    <m/>
  </r>
  <r>
    <x v="1026"/>
    <d v="2019-12-20T00:00:00"/>
    <x v="256"/>
    <s v="DE OCAMPO MA. ELENA D."/>
    <s v="SP"/>
    <x v="1"/>
    <d v="2019-12-16T00:00:00"/>
    <d v="2019-12-18T00:00:00"/>
    <s v="OTHER"/>
    <s v="SEC 25 EO 292- FORCE LEAVE"/>
    <s v="3 OTHER"/>
    <n v="3"/>
    <m/>
  </r>
  <r>
    <x v="1027"/>
    <d v="2019-12-20T00:00:00"/>
    <x v="244"/>
    <s v="VILLAVIRAY MA. CANDELARIA D."/>
    <s v="PICNIC GROVE"/>
    <x v="1"/>
    <d v="2019-11-20T00:00:00"/>
    <d v="2019-11-21T00:00:00"/>
    <s v="OTHER"/>
    <s v="SEC 25 EO 292- FORCE LEAVE"/>
    <s v="2 OTHER"/>
    <n v="2"/>
    <m/>
  </r>
  <r>
    <x v="1027"/>
    <d v="2019-12-20T00:00:00"/>
    <x v="244"/>
    <s v="VILLAVIRAY MA. CANDELARIA D."/>
    <s v="PICNIC GROVE"/>
    <x v="1"/>
    <d v="2019-11-24T00:00:00"/>
    <d v="2019-11-24T00:00:00"/>
    <s v="OTHER"/>
    <s v="SEC 25 EO 292- FORCE LEAVE"/>
    <s v="1 OTHER"/>
    <n v="1"/>
    <m/>
  </r>
  <r>
    <x v="1027"/>
    <d v="2019-12-20T00:00:00"/>
    <x v="244"/>
    <s v="VILLAVIRAY MA. CANDELARIA D."/>
    <s v="PICNIC GROVE"/>
    <x v="1"/>
    <d v="2019-11-27T00:00:00"/>
    <d v="2019-11-28T00:00:00"/>
    <s v="OTHER"/>
    <s v="SEC 25 EO 292- 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SEC 25 EO 292- FORCE LEAVE"/>
    <s v="4 OTHER"/>
    <n v="4"/>
    <m/>
  </r>
  <r>
    <x v="1041"/>
    <d v="2019-12-20T00:00:00"/>
    <x v="247"/>
    <s v="PANALIGAN GIL L."/>
    <s v="AGRICULTURE OFFICE"/>
    <x v="1"/>
    <d v="2019-12-20T00:00:00"/>
    <d v="2019-12-20T00:00:00"/>
    <s v="OTHER"/>
    <s v="SEC 25 EO 292- FORCE LEAVE"/>
    <s v="1 OTHER"/>
    <n v="1"/>
    <m/>
  </r>
  <r>
    <x v="1041"/>
    <d v="2019-12-20T00:00:00"/>
    <x v="247"/>
    <s v="PANALIGAN GIL L."/>
    <s v="AGRICULTURE OFFICE"/>
    <x v="1"/>
    <d v="2019-12-23T00:00:00"/>
    <d v="2019-12-23T00:00:00"/>
    <s v="OTHER"/>
    <s v="SEC 25 EO 292- FORCE LEAVE"/>
    <s v="1 OTHER"/>
    <n v="1"/>
    <m/>
  </r>
  <r>
    <x v="1041"/>
    <d v="2019-12-20T00:00:00"/>
    <x v="247"/>
    <s v="PANALIGAN GIL L."/>
    <s v="AGRICULTURE OFFICE"/>
    <x v="1"/>
    <d v="2019-12-26T00:00:00"/>
    <d v="2019-12-27T00:00:00"/>
    <s v="OTHER"/>
    <s v="SEC 25 EO 292- 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SEC 25 EO 292- FORCE LEAVE"/>
    <s v="3 OTHER"/>
    <n v="3"/>
    <m/>
  </r>
  <r>
    <x v="1089"/>
    <d v="2020-02-18T00:00:00"/>
    <x v="227"/>
    <s v="MANALO ELIADA F."/>
    <s v="SP"/>
    <x v="1"/>
    <d v="2019-11-11T00:00:00"/>
    <d v="2019-11-11T00:00:00"/>
    <s v="SL"/>
    <m/>
    <s v="1 SL"/>
    <n v="1"/>
    <m/>
  </r>
  <r>
    <x v="1090"/>
    <d v="2020-02-18T00:00:00"/>
    <x v="267"/>
    <s v="REOSA CECILIA A."/>
    <s v="SP"/>
    <x v="1"/>
    <d v="2019-12-17T00:00:00"/>
    <d v="2019-12-19T00:00:00"/>
    <s v="OTHER"/>
    <s v="SEC 25 EO 292- 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SEC 25 EO 292- FORCE LEAVE"/>
    <s v="2 OTHER"/>
    <n v="2"/>
    <m/>
  </r>
  <r>
    <x v="1093"/>
    <d v="2020-02-18T00:00:00"/>
    <x v="251"/>
    <s v="AMBION LAMBERTO A."/>
    <s v="VMO"/>
    <x v="1"/>
    <d v="2019-12-18T00:00:00"/>
    <d v="2019-12-20T00:00:00"/>
    <s v="OTHER"/>
    <s v="SEC 25 EO 292- FORCE LEAVE"/>
    <s v="3 OTHER"/>
    <n v="3"/>
    <m/>
  </r>
  <r>
    <x v="1094"/>
    <d v="2020-02-18T00:00:00"/>
    <x v="251"/>
    <s v="CALANOG ALMA P."/>
    <s v="VMO"/>
    <x v="1"/>
    <d v="2019-12-19T00:00:00"/>
    <d v="2019-12-20T00:00:00"/>
    <s v="OTHER"/>
    <s v="SEC 25 EO 292- FORCE LEAVE"/>
    <s v="2 OTHER"/>
    <n v="2"/>
    <m/>
  </r>
  <r>
    <x v="1094"/>
    <d v="2020-02-18T00:00:00"/>
    <x v="251"/>
    <s v="CALANOG ALMA P."/>
    <s v="VMO"/>
    <x v="1"/>
    <d v="2019-12-23T00:00:00"/>
    <d v="2019-12-23T00:00:00"/>
    <s v="OTHER"/>
    <s v="SEC 25 EO 292- FORCE LEAVE"/>
    <s v="1 OTHER"/>
    <n v="1"/>
    <m/>
  </r>
  <r>
    <x v="1094"/>
    <d v="2020-02-18T00:00:00"/>
    <x v="249"/>
    <s v="CALANOG ALMA P."/>
    <s v="VMO"/>
    <x v="1"/>
    <d v="2019-12-26T00:00:00"/>
    <d v="2019-12-27T00:00:00"/>
    <s v="OTHER"/>
    <s v="SEC 25 EO 292- 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SEC 21 EO 292- SPECIAL 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SEC 25 EO 292- FORCE LEAVE"/>
    <s v="1 OTHER"/>
    <n v="1"/>
    <m/>
  </r>
  <r>
    <x v="1112"/>
    <d v="2020-02-18T00:00:00"/>
    <x v="271"/>
    <s v="BORJA EDWIN G."/>
    <s v="TCCH/TICC"/>
    <x v="1"/>
    <d v="2019-12-17T00:00:00"/>
    <d v="2019-12-17T00:00:00"/>
    <s v="OTHER"/>
    <s v="SEC 25 EO 292- FORCE LEAVE"/>
    <s v="1 OTHER"/>
    <n v="1"/>
    <m/>
  </r>
  <r>
    <x v="1112"/>
    <d v="2020-02-18T00:00:00"/>
    <x v="271"/>
    <s v="BORJA EDWIN G."/>
    <s v="TCCH/TICC"/>
    <x v="1"/>
    <d v="2019-12-19T00:00:00"/>
    <d v="2019-12-19T00:00:00"/>
    <s v="OTHER"/>
    <s v="SEC 25 EO 292- FORCE LEAVE"/>
    <s v="1 OTHER"/>
    <n v="1"/>
    <m/>
  </r>
  <r>
    <x v="1112"/>
    <d v="2020-02-18T00:00:00"/>
    <x v="271"/>
    <s v="BORJA EDWIN G."/>
    <s v="TCCH/TICC"/>
    <x v="1"/>
    <d v="2019-12-23T00:00:00"/>
    <d v="2019-12-23T00:00:00"/>
    <s v="OTHER"/>
    <s v="SEC 25 EO 292- FORCE LEAVE"/>
    <s v="1 OTHER"/>
    <n v="1"/>
    <m/>
  </r>
  <r>
    <x v="1112"/>
    <d v="2020-02-18T00:00:00"/>
    <x v="271"/>
    <s v="BORJA EDWIN G."/>
    <s v="TCCH/TICC"/>
    <x v="1"/>
    <d v="2019-12-27T00:00:00"/>
    <d v="2019-12-27T00:00:00"/>
    <s v="OTHER"/>
    <s v="SEC 25 EO 292- 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SEC 25 EO 292- FORCE LEAVE"/>
    <s v="1 OTHER"/>
    <n v="1"/>
    <m/>
  </r>
  <r>
    <x v="1127"/>
    <d v="2020-02-18T00:00:00"/>
    <x v="268"/>
    <s v="MALUBAY MELINDA D."/>
    <s v="THRDC"/>
    <x v="1"/>
    <d v="2019-12-27T00:00:00"/>
    <d v="2019-12-27T00:00:00"/>
    <s v="OTHER"/>
    <s v="SEC 25 EO 292- 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SEC 25 EO 292- 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SEC 25 EO 292- 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SEC 25 EO 292- FORCE LEAVE"/>
    <s v="2 OTHER"/>
    <n v="2"/>
    <m/>
  </r>
  <r>
    <x v="1172"/>
    <d v="2020-02-18T00:00:00"/>
    <x v="262"/>
    <s v="DE VILLA OFELIA G."/>
    <s v="COMELEC"/>
    <x v="1"/>
    <d v="2019-12-23T00:00:00"/>
    <d v="2019-12-23T00:00:00"/>
    <s v="OTHER"/>
    <s v="SEC 25 EO 292- FORCE LEAVE"/>
    <s v="1 OTHER"/>
    <n v="1"/>
    <m/>
  </r>
  <r>
    <x v="1172"/>
    <d v="2020-02-18T00:00:00"/>
    <x v="255"/>
    <s v="DE VILLA OFELIA G."/>
    <s v="COMELEC"/>
    <x v="1"/>
    <d v="2019-12-26T00:00:00"/>
    <d v="2019-12-27T00:00:00"/>
    <s v="OTHER"/>
    <s v="SEC 25 EO 292- 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SEC 25 EO 292- FORCE LEAVE"/>
    <s v="3 OTHER"/>
    <n v="3"/>
    <m/>
  </r>
  <r>
    <x v="1174"/>
    <d v="2020-02-18T00:00:00"/>
    <x v="268"/>
    <s v="CORTEZ NERIFE H."/>
    <s v="DEPED"/>
    <x v="1"/>
    <d v="2019-12-26T00:00:00"/>
    <d v="2019-12-27T00:00:00"/>
    <s v="OTHER"/>
    <s v="SEC 25 EO 292- 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CEO"/>
    <x v="1"/>
    <d v="2019-12-16T00:00:00"/>
    <d v="2019-12-20T00:00:00"/>
    <s v="VL"/>
    <m/>
    <s v="5 VL"/>
    <n v="5"/>
    <m/>
  </r>
  <r>
    <x v="1184"/>
    <d v="2020-02-18T00:00:00"/>
    <x v="219"/>
    <s v="MONTENEGRO EDWIN D."/>
    <s v="CEO"/>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SEC 25 EO 292- FORCE LEAVE"/>
    <s v="2 OTHER"/>
    <n v="2"/>
    <m/>
  </r>
  <r>
    <x v="1193"/>
    <d v="2020-02-18T00:00:00"/>
    <x v="251"/>
    <s v="FERMA MARIA VICTORIA D."/>
    <s v="CCT"/>
    <x v="1"/>
    <d v="2019-12-26T00:00:00"/>
    <d v="2019-12-27T00:00:00"/>
    <s v="OTHER"/>
    <s v="SEC 25 EO 292- 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SEC 25 EO 292- FORCE LEAVE"/>
    <s v="3 OTHER"/>
    <n v="3"/>
    <m/>
  </r>
  <r>
    <x v="1199"/>
    <d v="2020-02-18T00:00:00"/>
    <x v="251"/>
    <s v="PETIL GLENDA D."/>
    <s v="CCT"/>
    <x v="1"/>
    <d v="2019-12-26T00:00:00"/>
    <d v="2019-12-27T00:00:00"/>
    <s v="OTHER"/>
    <s v="SEC 25 EO 292- 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SEC 25 EO 292- FORCE LEAVE"/>
    <s v="2 OTHER"/>
    <n v="2"/>
    <m/>
  </r>
  <r>
    <x v="1202"/>
    <d v="2020-02-18T00:00:00"/>
    <x v="252"/>
    <s v="PEREY AIRENE O."/>
    <s v="CCT"/>
    <x v="1"/>
    <d v="2019-12-26T00:00:00"/>
    <d v="2019-12-27T00:00:00"/>
    <s v="OTHER"/>
    <s v="SEC 25 EO 292- FORCE LEAVE"/>
    <s v="2 OTHER"/>
    <n v="2"/>
    <m/>
  </r>
  <r>
    <x v="1203"/>
    <d v="2020-02-18T00:00:00"/>
    <x v="273"/>
    <s v="BANICO PILAR B."/>
    <s v="CCT"/>
    <x v="1"/>
    <d v="2019-12-18T00:00:00"/>
    <d v="2019-12-20T00:00:00"/>
    <s v="OTHER"/>
    <s v="SEC 25 EO 292- FORCE LEAVE"/>
    <s v="3 OTHER"/>
    <n v="3"/>
    <m/>
  </r>
  <r>
    <x v="1203"/>
    <d v="2020-02-18T00:00:00"/>
    <x v="255"/>
    <s v="BANICO PILAR B."/>
    <s v="CCT"/>
    <x v="1"/>
    <d v="2019-12-26T00:00:00"/>
    <d v="2019-12-27T00:00:00"/>
    <s v="OTHER"/>
    <s v="SEC 25 EO 292- 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SEC 25 EO 292- FORCE LEAVE"/>
    <s v="1 OTHER"/>
    <n v="1"/>
    <m/>
  </r>
  <r>
    <x v="1209"/>
    <d v="2020-02-18T00:00:00"/>
    <x v="256"/>
    <s v="TORRES DINAH G."/>
    <s v="CCT"/>
    <x v="1"/>
    <d v="2019-12-26T00:00:00"/>
    <d v="2019-12-26T00:00:00"/>
    <s v="OTHER"/>
    <s v="SEC 25 EO 292- FORCE LEAVE"/>
    <s v="1 OTHER"/>
    <n v="1"/>
    <m/>
  </r>
  <r>
    <x v="1210"/>
    <d v="2020-02-18T00:00:00"/>
    <x v="268"/>
    <s v="GARCIA HAIZEL M."/>
    <s v="CCT"/>
    <x v="1"/>
    <d v="2019-12-12T00:00:00"/>
    <d v="2019-12-12T00:00:00"/>
    <s v="SL"/>
    <m/>
    <s v="1 SL"/>
    <n v="1"/>
    <m/>
  </r>
  <r>
    <x v="1211"/>
    <d v="2020-02-18T00:00:00"/>
    <x v="247"/>
    <s v="GARCIA HAIZEL M."/>
    <s v="CCT"/>
    <x v="1"/>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SEC 25 EO 292- FORCE LEAVE"/>
    <s v="2 OTHER"/>
    <n v="2"/>
    <m/>
  </r>
  <r>
    <x v="1233"/>
    <d v="2020-02-18T00:00:00"/>
    <x v="249"/>
    <s v="VILLAVIRAY MAR CLYDE D."/>
    <s v="CHO"/>
    <x v="1"/>
    <d v="2019-12-23T00:00:00"/>
    <d v="2019-12-23T00:00:00"/>
    <s v="OTHER"/>
    <s v="SEC 25 EO 292- FORCE LEAVE"/>
    <s v="1 OTHER"/>
    <n v="1"/>
    <m/>
  </r>
  <r>
    <x v="1233"/>
    <d v="2020-02-18T00:00:00"/>
    <x v="249"/>
    <s v="VILLAVIRAY MAR CLYDE D."/>
    <s v="CHO"/>
    <x v="1"/>
    <d v="2019-12-27T00:00:00"/>
    <d v="2019-12-27T00:00:00"/>
    <s v="OTHER"/>
    <s v="SEC 25 EO 292- 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SEC 25 EO 292- FORCE LEAVE"/>
    <s v="1 OTHER"/>
    <n v="1"/>
    <m/>
  </r>
  <r>
    <x v="1243"/>
    <d v="2020-02-18T00:00:00"/>
    <x v="252"/>
    <s v="UNTALAN DIVINA R."/>
    <s v="CTO"/>
    <x v="1"/>
    <d v="2019-12-23T00:00:00"/>
    <d v="2019-12-23T00:00:00"/>
    <s v="OTHER"/>
    <s v="SEC 25 EO 292- FORCE LEAVE"/>
    <s v="1 OTHER"/>
    <n v="1"/>
    <m/>
  </r>
  <r>
    <x v="1243"/>
    <d v="2020-02-18T00:00:00"/>
    <x v="252"/>
    <s v="UNTALAN DIVINA R."/>
    <s v="CTO"/>
    <x v="1"/>
    <d v="2019-12-26T00:00:00"/>
    <d v="2019-12-26T00:00:00"/>
    <s v="OTHER"/>
    <s v="SEC 25 EO 292- 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SEC 25 EO 292- FORCE LEAVE"/>
    <s v="1 OTHER"/>
    <n v="1"/>
    <m/>
  </r>
  <r>
    <x v="1254"/>
    <d v="2020-03-03T00:00:00"/>
    <x v="263"/>
    <s v="DUNGO PURISIMA CORAZON E."/>
    <s v="CTO"/>
    <x v="1"/>
    <d v="2019-12-23T00:00:00"/>
    <d v="2019-12-23T00:00:00"/>
    <s v="OTHER"/>
    <s v="SEC 25 EO 292- FORCE LEAVE"/>
    <s v="1 OTHER"/>
    <n v="1"/>
    <m/>
  </r>
  <r>
    <x v="1255"/>
    <d v="2020-03-03T00:00:00"/>
    <x v="238"/>
    <s v="DUNGO PURISIMA CORAZON E."/>
    <s v="CTO"/>
    <x v="1"/>
    <d v="2019-11-28T00:00:00"/>
    <d v="2019-11-29T00:00:00"/>
    <s v="OTHER"/>
    <s v="SEC 25 EO 292- 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TCIS"/>
    <x v="0"/>
    <d v="2020-02-03T00:00:00"/>
    <d v="2020-02-03T00:00:00"/>
    <s v="OTHER"/>
    <s v="CALAMITY LEAVE"/>
    <s v="1 OTHER"/>
    <n v="1"/>
    <m/>
  </r>
  <r>
    <x v="1288"/>
    <d v="2020-03-03T00:00:00"/>
    <x v="287"/>
    <s v="PEREY GENNILYN  "/>
    <s v="TCIS"/>
    <x v="0"/>
    <d v="2020-02-13T00:00:00"/>
    <d v="2020-02-13T00:00:00"/>
    <s v="OTHER"/>
    <s v="CALAMITY LEAVE"/>
    <s v="1 OTHER"/>
    <n v="1"/>
    <m/>
  </r>
  <r>
    <x v="1288"/>
    <d v="2020-03-03T00:00:00"/>
    <x v="288"/>
    <s v="PEREY GENNILYN  "/>
    <s v="TCIS"/>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CT"/>
    <x v="1"/>
    <d v="2020-02-04T00:00:00"/>
    <d v="2020-02-04T00:00:00"/>
    <s v="OTHER"/>
    <s v="CALAMITY LEAVE"/>
    <s v="1 OTHER"/>
    <n v="1"/>
    <m/>
  </r>
  <r>
    <x v="1300"/>
    <d v="2020-03-03T00:00:00"/>
    <x v="284"/>
    <s v="GARCIA HAIZEL M."/>
    <s v="CCT"/>
    <x v="1"/>
    <d v="2020-02-13T00:00:00"/>
    <d v="2020-02-13T00:00:00"/>
    <s v="OTHER"/>
    <s v="CALAMITY LEAVE"/>
    <s v="1 OTHER"/>
    <n v="1"/>
    <m/>
  </r>
  <r>
    <x v="1300"/>
    <d v="2020-03-03T00:00:00"/>
    <x v="284"/>
    <s v="GARCIA HAIZEL M."/>
    <s v="CCT"/>
    <x v="1"/>
    <d v="2020-02-14T00:00:00"/>
    <d v="2020-02-14T00:00:00"/>
    <s v="OTHER"/>
    <s v="CALAMITY LEAVE"/>
    <s v="1 OTHER"/>
    <n v="1"/>
    <m/>
  </r>
  <r>
    <x v="1301"/>
    <d v="2020-03-03T00:00:00"/>
    <x v="282"/>
    <s v="GARCIA HAIZEL M."/>
    <s v="CCT"/>
    <x v="1"/>
    <d v="2020-01-15T00:00:00"/>
    <d v="2020-01-15T00:00:00"/>
    <s v="OTHER"/>
    <s v="CALAMITY LEAVE"/>
    <s v="1 OTHER"/>
    <n v="1"/>
    <m/>
  </r>
  <r>
    <x v="1301"/>
    <d v="2020-03-03T00:00:00"/>
    <x v="282"/>
    <s v="GARCIA HAIZEL M."/>
    <s v="CCT"/>
    <x v="1"/>
    <d v="2020-01-17T00:00:00"/>
    <d v="2020-01-17T00:00:00"/>
    <s v="OTHER"/>
    <s v="CALAMITY LEAVE"/>
    <s v="1 OTHER"/>
    <n v="1"/>
    <m/>
  </r>
  <r>
    <x v="1302"/>
    <d v="2020-03-03T00:00:00"/>
    <x v="264"/>
    <s v="GARCIA HAIZEL M."/>
    <s v="CCT"/>
    <x v="1"/>
    <d v="2020-01-16T00:00:00"/>
    <d v="2020-01-16T00:00:00"/>
    <s v="OTHER"/>
    <s v="BIRTHDAY LEAVE"/>
    <s v="1 OTHER"/>
    <n v="1"/>
    <m/>
  </r>
  <r>
    <x v="1303"/>
    <d v="2020-03-03T00:00:00"/>
    <x v="264"/>
    <s v="GARCIA HAIZEL M."/>
    <s v="CCT"/>
    <x v="1"/>
    <d v="2020-01-02T00:00:00"/>
    <d v="2020-01-03T00:00:00"/>
    <s v="SL"/>
    <m/>
    <s v="2 SL"/>
    <n v="2"/>
    <m/>
  </r>
  <r>
    <x v="1304"/>
    <d v="2020-03-03T00:00:00"/>
    <x v="264"/>
    <s v="GARCIA HAIZEL M."/>
    <s v="CCT"/>
    <x v="1"/>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SEC 25 EO 292- FORCE LEAVE"/>
    <s v="2 OTHER"/>
    <n v="2"/>
    <m/>
  </r>
  <r>
    <x v="1312"/>
    <d v="2020-03-03T00:00:00"/>
    <x v="268"/>
    <s v="CARAAN FELIX M."/>
    <s v="MAHOGANY MARKET"/>
    <x v="1"/>
    <d v="2019-12-26T00:00:00"/>
    <d v="2019-12-26T00:00:00"/>
    <s v="OTHER"/>
    <s v="SEC 25 EO 292- 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SEC 25 EO 292- FORCE LEAVE"/>
    <s v="1 OTHER"/>
    <n v="1"/>
    <m/>
  </r>
  <r>
    <x v="1353"/>
    <d v="2020-03-03T00:00:00"/>
    <x v="265"/>
    <s v="MENDOZA ROMEO B."/>
    <s v="EEO/ CITY MARKET"/>
    <x v="1"/>
    <d v="2019-12-19T00:00:00"/>
    <d v="2019-12-20T00:00:00"/>
    <s v="OTHER"/>
    <s v="SEC 25 EO 292- FORCE LEAVE"/>
    <s v="2 OTHER"/>
    <n v="2"/>
    <m/>
  </r>
  <r>
    <x v="1353"/>
    <d v="2020-03-03T00:00:00"/>
    <x v="265"/>
    <s v="MENDOZA ROMEO B."/>
    <s v="EEO/ CITY MARKET"/>
    <x v="1"/>
    <d v="2019-12-23T00:00:00"/>
    <d v="2019-12-23T00:00:00"/>
    <s v="OTHER"/>
    <s v="SEC 25 EO 292- FORCE LEAVE"/>
    <s v="1 OTHER"/>
    <n v="1"/>
    <m/>
  </r>
  <r>
    <x v="1353"/>
    <d v="2020-03-03T00:00:00"/>
    <x v="265"/>
    <s v="MENDOZA ROMEO B."/>
    <s v="EEO/ CITY MARKET"/>
    <x v="1"/>
    <d v="2019-12-26T00:00:00"/>
    <d v="2019-12-26T00:00:00"/>
    <s v="OTHER"/>
    <s v="SEC 25 EO 292- 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4"/>
    <d v="2020-02-28T00:00:00"/>
    <d v="2020-02-28T00:00:00"/>
    <s v="SL"/>
    <m/>
    <s v="1 SL"/>
    <n v="1"/>
    <m/>
  </r>
  <r>
    <x v="1480"/>
    <d v="2020-03-25T00:00:00"/>
    <x v="319"/>
    <s v="GALANG JULIET B."/>
    <s v="VMO"/>
    <x v="4"/>
    <d v="2020-03-02T00:00:00"/>
    <d v="2020-03-04T00:00:00"/>
    <s v="SL"/>
    <m/>
    <s v="3 SL"/>
    <n v="3"/>
    <m/>
  </r>
  <r>
    <x v="1481"/>
    <d v="2020-03-25T00:00:00"/>
    <x v="309"/>
    <s v="GALANG JULIET B."/>
    <s v="VMO"/>
    <x v="4"/>
    <d v="2020-02-20T00:00:00"/>
    <d v="2020-02-21T00:00:00"/>
    <s v="SL"/>
    <m/>
    <s v="1.5 SL"/>
    <n v="1.5"/>
    <m/>
  </r>
  <r>
    <x v="1482"/>
    <d v="2020-03-25T00:00:00"/>
    <x v="300"/>
    <s v="GALANG JULIET B."/>
    <s v="VMO"/>
    <x v="4"/>
    <d v="2020-02-11T00:00:00"/>
    <d v="2020-02-11T00:00:00"/>
    <s v="SL"/>
    <m/>
    <s v="1 SL"/>
    <n v="1"/>
    <m/>
  </r>
  <r>
    <x v="1483"/>
    <d v="2020-03-25T00:00:00"/>
    <x v="310"/>
    <s v="GALANG JULIET B."/>
    <s v="VMO"/>
    <x v="4"/>
    <d v="2020-01-22T00:00:00"/>
    <d v="2020-01-22T00:00:00"/>
    <s v="SL"/>
    <m/>
    <s v="1 SL"/>
    <n v="1"/>
    <m/>
  </r>
  <r>
    <x v="1484"/>
    <d v="2020-03-25T00:00:00"/>
    <x v="281"/>
    <s v="GALANG JULIET B."/>
    <s v="VMO"/>
    <x v="4"/>
    <d v="2020-01-15T00:00:00"/>
    <d v="2020-01-17T00:00:00"/>
    <s v="OTHER"/>
    <s v="CALAMITY LEAVE"/>
    <s v="3 OTHER"/>
    <n v="3"/>
    <m/>
  </r>
  <r>
    <x v="1484"/>
    <d v="2020-03-25T00:00:00"/>
    <x v="281"/>
    <s v="GALANG JULIET B."/>
    <s v="VMO"/>
    <x v="4"/>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3"/>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SEC 25 EO 292- 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SEC 25 EO 292- 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CT"/>
    <x v="1"/>
    <s v="7/1/2022"/>
    <s v="7/1/2022"/>
    <s v="SL"/>
    <s v=""/>
    <s v="1 SL"/>
    <n v="1"/>
    <m/>
  </r>
  <r>
    <x v="301"/>
    <d v="2022-07-25T00:00:00"/>
    <x v="4"/>
    <s v="AMORA ELISA ! S."/>
    <s v="ACCOUNTING"/>
    <x v="1"/>
    <s v="7/1/2022"/>
    <s v="7/1/2022"/>
    <s v="SL"/>
    <s v=""/>
    <s v="1 SL"/>
    <n v="1"/>
    <m/>
  </r>
  <r>
    <x v="302"/>
    <d v="2022-07-25T00:00:00"/>
    <x v="4"/>
    <s v="FERNANDEZ MILAGROS C."/>
    <s v="CT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SEC 25 EO 292- FORCE LEAVE"/>
    <s v="0 OTHER"/>
    <n v="0"/>
    <m/>
  </r>
  <r>
    <x v="1502"/>
    <d v="2022-07-25T00:00:00"/>
    <x v="64"/>
    <s v="MANALO CYNTHIA D."/>
    <s v="ONT"/>
    <x v="1"/>
    <s v="7/18/2022"/>
    <s v="7/21/2022"/>
    <s v="OTHER"/>
    <s v="SEC 25 EO 292- 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LEAVE"/>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LEAV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SEC 25 EO 292- 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T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4"/>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T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CT"/>
    <x v="1"/>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LEAV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LEAV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CT"/>
    <x v="1"/>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CT"/>
    <x v="1"/>
    <d v="2022-11-15T00:00:00"/>
    <d v="2022-11-15T00:00:00"/>
    <s v="SL"/>
    <m/>
    <s v="1 SL"/>
    <n v="1"/>
    <m/>
  </r>
  <r>
    <x v="1636"/>
    <d v="2022-12-27T00:00:00"/>
    <x v="221"/>
    <s v="GARCIA HAIZEL M."/>
    <s v="CCT"/>
    <x v="1"/>
    <d v="2022-11-22T00:00:00"/>
    <d v="2022-11-22T00:00:00"/>
    <s v="SL"/>
    <m/>
    <s v="1 SL"/>
    <n v="1"/>
    <m/>
  </r>
  <r>
    <x v="1636"/>
    <d v="2022-12-27T00:00:00"/>
    <x v="221"/>
    <s v="GARCIA HAIZEL M."/>
    <s v="CCT"/>
    <x v="1"/>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CENRO"/>
    <x v="3"/>
    <d v="2022-11-17T00:00:00"/>
    <d v="2022-11-18T00:00:00"/>
    <s v="VL"/>
    <s v="SEC 25 EO 292- FORCE LEAVE"/>
    <s v="2 VL"/>
    <n v="2"/>
    <m/>
  </r>
  <r>
    <x v="1769"/>
    <d v="2022-12-27T00:00:00"/>
    <x v="166"/>
    <s v="MARDO MELINDA E."/>
    <s v="CENRO"/>
    <x v="3"/>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SEC 25 EO 292- FORCE LEAVE"/>
    <s v="1 VL"/>
    <n v="1"/>
    <m/>
  </r>
  <r>
    <x v="1136"/>
    <d v="2023-02-15T00:00:00"/>
    <x v="353"/>
    <s v="LUCIANO ADELAIDA C."/>
    <s v="MO"/>
    <x v="1"/>
    <d v="2022-12-23T00:00:00"/>
    <d v="2022-12-29T00:00:00"/>
    <s v="VL"/>
    <s v="SEC 25 EO 292- 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SEC 25 EO 292- 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3"/>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4"/>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3"/>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3"/>
    <d v="2022-12-15T00:00:00"/>
    <d v="2022-12-19T00:00:00"/>
    <s v="VL"/>
    <m/>
    <s v="3 VL"/>
    <n v="3"/>
    <m/>
  </r>
  <r>
    <x v="1224"/>
    <d v="2023-02-15T00:00:00"/>
    <x v="367"/>
    <s v="ARCILLA MAYETTE A."/>
    <s v="CSWDO"/>
    <x v="3"/>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TO"/>
    <x v="1"/>
    <d v="2022-12-07T00:00:00"/>
    <d v="2022-12-08T00:00:00"/>
    <s v="VL"/>
    <m/>
    <s v="2 VL"/>
    <n v="2"/>
    <m/>
  </r>
  <r>
    <x v="1244"/>
    <d v="2023-02-15T00:00:00"/>
    <x v="367"/>
    <s v="FERNANDEZ MILAGROS C."/>
    <s v="CTO"/>
    <x v="1"/>
    <d v="2022-12-14T00:00:00"/>
    <d v="2022-12-14T00:00:00"/>
    <s v="VL"/>
    <m/>
    <s v="1 VL"/>
    <n v="1"/>
    <m/>
  </r>
  <r>
    <x v="1244"/>
    <d v="2023-02-15T00:00:00"/>
    <x v="367"/>
    <s v="FERNANDEZ MILAGROS C."/>
    <s v="CTO"/>
    <x v="1"/>
    <d v="2022-12-23T00:00:00"/>
    <d v="2022-12-26T00:00:00"/>
    <s v="VL"/>
    <m/>
    <s v="2 VL"/>
    <n v="2"/>
    <m/>
  </r>
  <r>
    <x v="1245"/>
    <d v="2023-02-15T00:00:00"/>
    <x v="221"/>
    <s v="LEPARDO ROWENA R."/>
    <s v="CCT"/>
    <x v="1"/>
    <d v="2022-12-26T00:00:00"/>
    <d v="2022-12-29T00:00:00"/>
    <s v="VL"/>
    <m/>
    <s v="3 VL"/>
    <n v="3"/>
    <m/>
  </r>
  <r>
    <x v="1246"/>
    <d v="2023-02-15T00:00:00"/>
    <x v="367"/>
    <s v="FERNANDEZ MILAGROS C."/>
    <s v="CT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4"/>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3"/>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3"/>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3"/>
    <d v="2022-12-14T00:00:00"/>
    <d v="2022-12-15T00:00:00"/>
    <s v="VL"/>
    <m/>
    <s v="2 VL"/>
    <n v="2"/>
    <m/>
  </r>
  <r>
    <x v="1329"/>
    <d v="2023-02-22T00:00:00"/>
    <x v="154"/>
    <s v="OLIMPO SHARIE MAE M."/>
    <s v="OSPITAL NG TAGAYTAY"/>
    <x v="3"/>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3"/>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3"/>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OPTION LEAVE"/>
    <s v="0 OTHER"/>
    <n v="0"/>
    <m/>
  </r>
  <r>
    <x v="1370"/>
    <d v="2023-02-22T00:00:00"/>
    <x v="414"/>
    <s v="DEMATERA PEDRO B."/>
    <s v="CCR"/>
    <x v="0"/>
    <d v="2023-01-12T00:00:00"/>
    <d v="2023-01-12T00:00:00"/>
    <s v="SL"/>
    <m/>
    <s v="1 SL"/>
    <n v="1"/>
    <m/>
  </r>
  <r>
    <x v="1371"/>
    <d v="2023-02-22T00:00:00"/>
    <x v="358"/>
    <s v="GARCIA HAIZEL M."/>
    <s v="CCT"/>
    <x v="1"/>
    <d v="2022-12-22T00:00:00"/>
    <d v="2022-12-23T00:00:00"/>
    <s v="VL"/>
    <m/>
    <s v="2 VL"/>
    <n v="2"/>
    <m/>
  </r>
  <r>
    <x v="1371"/>
    <d v="2023-02-22T00:00:00"/>
    <x v="358"/>
    <s v="GARCIA HAIZEL M."/>
    <s v="CCT"/>
    <x v="1"/>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3"/>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3"/>
    <d v="2022-12-14T00:00:00"/>
    <d v="2022-12-18T00:00:00"/>
    <s v="VL"/>
    <m/>
    <s v="3 VL"/>
    <n v="3"/>
    <m/>
  </r>
  <r>
    <x v="1381"/>
    <d v="2023-02-22T00:00:00"/>
    <x v="358"/>
    <s v="CREUS SAMUEL A."/>
    <s v="EEO"/>
    <x v="3"/>
    <d v="2022-12-23T00:00:00"/>
    <d v="2022-12-29T00:00:00"/>
    <s v="VL"/>
    <m/>
    <s v="4 VL"/>
    <n v="4"/>
    <m/>
  </r>
  <r>
    <x v="1382"/>
    <d v="2023-02-22T00:00:00"/>
    <x v="418"/>
    <s v="PAMAT CELESTINA R."/>
    <s v="GSO"/>
    <x v="3"/>
    <d v="2022-12-22T00:00:00"/>
    <d v="2022-12-22T00:00:00"/>
    <s v="VL"/>
    <m/>
    <s v="1 VL"/>
    <n v="1"/>
    <m/>
  </r>
  <r>
    <x v="1382"/>
    <d v="2023-02-22T00:00:00"/>
    <x v="418"/>
    <s v="PAMAT CELESTINA R."/>
    <s v="GSO"/>
    <x v="3"/>
    <d v="2022-12-26T00:00:00"/>
    <d v="2022-12-29T00:00:00"/>
    <s v="VL"/>
    <m/>
    <s v="3 VL"/>
    <n v="3"/>
    <m/>
  </r>
  <r>
    <x v="1383"/>
    <d v="2023-02-22T00:00:00"/>
    <x v="365"/>
    <s v="ATIENZA JAYSON E."/>
    <s v="DEPED"/>
    <x v="3"/>
    <d v="2022-12-05T00:00:00"/>
    <d v="2022-12-09T00:00:00"/>
    <s v="SL"/>
    <m/>
    <s v="4 SL"/>
    <n v="4"/>
    <m/>
  </r>
  <r>
    <x v="1384"/>
    <d v="2023-02-22T00:00:00"/>
    <x v="365"/>
    <s v="ATIENZA JAYSON E."/>
    <s v="DEPED"/>
    <x v="3"/>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3"/>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3"/>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3"/>
    <d v="2022-12-19T00:00:00"/>
    <d v="2022-12-23T00:00:00"/>
    <s v="VL"/>
    <m/>
    <s v="5 VL"/>
    <n v="5"/>
    <m/>
  </r>
  <r>
    <x v="1405"/>
    <d v="2023-02-28T00:00:00"/>
    <x v="353"/>
    <s v="LANDICHO ELEANOR S."/>
    <s v="OSPITAL NG TAGAYTAY"/>
    <x v="3"/>
    <d v="2022-12-26T00:00:00"/>
    <d v="2022-12-30T00:00:00"/>
    <s v="VL"/>
    <m/>
    <s v="3 VL"/>
    <n v="3"/>
    <m/>
  </r>
  <r>
    <x v="1406"/>
    <d v="2023-02-28T00:00:00"/>
    <x v="352"/>
    <s v="DE LARA GRACE L."/>
    <s v="ONT"/>
    <x v="0"/>
    <d v="2022-12-09T00:00:00"/>
    <d v="2022-12-09T00:00:00"/>
    <s v="VL"/>
    <m/>
    <s v="1 VL"/>
    <n v="1"/>
    <m/>
  </r>
  <r>
    <x v="1407"/>
    <d v="2023-02-28T00:00:00"/>
    <x v="370"/>
    <s v="VILLANUEVA MARELYN A."/>
    <s v="LEGAL OFFICE"/>
    <x v="3"/>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3"/>
    <d v="2022-12-20T00:00:00"/>
    <d v="2022-12-23T00:00:00"/>
    <s v="SL"/>
    <m/>
    <s v="4 SL"/>
    <n v="4"/>
    <m/>
  </r>
  <r>
    <x v="1416"/>
    <d v="2023-02-28T00:00:00"/>
    <x v="396"/>
    <s v="DEVILLA ALICE P."/>
    <s v="OSPITAL NG TAGAYTAY"/>
    <x v="3"/>
    <d v="2022-12-26T00:00:00"/>
    <d v="2022-12-29T00:00:00"/>
    <s v="SL"/>
    <m/>
    <s v="3 SL"/>
    <n v="3"/>
    <m/>
  </r>
  <r>
    <x v="1417"/>
    <d v="2023-02-28T00:00:00"/>
    <x v="396"/>
    <s v="DEVILLA ALICE P."/>
    <s v="OSPITAL NG TAGAYTAY"/>
    <x v="3"/>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3"/>
    <d v="2023-01-28T00:00:00"/>
    <d v="2023-01-30T00:00:00"/>
    <s v="VL"/>
    <m/>
    <s v="1 VL"/>
    <n v="1"/>
    <m/>
  </r>
  <r>
    <x v="1424"/>
    <d v="2023-02-28T00:00:00"/>
    <x v="393"/>
    <s v="DESEPEDA ADELAIDA R."/>
    <s v="GSO"/>
    <x v="3"/>
    <d v="2023-01-06T00:00:00"/>
    <d v="2023-01-10T00:00:00"/>
    <s v="VL"/>
    <m/>
    <s v="3 VL"/>
    <n v="3"/>
    <m/>
  </r>
  <r>
    <x v="1424"/>
    <d v="2023-02-28T00:00:00"/>
    <x v="393"/>
    <s v="DESEPEDA ADELAIDA R."/>
    <s v="GSO"/>
    <x v="3"/>
    <d v="2023-01-13T00:00:00"/>
    <d v="2023-01-14T00:00:00"/>
    <s v="VL"/>
    <m/>
    <s v="1 VL"/>
    <n v="1"/>
    <m/>
  </r>
  <r>
    <x v="1425"/>
    <d v="2023-02-28T00:00:00"/>
    <x v="423"/>
    <s v="DELMUNDO JONAS  "/>
    <s v="CHO"/>
    <x v="3"/>
    <d v="2023-01-25T00:00:00"/>
    <d v="2023-01-23T00:00:00"/>
    <s v="SL"/>
    <m/>
    <s v="-3 SL"/>
    <n v="-3"/>
    <m/>
  </r>
  <r>
    <x v="1426"/>
    <d v="2023-02-28T00:00:00"/>
    <x v="409"/>
    <s v="DOGELIO JEAN MELODY M."/>
    <s v="CTO"/>
    <x v="2"/>
    <d v="2023-02-01T00:00:00"/>
    <d v="2023-02-02T00:00:00"/>
    <s v="SL"/>
    <m/>
    <s v="2 SL"/>
    <n v="2"/>
    <m/>
  </r>
  <r>
    <x v="1427"/>
    <d v="2023-02-28T00:00:00"/>
    <x v="397"/>
    <s v="DOGELIO DANNA MARIZ V."/>
    <s v="ACCOUNTING"/>
    <x v="3"/>
    <d v="2022-11-14T00:00:00"/>
    <d v="2022-11-14T00:00:00"/>
    <s v="SL"/>
    <m/>
    <s v="1 SL"/>
    <n v="1"/>
    <m/>
  </r>
  <r>
    <x v="1327"/>
    <d v="2023-02-28T00:00:00"/>
    <x v="397"/>
    <s v="DOGELIO DANNA MARIZ V."/>
    <s v="ACCOUNTING"/>
    <x v="3"/>
    <d v="2022-12-13T00:00:00"/>
    <d v="2022-12-13T00:00:00"/>
    <s v="SL"/>
    <m/>
    <s v="1 SL"/>
    <n v="1"/>
    <m/>
  </r>
  <r>
    <x v="1327"/>
    <d v="2023-02-28T00:00:00"/>
    <x v="397"/>
    <s v="DOGELIO DANNA MARIZ V."/>
    <s v="ACCOUNTING"/>
    <x v="3"/>
    <d v="2022-12-29T00:00:00"/>
    <d v="2022-12-29T00:00:00"/>
    <s v="SL"/>
    <m/>
    <s v="1 SL"/>
    <n v="1"/>
    <m/>
  </r>
  <r>
    <x v="1328"/>
    <d v="2023-02-28T00:00:00"/>
    <x v="424"/>
    <s v="DOCTORA ZENAIDA  "/>
    <s v="CENRO"/>
    <x v="1"/>
    <d v="2022-11-14T00:00:00"/>
    <d v="2022-11-25T00:00:00"/>
    <s v="SL"/>
    <m/>
    <s v="10 SL"/>
    <n v="10"/>
    <m/>
  </r>
  <r>
    <x v="1329"/>
    <d v="2023-02-28T00:00:00"/>
    <x v="171"/>
    <s v="DISEPEDA ALDWIN  "/>
    <s v="CENRO"/>
    <x v="3"/>
    <d v="2022-11-21T00:00:00"/>
    <d v="2022-11-25T00:00:00"/>
    <s v="SL"/>
    <m/>
    <s v="5 SL"/>
    <n v="5"/>
    <m/>
  </r>
  <r>
    <x v="1330"/>
    <d v="2023-02-28T00:00:00"/>
    <x v="362"/>
    <s v="DISEPEDA ALDWIN  "/>
    <s v="CENRO"/>
    <x v="3"/>
    <d v="2022-11-14T00:00:00"/>
    <d v="2022-11-14T00:00:00"/>
    <s v="OTHER"/>
    <s v="SPECIAL PRIVILEDGE"/>
    <s v="1 OTHER"/>
    <n v="1"/>
    <m/>
  </r>
  <r>
    <x v="1331"/>
    <d v="2023-02-28T00:00:00"/>
    <x v="166"/>
    <s v="JUNILLER ALTHEA JANINE A."/>
    <s v="BPLO"/>
    <x v="3"/>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3"/>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3"/>
    <d v="2022-12-23T00:00:00"/>
    <d v="2022-12-29T00:00:00"/>
    <s v="VL"/>
    <m/>
    <s v="4 VL"/>
    <n v="4"/>
    <m/>
  </r>
  <r>
    <x v="1346"/>
    <d v="2023-02-28T00:00:00"/>
    <x v="425"/>
    <s v="DE CASTRO MARYLEN A."/>
    <s v="CPDO"/>
    <x v="3"/>
    <d v="2022-12-26T00:00:00"/>
    <d v="2022-12-30T00:00:00"/>
    <s v="VL"/>
    <m/>
    <s v="3 VL"/>
    <n v="3"/>
    <m/>
  </r>
  <r>
    <x v="1347"/>
    <d v="2023-02-28T00:00:00"/>
    <x v="358"/>
    <s v="NIBAY ELEONOR E."/>
    <s v="CHO"/>
    <x v="0"/>
    <d v="2022-12-29T00:00:00"/>
    <d v="2022-12-29T00:00:00"/>
    <s v="VL"/>
    <m/>
    <s v="1 VL"/>
    <n v="1"/>
    <m/>
  </r>
  <r>
    <x v="1348"/>
    <d v="2023-02-28T00:00:00"/>
    <x v="425"/>
    <s v="GUTIERREZ MARICIS A."/>
    <s v="CPDO"/>
    <x v="3"/>
    <d v="2022-12-26T00:00:00"/>
    <d v="2022-12-30T00:00:00"/>
    <s v="VL"/>
    <m/>
    <s v="3 VL"/>
    <n v="3"/>
    <m/>
  </r>
  <r>
    <x v="1349"/>
    <d v="2023-02-28T00:00:00"/>
    <x v="425"/>
    <s v="PADILLA JANE Z."/>
    <s v="CPDO"/>
    <x v="1"/>
    <d v="2022-12-26T00:00:00"/>
    <d v="2022-12-30T00:00:00"/>
    <s v="VL"/>
    <m/>
    <s v="3 VL"/>
    <n v="3"/>
    <m/>
  </r>
  <r>
    <x v="1350"/>
    <d v="2023-02-28T00:00:00"/>
    <x v="426"/>
    <s v="OPO CORAZON R."/>
    <s v="PICNIC GROVE"/>
    <x v="3"/>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3"/>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3"/>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3"/>
    <d v="2023-01-24T00:00:00"/>
    <d v="2023-01-25T00:00:00"/>
    <s v="SL"/>
    <m/>
    <s v="2 SL"/>
    <n v="2"/>
    <m/>
  </r>
  <r>
    <x v="1394"/>
    <d v="2023-03-01T00:00:00"/>
    <x v="389"/>
    <s v="GARCIA HAIZEL M."/>
    <s v="CCT"/>
    <x v="1"/>
    <d v="2023-01-16T00:00:00"/>
    <d v="2023-01-16T00:00:00"/>
    <s v="OTHER"/>
    <s v="SPECIAL PRIVILEGE"/>
    <s v="1 OTHER"/>
    <n v="1"/>
    <m/>
  </r>
  <r>
    <x v="1395"/>
    <d v="2023-03-01T00:00:00"/>
    <x v="389"/>
    <s v="GARCIA HAIZEL M."/>
    <s v="CCT"/>
    <x v="1"/>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3"/>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3"/>
    <d v="2023-01-30T00:00:00"/>
    <d v="2023-02-03T00:00:00"/>
    <s v="VL"/>
    <m/>
    <s v="5 VL"/>
    <n v="5"/>
    <m/>
  </r>
  <r>
    <x v="1403"/>
    <d v="2023-03-01T00:00:00"/>
    <x v="372"/>
    <s v="BAYOT EMILIANA C."/>
    <s v="CPDO"/>
    <x v="3"/>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3"/>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3"/>
    <d v="2023-02-08T00:00:00"/>
    <d v="2023-02-10T00:00:00"/>
    <s v="VL"/>
    <m/>
    <s v="3 VL"/>
    <n v="3"/>
    <m/>
  </r>
  <r>
    <x v="1497"/>
    <d v="2023-03-04T00:00:00"/>
    <x v="387"/>
    <s v="PANGHULAN CONRADO C."/>
    <s v="PIO"/>
    <x v="3"/>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3"/>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CENRO"/>
    <x v="3"/>
    <d v="2023-01-25T00:00:00"/>
    <d v="2023-01-25T00:00:00"/>
    <m/>
    <m/>
    <s v="1 "/>
    <n v="1"/>
    <m/>
  </r>
  <r>
    <x v="76"/>
    <d v="2023-03-04T00:00:00"/>
    <x v="441"/>
    <s v="MARDO MELINDA E."/>
    <s v="CENRO"/>
    <x v="3"/>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3"/>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CENRO"/>
    <x v="3"/>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3"/>
    <d v="2023-02-01T00:00:00"/>
    <d v="2023-02-15T00:00:00"/>
    <s v="VL"/>
    <m/>
    <s v="11 VL"/>
    <n v="11"/>
    <m/>
  </r>
  <r>
    <x v="105"/>
    <d v="2023-03-04T00:00:00"/>
    <x v="298"/>
    <s v="ATIENZA JAYSON E."/>
    <s v="DEPED"/>
    <x v="3"/>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3"/>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3"/>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3"/>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3"/>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3"/>
    <d v="2022-12-27T00:00:00"/>
    <d v="2022-12-30T00:00:00"/>
    <s v="SL"/>
    <m/>
    <s v="3 SL"/>
    <n v="3"/>
    <m/>
  </r>
  <r>
    <x v="267"/>
    <d v="2023-03-07T00:00:00"/>
    <x v="429"/>
    <s v="CREUS SAMUEL A."/>
    <s v="EEO"/>
    <x v="3"/>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3"/>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3"/>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3"/>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3"/>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3"/>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3"/>
    <d v="2023-02-06T00:00:00"/>
    <d v="2023-02-06T00:00:00"/>
    <s v="OTHER"/>
    <s v="SPECIAL PRIVILEGE"/>
    <s v="1 OTHER"/>
    <n v="1"/>
    <m/>
  </r>
  <r>
    <x v="395"/>
    <d v="2023-03-15T00:00:00"/>
    <x v="394"/>
    <s v="LUNA GUILLERMA J."/>
    <s v="OSPITAL NG TAGAYTAY"/>
    <x v="3"/>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3"/>
    <d v="2022-12-08T00:00:00"/>
    <d v="2022-12-08T00:00:00"/>
    <s v="VL"/>
    <m/>
    <s v="1 VL"/>
    <n v="1"/>
    <m/>
  </r>
  <r>
    <x v="399"/>
    <d v="2023-03-15T00:00:00"/>
    <x v="170"/>
    <s v="SEDUCON ESTELITO D."/>
    <s v="OSPITAL NG TAGAYTAY"/>
    <x v="3"/>
    <d v="2022-12-23T00:00:00"/>
    <d v="2022-12-23T00:00:00"/>
    <s v="VL"/>
    <m/>
    <s v="1 VL"/>
    <n v="1"/>
    <m/>
  </r>
  <r>
    <x v="400"/>
    <d v="2023-03-15T00:00:00"/>
    <x v="170"/>
    <s v="SEDUCON ESTELITO D."/>
    <s v="OSPITAL NG TAGAYTAY"/>
    <x v="3"/>
    <d v="2022-11-18T00:00:00"/>
    <d v="2022-11-18T00:00:00"/>
    <s v="VL"/>
    <m/>
    <s v="1 VL"/>
    <n v="1"/>
    <m/>
  </r>
  <r>
    <x v="400"/>
    <d v="2023-03-15T00:00:00"/>
    <x v="170"/>
    <s v="SEDUCON ESTELITO D."/>
    <s v="OSPITAL NG TAGAYTAY"/>
    <x v="3"/>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IRTHDAY LEAVE"/>
    <s v="1 OTHER"/>
    <n v="1"/>
    <m/>
  </r>
  <r>
    <x v="404"/>
    <d v="2023-03-15T00:00:00"/>
    <x v="145"/>
    <s v="SEDUCON ESTELITO D."/>
    <s v="OSPITAL NG TAGAYTAY"/>
    <x v="3"/>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TO"/>
    <x v="1"/>
    <d v="2022-08-04T00:00:00"/>
    <d v="2022-08-05T00:00:00"/>
    <s v="SL"/>
    <m/>
    <s v="2 SL"/>
    <n v="2"/>
    <m/>
  </r>
  <r>
    <x v="417"/>
    <d v="2023-03-15T00:00:00"/>
    <x v="105"/>
    <s v="REYES GERARDO GABRIEL C."/>
    <s v="CITY LEGAL OFFICE"/>
    <x v="3"/>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3"/>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4"/>
    <d v="2023-03-21T00:00:00"/>
    <d v="2023-03-24T00:00:00"/>
    <s v="WITHOUTPAY"/>
    <s v="VL WITHOUT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3"/>
    <d v="2023-01-27T00:00:00"/>
    <d v="2023-01-30T00:00:00"/>
    <s v="Paternity"/>
    <s v="MOURNING LEAVE"/>
    <s v="2 Paternity"/>
    <n v="2"/>
    <m/>
  </r>
  <r>
    <x v="458"/>
    <d v="2023-03-15T00:00:00"/>
    <x v="423"/>
    <s v="JIMENO EDWARD J."/>
    <s v="TOPS"/>
    <x v="3"/>
    <d v="2023-01-27T00:00:00"/>
    <d v="2023-02-06T00:00:00"/>
    <s v="SL"/>
    <m/>
    <s v="7 SL"/>
    <n v="7"/>
    <m/>
  </r>
  <r>
    <x v="459"/>
    <d v="2023-03-15T00:00:00"/>
    <x v="386"/>
    <s v="ENRIQUEZ ERIBERTO  "/>
    <s v="CENRO"/>
    <x v="3"/>
    <d v="2023-01-02T00:00:00"/>
    <d v="2023-01-04T00:00:00"/>
    <s v="VL"/>
    <m/>
    <s v="3 VL"/>
    <n v="3"/>
    <m/>
  </r>
  <r>
    <x v="460"/>
    <d v="2023-03-15T00:00:00"/>
    <x v="390"/>
    <s v="JIMENO EDWARD J."/>
    <s v="TOPS"/>
    <x v="3"/>
    <d v="2023-02-08T00:00:00"/>
    <d v="2023-02-28T00:00:00"/>
    <s v="SL"/>
    <m/>
    <s v="15 SL"/>
    <n v="15"/>
    <m/>
  </r>
  <r>
    <x v="461"/>
    <d v="2023-03-15T00:00:00"/>
    <x v="422"/>
    <s v="JIMENO EDWARD J."/>
    <s v="TOPS"/>
    <x v="3"/>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3"/>
    <d v="2023-02-08T00:00:00"/>
    <d v="2023-02-28T00:00:00"/>
    <s v="SL"/>
    <m/>
    <s v="15 SL"/>
    <n v="15"/>
    <m/>
  </r>
  <r>
    <x v="490"/>
    <d v="2023-03-15T00:00:00"/>
    <x v="430"/>
    <s v="ARCILLA MAYETTE A."/>
    <s v="CSWDO"/>
    <x v="3"/>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3"/>
    <d v="2023-02-20T00:00:00"/>
    <d v="2023-02-20T00:00:00"/>
    <s v="SL"/>
    <m/>
    <s v="1 SL"/>
    <n v="1"/>
    <m/>
  </r>
  <r>
    <x v="528"/>
    <d v="2023-03-04T00:00:00"/>
    <x v="396"/>
    <s v="CORTEZ CHERIELYN B."/>
    <s v="BAC"/>
    <x v="3"/>
    <d v="2023-01-12T00:00:00"/>
    <d v="2023-01-13T00:00:00"/>
    <s v="VL"/>
    <m/>
    <s v="2 VL"/>
    <n v="2"/>
    <m/>
  </r>
  <r>
    <x v="529"/>
    <d v="2023-03-04T00:00:00"/>
    <x v="381"/>
    <s v="LAGREO ELVER  "/>
    <s v="CSU"/>
    <x v="3"/>
    <d v="2023-01-04T00:00:00"/>
    <d v="2023-01-04T00:00:00"/>
    <s v="OTHER"/>
    <s v="EMERGENCY LEAVE"/>
    <s v="1 OTHER"/>
    <n v="1"/>
    <m/>
  </r>
  <r>
    <x v="529"/>
    <d v="2023-03-04T00:00:00"/>
    <x v="381"/>
    <s v="LAGREO ELVER  "/>
    <s v="CSU"/>
    <x v="3"/>
    <d v="2023-01-07T00:00:00"/>
    <d v="2023-01-07T00:00:00"/>
    <s v="OTHER"/>
    <s v="EMERGENCY LEAVE"/>
    <s v="1 OTHER"/>
    <n v="1"/>
    <m/>
  </r>
  <r>
    <x v="529"/>
    <d v="2023-03-04T00:00:00"/>
    <x v="381"/>
    <s v="LAGREO ELVER  "/>
    <s v="CSU"/>
    <x v="3"/>
    <d v="2023-01-10T00:00:00"/>
    <d v="2023-01-10T00:00:00"/>
    <s v="OTHER"/>
    <s v="EMERGENCY LEAVE"/>
    <s v="1 OTHER"/>
    <n v="1"/>
    <m/>
  </r>
  <r>
    <x v="529"/>
    <d v="2023-03-04T00:00:00"/>
    <x v="381"/>
    <s v="LAGREO ELVER  "/>
    <s v="CSU"/>
    <x v="3"/>
    <d v="2023-01-13T00:00:00"/>
    <d v="2023-01-13T00:00:00"/>
    <s v="OTHER"/>
    <s v="EMERGENCY LEAVE"/>
    <s v="1 OTHER"/>
    <n v="1"/>
    <m/>
  </r>
  <r>
    <x v="530"/>
    <d v="2023-03-04T00:00:00"/>
    <x v="380"/>
    <s v="LORENZO JERWIN A."/>
    <s v="TOPS/CSU"/>
    <x v="3"/>
    <d v="2023-01-03T00:00:00"/>
    <d v="2023-01-31T00:00:00"/>
    <s v="SL"/>
    <m/>
    <s v="21 SL"/>
    <n v="21"/>
    <m/>
  </r>
  <r>
    <x v="531"/>
    <d v="2023-03-04T00:00:00"/>
    <x v="298"/>
    <s v="NAVARRO JOHNA F."/>
    <s v="HALL OF JUSTICE"/>
    <x v="3"/>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3"/>
    <d v="2022-11-27T00:00:00"/>
    <d v="2022-11-30T00:00:00"/>
    <s v="SL"/>
    <m/>
    <s v="4 SL"/>
    <n v="4"/>
    <m/>
  </r>
  <r>
    <x v="534"/>
    <d v="2023-03-04T00:00:00"/>
    <x v="427"/>
    <s v="VALENCIANO MARLYN C."/>
    <s v="HALL OF JUSTICE"/>
    <x v="3"/>
    <d v="2023-01-23T00:00:00"/>
    <d v="2023-01-27T00:00:00"/>
    <s v="VL"/>
    <m/>
    <s v="5 VL"/>
    <n v="5"/>
    <m/>
  </r>
  <r>
    <x v="535"/>
    <d v="2023-03-04T00:00:00"/>
    <x v="410"/>
    <s v="DE GRANO  RONALEI P."/>
    <s v="OSPITAL NG TAGAYTAY"/>
    <x v="3"/>
    <d v="2023-01-03T00:00:00"/>
    <d v="2023-01-03T00:00:00"/>
    <s v="SL"/>
    <m/>
    <s v="1 SL"/>
    <n v="1"/>
    <m/>
  </r>
  <r>
    <x v="536"/>
    <d v="2023-03-04T00:00:00"/>
    <x v="440"/>
    <s v="ATIENZA VENUS  "/>
    <s v="CENRO"/>
    <x v="3"/>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3"/>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3"/>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3"/>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3"/>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CT"/>
    <x v="1"/>
    <d v="2023-03-30T00:00:00"/>
    <d v="2023-03-30T00:00:00"/>
    <s v="SL"/>
    <m/>
    <s v="1 SL"/>
    <n v="1"/>
    <m/>
  </r>
  <r>
    <x v="583"/>
    <d v="2023-04-12T00:00:00"/>
    <x v="465"/>
    <s v="GARCIA HAIZEL M."/>
    <s v="CCT"/>
    <x v="1"/>
    <d v="2023-03-21T00:00:00"/>
    <d v="2023-03-21T00:00:00"/>
    <s v="SL"/>
    <m/>
    <s v="1 SL"/>
    <n v="1"/>
    <m/>
  </r>
  <r>
    <x v="584"/>
    <d v="2023-04-12T00:00:00"/>
    <x v="465"/>
    <s v="GARCIA HAIZEL M."/>
    <s v="CCT"/>
    <x v="1"/>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CENRO"/>
    <x v="3"/>
    <d v="2023-04-06T00:00:00"/>
    <d v="2023-04-08T00:00:00"/>
    <s v="VL"/>
    <m/>
    <s v="3 VL"/>
    <n v="3"/>
    <m/>
  </r>
  <r>
    <x v="639"/>
    <d v="2023-04-12T00:00:00"/>
    <x v="464"/>
    <s v="MARDO MELINDA E."/>
    <s v="CENRO"/>
    <x v="3"/>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CENRO"/>
    <x v="3"/>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3"/>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3"/>
    <d v="2023-03-16T00:00:00"/>
    <d v="2023-06-29T00:00:00"/>
    <s v="OTHER"/>
    <s v="105DAYS MATERNITY LEAVE"/>
    <s v="75 OTHER"/>
    <n v="75"/>
    <m/>
  </r>
  <r>
    <x v="656"/>
    <d v="2023-04-12T00:00:00"/>
    <x v="476"/>
    <s v="FLORES CHRIZELLE MAE M."/>
    <s v="CSWDO"/>
    <x v="3"/>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3"/>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3"/>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3"/>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3"/>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3"/>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3"/>
    <d v="2023-04-17T00:00:00"/>
    <d v="2023-04-28T00:00:00"/>
    <s v="VL"/>
    <m/>
    <s v="9 VL"/>
    <n v="9"/>
    <m/>
  </r>
  <r>
    <x v="711"/>
    <d v="2023-04-12T00:00:00"/>
    <x v="470"/>
    <s v="CONTEMPRATO JOHANES D."/>
    <s v="OSPITAL NG TAGAYTAY"/>
    <x v="3"/>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3"/>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3"/>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3"/>
    <d v="2023-03-31T00:00:00"/>
    <d v="2023-04-04T00:00:00"/>
    <s v="SL"/>
    <m/>
    <s v="3 SL"/>
    <n v="3"/>
    <m/>
  </r>
  <r>
    <x v="795"/>
    <d v="2023-04-13T00:00:00"/>
    <x v="470"/>
    <s v="ATIENZA MARVIN G."/>
    <s v="CENRO"/>
    <x v="3"/>
    <d v="2023-04-05T00:00:00"/>
    <d v="2023-04-05T00:00:00"/>
    <s v="OTHER"/>
    <s v="BIRTHDAY LEAVE"/>
    <s v="1 OTHER"/>
    <n v="1"/>
    <m/>
  </r>
  <r>
    <x v="796"/>
    <d v="2023-04-13T00:00:00"/>
    <x v="470"/>
    <s v="ATIENZA MARVIN G."/>
    <s v="CENRO"/>
    <x v="3"/>
    <d v="2023-04-12T00:00:00"/>
    <d v="2023-04-14T00:00:00"/>
    <s v="VL"/>
    <m/>
    <s v="3 VL"/>
    <n v="3"/>
    <m/>
  </r>
  <r>
    <x v="797"/>
    <d v="2023-04-13T00:00:00"/>
    <x v="470"/>
    <s v="OLIMPO SHARIE MAE M."/>
    <s v="OSPITAL NG TAGAYTAY"/>
    <x v="3"/>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3"/>
    <d v="2023-03-04T00:00:00"/>
    <d v="2023-03-05T00:00:00"/>
    <s v="SL"/>
    <m/>
    <s v="2 SL"/>
    <n v="2"/>
    <m/>
  </r>
  <r>
    <x v="803"/>
    <d v="2023-04-13T00:00:00"/>
    <x v="475"/>
    <s v="LUNA GUILLERMA J."/>
    <s v="OSPITAL NG TAGAYTAY"/>
    <x v="3"/>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CT"/>
    <x v="1"/>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3"/>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3"/>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3"/>
    <d v="2023-04-20T00:00:00"/>
    <d v="2023-04-21T00:00:00"/>
    <s v="VL"/>
    <m/>
    <s v="2 VL"/>
    <n v="2"/>
    <m/>
  </r>
  <r>
    <x v="867"/>
    <d v="2023-04-13T00:00:00"/>
    <x v="488"/>
    <s v="VILLANUEVA MARTINA D."/>
    <s v="PICNIC GROVE"/>
    <x v="3"/>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CENRO"/>
    <x v="3"/>
    <d v="2023-04-01T00:00:00"/>
    <d v="2023-04-01T00:00:00"/>
    <s v="SL"/>
    <m/>
    <s v="1 SL"/>
    <n v="1"/>
    <m/>
  </r>
  <r>
    <x v="882"/>
    <d v="2023-04-13T00:00:00"/>
    <x v="470"/>
    <s v="MARDO MELINDA E."/>
    <s v="CENRO"/>
    <x v="3"/>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3"/>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T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3"/>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3"/>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3"/>
    <d v="2023-03-02T00:00:00"/>
    <d v="2023-03-03T00:00:00"/>
    <s v="SL"/>
    <m/>
    <s v="2 SL"/>
    <n v="2"/>
    <m/>
  </r>
  <r>
    <x v="922"/>
    <d v="2023-04-13T00:00:00"/>
    <x v="388"/>
    <s v="FERNANDEZ MILAGROS C."/>
    <s v="CT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3"/>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3"/>
    <d v="2023-03-14T00:00:00"/>
    <d v="2023-03-14T00:00:00"/>
    <s v="OTHER"/>
    <s v="SPECIAL PRIVILEGE"/>
    <s v="1 OTHER"/>
    <n v="1"/>
    <m/>
  </r>
  <r>
    <x v="929"/>
    <d v="2023-04-13T00:00:00"/>
    <x v="477"/>
    <s v="DE GRANO  RONALEI P."/>
    <s v="OSPITAL NG TAGAYTAY"/>
    <x v="3"/>
    <d v="2023-03-13T00:00:00"/>
    <d v="2023-03-13T00:00:00"/>
    <s v="OTHER"/>
    <s v="BIRTHDAY LEAVE"/>
    <s v="1 OTHER"/>
    <n v="1"/>
    <m/>
  </r>
  <r>
    <x v="930"/>
    <d v="2023-04-13T00:00:00"/>
    <x v="477"/>
    <s v="MANALO ABEGAIL T."/>
    <s v="OSPITAL NG TAGAYTAY"/>
    <x v="3"/>
    <d v="2023-03-11T00:00:00"/>
    <d v="2023-03-11T00:00:00"/>
    <s v="OTHER"/>
    <s v="BIRTHDAY LEAVE"/>
    <s v="0 OTHER"/>
    <n v="0"/>
    <m/>
  </r>
  <r>
    <x v="931"/>
    <d v="2023-04-13T00:00:00"/>
    <x v="477"/>
    <s v="CONTEMPRATO JOHANES D."/>
    <s v="OSPITAL NG TAGAYTAY"/>
    <x v="3"/>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3"/>
    <d v="2023-04-17T00:00:00"/>
    <d v="2023-04-18T00:00:00"/>
    <s v="VL"/>
    <m/>
    <s v="2 VL"/>
    <n v="2"/>
    <m/>
  </r>
  <r>
    <x v="935"/>
    <d v="2023-04-13T00:00:00"/>
    <x v="388"/>
    <s v="OSTONAL IVY S."/>
    <s v="ONT"/>
    <x v="1"/>
    <d v="2023-02-28T00:00:00"/>
    <d v="2023-02-28T00:00:00"/>
    <s v="SL"/>
    <m/>
    <s v="1 SL"/>
    <n v="1"/>
    <m/>
  </r>
  <r>
    <x v="936"/>
    <d v="2023-04-13T00:00:00"/>
    <x v="477"/>
    <s v="LLRENA JANEEN V."/>
    <s v="OSPITAL NG TAGAYTAY"/>
    <x v="3"/>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3"/>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3"/>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3"/>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CNHS"/>
    <x v="3"/>
    <d v="2023-01-04T00:00:00"/>
    <d v="2023-01-04T00:00:00"/>
    <s v="SL"/>
    <m/>
    <s v="1 SL"/>
    <n v="1"/>
    <m/>
  </r>
  <r>
    <x v="991"/>
    <d v="2023-04-14T00:00:00"/>
    <x v="298"/>
    <s v="GIBAGA RICA JEAN C."/>
    <n v="0"/>
    <x v="3"/>
    <d v="2023-03-09T00:00:00"/>
    <d v="2023-03-09T00:00:00"/>
    <s v="SL"/>
    <m/>
    <s v="1 SL"/>
    <n v="1"/>
    <m/>
  </r>
  <r>
    <x v="992"/>
    <d v="2023-04-14T00:00:00"/>
    <x v="434"/>
    <s v="QUIAN JHON RAYMOND P."/>
    <s v="TCNHS"/>
    <x v="3"/>
    <d v="2023-02-21T00:00:00"/>
    <d v="2023-02-21T00:00:00"/>
    <s v="SL"/>
    <m/>
    <s v="1 SL"/>
    <n v="1"/>
    <m/>
  </r>
  <r>
    <x v="993"/>
    <d v="2023-04-14T00:00:00"/>
    <x v="393"/>
    <s v="GIBAGA RICA JEAN C."/>
    <n v="0"/>
    <x v="3"/>
    <d v="2023-01-20T00:00:00"/>
    <d v="2023-01-20T00:00:00"/>
    <s v="SL"/>
    <m/>
    <s v="1 SL"/>
    <n v="1"/>
    <m/>
  </r>
  <r>
    <x v="994"/>
    <d v="2023-04-14T00:00:00"/>
    <x v="298"/>
    <s v="TIBAYAN ANA MALEN R."/>
    <n v="0"/>
    <x v="3"/>
    <d v="2023-02-15T00:00:00"/>
    <d v="2023-02-15T00:00:00"/>
    <s v="SL"/>
    <m/>
    <s v="1 SL"/>
    <n v="1"/>
    <m/>
  </r>
  <r>
    <x v="995"/>
    <d v="2023-04-14T00:00:00"/>
    <x v="478"/>
    <s v="ROXAS ZHANINE R."/>
    <n v="0"/>
    <x v="3"/>
    <d v="2023-03-09T00:00:00"/>
    <d v="2023-03-09T00:00:00"/>
    <s v="SL"/>
    <m/>
    <s v="1 SL"/>
    <n v="1"/>
    <m/>
  </r>
  <r>
    <x v="996"/>
    <d v="2023-04-14T00:00:00"/>
    <x v="396"/>
    <s v="VIDALLON KAREN  N."/>
    <s v="SHS"/>
    <x v="3"/>
    <d v="2022-12-14T00:00:00"/>
    <d v="2022-12-14T00:00:00"/>
    <m/>
    <m/>
    <s v="1 "/>
    <n v="1"/>
    <m/>
  </r>
  <r>
    <x v="997"/>
    <d v="2023-04-14T00:00:00"/>
    <x v="396"/>
    <s v="VIDALLON KAREN  N."/>
    <s v="SHS"/>
    <x v="3"/>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3"/>
    <d v="2023-04-03T00:00:00"/>
    <d v="2023-04-03T00:00:00"/>
    <s v="SL"/>
    <m/>
    <s v="1 SL"/>
    <n v="1"/>
    <m/>
  </r>
  <r>
    <x v="1003"/>
    <d v="2023-04-14T00:00:00"/>
    <x v="480"/>
    <s v="CONSTANTE HERBERT F."/>
    <s v="BPLO"/>
    <x v="3"/>
    <d v="2023-03-06T00:00:00"/>
    <d v="2023-03-06T00:00:00"/>
    <s v="SL"/>
    <m/>
    <s v="1 SL"/>
    <n v="1"/>
    <m/>
  </r>
  <r>
    <x v="1003"/>
    <d v="2023-04-14T00:00:00"/>
    <x v="480"/>
    <s v="CONSTANTE HERBERT F."/>
    <s v="BPLO"/>
    <x v="3"/>
    <d v="2023-03-08T00:00:00"/>
    <d v="2023-03-08T00:00:00"/>
    <s v="SL"/>
    <m/>
    <s v="1 SL"/>
    <n v="1"/>
    <m/>
  </r>
  <r>
    <x v="1004"/>
    <d v="2023-04-14T00:00:00"/>
    <x v="464"/>
    <s v="CONSTANTE HERBERT F."/>
    <s v="BPLO"/>
    <x v="3"/>
    <d v="2023-03-13T00:00:00"/>
    <d v="2023-03-13T00:00:00"/>
    <s v="SL"/>
    <m/>
    <s v="1 SL"/>
    <n v="1"/>
    <m/>
  </r>
  <r>
    <x v="1004"/>
    <d v="2023-04-14T00:00:00"/>
    <x v="464"/>
    <s v="CONSTANTE HERBERT F."/>
    <s v="BPLO"/>
    <x v="3"/>
    <d v="2023-03-16T00:00:00"/>
    <d v="2023-03-17T00:00:00"/>
    <s v="SL"/>
    <m/>
    <s v="2 SL"/>
    <n v="2"/>
    <m/>
  </r>
  <r>
    <x v="1005"/>
    <d v="2023-04-14T00:00:00"/>
    <x v="476"/>
    <s v="DOGELIO JEAN MELODY M."/>
    <s v="CTO"/>
    <x v="2"/>
    <d v="2023-03-01T00:00:00"/>
    <d v="2023-03-17T00:00:00"/>
    <s v="OTHER"/>
    <s v="WITHOUTPAY"/>
    <s v="13 OTHER"/>
    <n v="13"/>
    <m/>
  </r>
  <r>
    <x v="1006"/>
    <d v="2023-04-14T00:00:00"/>
    <x v="476"/>
    <s v="DOGELIO JEAN MELODY M."/>
    <s v="CTO"/>
    <x v="2"/>
    <d v="2023-03-20T00:00:00"/>
    <d v="2023-03-28T00:00:00"/>
    <s v="OTHER"/>
    <s v="WITHOUTPAY"/>
    <s v="7 OTHER"/>
    <n v="7"/>
    <m/>
  </r>
  <r>
    <x v="1007"/>
    <d v="2023-04-14T00:00:00"/>
    <x v="447"/>
    <s v="BATHAN FRANNIE P."/>
    <s v="CHO"/>
    <x v="3"/>
    <d v="2023-03-03T00:00:00"/>
    <d v="2023-03-03T00:00:00"/>
    <s v="VL"/>
    <m/>
    <s v="1 VL"/>
    <n v="1"/>
    <m/>
  </r>
  <r>
    <x v="1008"/>
    <d v="2023-04-14T00:00:00"/>
    <x v="477"/>
    <s v="BATHAN FRANNIE P."/>
    <s v="CHO"/>
    <x v="3"/>
    <d v="2023-03-13T00:00:00"/>
    <d v="2023-03-14T00:00:00"/>
    <s v="VL"/>
    <m/>
    <s v="2 VL"/>
    <n v="2"/>
    <m/>
  </r>
  <r>
    <x v="1009"/>
    <d v="2023-04-14T00:00:00"/>
    <x v="477"/>
    <s v="BATHAN FRANNIE P."/>
    <s v="CHO"/>
    <x v="3"/>
    <d v="2023-03-20T00:00:00"/>
    <d v="2023-03-21T00:00:00"/>
    <s v="VL"/>
    <m/>
    <s v="2 VL"/>
    <n v="2"/>
    <m/>
  </r>
  <r>
    <x v="1010"/>
    <d v="2023-04-14T00:00:00"/>
    <x v="486"/>
    <s v="GARCIA JINKY A."/>
    <s v="OSP"/>
    <x v="3"/>
    <d v="2023-04-14T00:00:00"/>
    <d v="2023-04-17T00:00:00"/>
    <s v="VL"/>
    <m/>
    <s v="2 VL"/>
    <n v="2"/>
    <m/>
  </r>
  <r>
    <x v="1011"/>
    <d v="2023-04-14T00:00:00"/>
    <x v="487"/>
    <s v="PARRA ANABELLE P."/>
    <s v="DEPED SANJOSE"/>
    <x v="3"/>
    <d v="2023-04-24T00:00:00"/>
    <d v="2023-04-26T00:00:00"/>
    <s v="OTHER"/>
    <s v="SOLO PARENT"/>
    <s v="3 OTHER"/>
    <n v="3"/>
    <m/>
  </r>
  <r>
    <x v="1012"/>
    <d v="2023-04-14T00:00:00"/>
    <x v="487"/>
    <s v="PARRA ANABELLE P."/>
    <s v="DEPED SANJOSE"/>
    <x v="3"/>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CENRO"/>
    <x v="3"/>
    <d v="2023-04-11T00:00:00"/>
    <d v="2023-04-11T00:00:00"/>
    <s v="SL"/>
    <m/>
    <s v="1 SL"/>
    <n v="1"/>
    <m/>
  </r>
  <r>
    <x v="1016"/>
    <d v="2023-04-14T00:00:00"/>
    <x v="489"/>
    <s v="CESICAR JOCHELLE JOAN S."/>
    <s v="TICC/TCCH"/>
    <x v="0"/>
    <d v="2023-04-11T00:00:00"/>
    <d v="2023-04-12T00:00:00"/>
    <s v="SL"/>
    <m/>
    <s v="2 SL"/>
    <n v="2"/>
    <m/>
  </r>
  <r>
    <x v="1017"/>
    <d v="2023-04-14T00:00:00"/>
    <x v="487"/>
    <s v="NATANAUAN SENANDO C."/>
    <s v="PICNIC GROVE"/>
    <x v="3"/>
    <d v="2023-05-02T00:00:00"/>
    <d v="2023-05-31T00:00:00"/>
    <s v="VL"/>
    <m/>
    <s v="22 VL"/>
    <n v="22"/>
    <m/>
  </r>
  <r>
    <x v="1018"/>
    <d v="2023-04-14T00:00:00"/>
    <x v="487"/>
    <s v="BAYBAY EDLYN L."/>
    <s v="PICNIC GROVE"/>
    <x v="3"/>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T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CT"/>
    <x v="1"/>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BPLO"/>
    <x v="3"/>
    <d v="2023-04-25T00:00:00"/>
    <d v="2023-04-25T00:00:00"/>
    <s v="SL"/>
    <m/>
    <s v="1 SL"/>
    <n v="1"/>
    <m/>
  </r>
  <r>
    <x v="1584"/>
    <d v="2023-04-27T00:00:00"/>
    <x v="500"/>
    <s v="MARQUEZ HENSLEY B."/>
    <s v="SANGGUNIANG PANLUNGSOD"/>
    <x v="3"/>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3"/>
    <d v="2023-04-05T00:00:00"/>
    <d v="2023-04-05T00:00:00"/>
    <s v="SL"/>
    <m/>
    <s v="1 SL"/>
    <n v="1"/>
    <m/>
  </r>
  <r>
    <x v="1588"/>
    <d v="2023-04-27T00:00:00"/>
    <x v="495"/>
    <s v="DORADO JULAIDA M."/>
    <s v="CENRO"/>
    <x v="3"/>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3"/>
    <d v="2023-08-16T00:00:00"/>
    <d v="2023-08-18T00:00:00"/>
    <s v="VL"/>
    <m/>
    <s v="3 VL"/>
    <n v="3"/>
    <m/>
  </r>
  <r>
    <x v="1597"/>
    <d v="2023-04-27T00:00:00"/>
    <x v="500"/>
    <s v="RAMOS REMELYN A."/>
    <s v="PEOPLE'S PARK"/>
    <x v="3"/>
    <d v="2023-08-22T00:00:00"/>
    <d v="2023-08-25T00:00:00"/>
    <s v="VL"/>
    <m/>
    <s v="4 VL"/>
    <n v="4"/>
    <m/>
  </r>
  <r>
    <x v="1597"/>
    <d v="2023-04-27T00:00:00"/>
    <x v="500"/>
    <s v="RAMOS REMELYN A."/>
    <s v="PEOPLE'S PARK"/>
    <x v="3"/>
    <d v="2023-08-29T00:00:00"/>
    <d v="2023-08-31T00:00:00"/>
    <s v="VL"/>
    <m/>
    <s v="3 VL"/>
    <n v="3"/>
    <m/>
  </r>
  <r>
    <x v="1598"/>
    <d v="2023-04-27T00:00:00"/>
    <x v="501"/>
    <s v="ORTEGA RODEL R."/>
    <s v="TOPS"/>
    <x v="3"/>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3"/>
    <d v="2023-04-25T00:00:00"/>
    <d v="2023-04-25T00:00:00"/>
    <s v="SL"/>
    <m/>
    <s v="1 SL"/>
    <n v="1"/>
    <m/>
  </r>
  <r>
    <x v="1605"/>
    <d v="2023-04-27T00:00:00"/>
    <x v="500"/>
    <s v="ENRIQUEZ ERIBERTO  "/>
    <s v="CENRO"/>
    <x v="3"/>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3"/>
    <d v="2023-04-25T00:00:00"/>
    <d v="2023-04-26T00:00:00"/>
    <s v="VL"/>
    <m/>
    <s v="2 VL"/>
    <n v="2"/>
    <m/>
  </r>
  <r>
    <x v="1613"/>
    <d v="2023-04-27T00:00:00"/>
    <x v="503"/>
    <s v="VALENCIANO MARLYN C."/>
    <s v="HALL OF JUSTICE"/>
    <x v="3"/>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CENRO"/>
    <x v="3"/>
    <d v="2023-04-25T00:00:00"/>
    <d v="2023-04-25T00:00:00"/>
    <s v="VL"/>
    <m/>
    <s v="1 VL"/>
    <n v="1"/>
    <m/>
  </r>
  <r>
    <x v="1617"/>
    <d v="2023-04-27T00:00:00"/>
    <x v="500"/>
    <s v="MARDO MELINDA E."/>
    <s v="MARDO MELINDA E."/>
    <x v="5"/>
    <d v="2023-04-21T00:00:00"/>
    <d v="2023-04-22T00:00:00"/>
    <s v="SL"/>
    <m/>
    <s v="1 SL"/>
    <n v="1"/>
    <m/>
  </r>
  <r>
    <x v="1618"/>
    <d v="2023-04-27T00:00:00"/>
    <x v="496"/>
    <s v="MARDO MELINDA E."/>
    <s v="CENRO"/>
    <x v="3"/>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IRTH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PEOPLE'S PARK"/>
    <x v="3"/>
    <d v="2023-04-25T00:00:00"/>
    <d v="2023-04-29T00:00:00"/>
    <s v="VL"/>
    <m/>
    <s v="5 VL"/>
    <n v="5"/>
    <m/>
  </r>
  <r>
    <x v="1645"/>
    <d v="2023-04-27T00:00:00"/>
    <x v="503"/>
    <s v="ALCAZAR AINEE JOY C."/>
    <s v="ONT"/>
    <x v="1"/>
    <d v="2023-04-12T00:00:00"/>
    <d v="2023-04-12T00:00:00"/>
    <s v="SL"/>
    <m/>
    <s v="1 SL"/>
    <n v="1"/>
    <m/>
  </r>
  <r>
    <x v="1646"/>
    <d v="2023-04-27T00:00:00"/>
    <x v="500"/>
    <s v="FERRY FRANCIS R."/>
    <s v="ONT"/>
    <x v="3"/>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3"/>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5-05T00:00:00"/>
    <x v="505"/>
    <s v="MULINGTAPANG GUILLERMA O."/>
    <s v="GSO"/>
    <x v="0"/>
    <d v="2023-05-22T00:00:00"/>
    <d v="2023-05-27T00:00:00"/>
    <s v="VL"/>
    <m/>
    <s v="5 VL"/>
    <n v="5"/>
    <m/>
  </r>
  <r>
    <x v="1665"/>
    <d v="2023-05-05T00:00:00"/>
    <x v="501"/>
    <s v="TOLENTINO FE M."/>
    <s v="PICNIC GROVE"/>
    <x v="1"/>
    <d v="2023-05-19T00:00:00"/>
    <d v="2023-05-20T00:00:00"/>
    <s v="SL"/>
    <m/>
    <s v="2 SL"/>
    <n v="2"/>
    <m/>
  </r>
  <r>
    <x v="1666"/>
    <d v="2023-05-05T00:00:00"/>
    <x v="506"/>
    <s v="REPILLO AMMY LOU M."/>
    <s v="CTO"/>
    <x v="1"/>
    <d v="2023-04-26T00:00:00"/>
    <d v="2023-04-26T00:00:00"/>
    <s v="SL"/>
    <m/>
    <s v="1 SL"/>
    <n v="1"/>
    <m/>
  </r>
  <r>
    <x v="1667"/>
    <d v="2023-05-05T00:00:00"/>
    <x v="498"/>
    <s v="ESPIRITU RONALD M."/>
    <s v="CTO"/>
    <x v="1"/>
    <d v="2023-05-05T00:00:00"/>
    <d v="2023-05-05T00:00:00"/>
    <s v="VL"/>
    <m/>
    <s v="1 VL"/>
    <n v="1"/>
    <m/>
  </r>
  <r>
    <x v="1668"/>
    <d v="2023-05-05T00:00:00"/>
    <x v="506"/>
    <s v="DIMAPILIS JOSEPHINE P."/>
    <s v="CTO"/>
    <x v="1"/>
    <d v="2023-04-26T00:00:00"/>
    <d v="2023-04-26T00:00:00"/>
    <s v="SL"/>
    <m/>
    <s v="1 SL"/>
    <n v="1"/>
    <m/>
  </r>
  <r>
    <x v="1669"/>
    <d v="2023-05-05T00:00:00"/>
    <x v="506"/>
    <s v="SABULAAN MARIA LEAH M."/>
    <s v="CPDO"/>
    <x v="0"/>
    <d v="2023-05-03T00:00:00"/>
    <d v="2023-05-03T00:00:00"/>
    <s v="VL"/>
    <m/>
    <s v="1 VL"/>
    <n v="1"/>
    <m/>
  </r>
  <r>
    <x v="1670"/>
    <d v="2023-05-05T00:00:00"/>
    <x v="507"/>
    <s v="OCAMPO EDRALYN B."/>
    <s v="HRMO"/>
    <x v="1"/>
    <d v="2023-05-15T00:00:00"/>
    <d v="2023-05-19T00:00:00"/>
    <s v="VL"/>
    <m/>
    <s v="5 VL"/>
    <n v="5"/>
    <m/>
  </r>
  <r>
    <x v="1671"/>
    <d v="2023-05-05T00:00:00"/>
    <x v="506"/>
    <s v="BATHAN FRANNIE P."/>
    <s v="CHO"/>
    <x v="3"/>
    <d v="2023-04-18T00:00:00"/>
    <d v="2023-04-18T00:00:00"/>
    <s v="SL"/>
    <m/>
    <s v="1 SL"/>
    <n v="1"/>
    <m/>
  </r>
  <r>
    <x v="1671"/>
    <d v="2023-05-05T00:00:00"/>
    <x v="506"/>
    <s v="BATHAN FRANNIE P."/>
    <s v="CHO"/>
    <x v="3"/>
    <d v="2023-04-26T00:00:00"/>
    <d v="2023-04-26T00:00:00"/>
    <s v="SL"/>
    <m/>
    <s v="1 SL"/>
    <n v="1"/>
    <m/>
  </r>
  <r>
    <x v="1672"/>
    <d v="2023-05-05T00:00:00"/>
    <x v="498"/>
    <s v="MALIGAYO YOLANDA D."/>
    <s v="CHO"/>
    <x v="1"/>
    <d v="2023-04-25T00:00:00"/>
    <d v="2023-04-25T00:00:00"/>
    <s v="OTHER"/>
    <s v="BIRTHDAY LEAVE"/>
    <s v="1 OTHER"/>
    <n v="1"/>
    <m/>
  </r>
  <r>
    <x v="1673"/>
    <d v="2023-05-05T00:00:00"/>
    <x v="506"/>
    <s v="GUTIERREZ LYDIA C."/>
    <s v="HRMO"/>
    <x v="1"/>
    <d v="2023-04-28T00:00:00"/>
    <d v="2023-04-28T00:00:00"/>
    <s v="OTHER"/>
    <s v="SPECIAL PRIVILEGE"/>
    <s v="1 OTHER"/>
    <n v="1"/>
    <m/>
  </r>
  <r>
    <x v="1674"/>
    <d v="2023-05-05T00:00:00"/>
    <x v="501"/>
    <s v="DE OCAMPO MARISSA B."/>
    <s v="THRDC"/>
    <x v="1"/>
    <d v="2023-04-28T00:00:00"/>
    <d v="2023-04-28T00:00:00"/>
    <s v="VL"/>
    <m/>
    <s v="1 VL"/>
    <n v="1"/>
    <m/>
  </r>
  <r>
    <x v="1675"/>
    <d v="2023-05-05T00:00:00"/>
    <x v="500"/>
    <s v="OLEGARIO TEOFISTA B."/>
    <s v="CTO"/>
    <x v="1"/>
    <d v="2023-04-28T00:00:00"/>
    <d v="2023-04-28T00:00:00"/>
    <s v="VL"/>
    <m/>
    <s v="1 VL"/>
    <n v="1"/>
    <m/>
  </r>
  <r>
    <x v="1676"/>
    <d v="2023-05-05T00:00:00"/>
    <x v="506"/>
    <s v="FERNANDEZ MILAGROS C."/>
    <s v="CTO"/>
    <x v="1"/>
    <d v="2023-04-24T00:00:00"/>
    <d v="2023-04-25T00:00:00"/>
    <s v="Maternity"/>
    <m/>
    <s v="2 Maternity"/>
    <n v="2"/>
    <m/>
  </r>
  <r>
    <x v="1677"/>
    <d v="2023-05-05T00:00:00"/>
    <x v="506"/>
    <s v="DIMAPILIS VILMA T."/>
    <s v="GSO"/>
    <x v="1"/>
    <d v="2023-05-15T00:00:00"/>
    <d v="2023-05-15T00:00:00"/>
    <s v="VL"/>
    <m/>
    <s v="1 VL"/>
    <n v="1"/>
    <m/>
  </r>
  <r>
    <x v="1678"/>
    <d v="2023-05-05T00:00:00"/>
    <x v="506"/>
    <s v="JABINES MARIA SHELLY D."/>
    <s v="LIBRARY"/>
    <x v="0"/>
    <d v="2023-04-26T00:00:00"/>
    <d v="2023-04-26T00:00:00"/>
    <s v="SL"/>
    <m/>
    <s v="1 SL"/>
    <n v="1"/>
    <m/>
  </r>
  <r>
    <x v="1679"/>
    <d v="2023-05-05T00:00:00"/>
    <x v="506"/>
    <s v="JABINES MARIA SHELLY D."/>
    <s v="LIBRARY"/>
    <x v="0"/>
    <d v="2023-05-03T00:00:00"/>
    <d v="2023-05-04T00:00:00"/>
    <s v="VL"/>
    <m/>
    <s v="2 VL"/>
    <n v="2"/>
    <m/>
  </r>
  <r>
    <x v="1680"/>
    <d v="2023-05-05T00:00:00"/>
    <x v="506"/>
    <s v="FERMA MARIA VICTORIA D."/>
    <s v="CCT"/>
    <x v="1"/>
    <d v="2023-05-05T00:00:00"/>
    <d v="2023-05-05T00:00:00"/>
    <s v="OTHER"/>
    <s v="SPECIAL PRIVILEGE"/>
    <s v="1 OTHER"/>
    <n v="1"/>
    <m/>
  </r>
  <r>
    <x v="1681"/>
    <d v="2023-05-05T00:00:00"/>
    <x v="501"/>
    <s v="MIRANDA BIENVENIDO D."/>
    <s v="GSO"/>
    <x v="3"/>
    <d v="2023-05-02T00:00:00"/>
    <d v="2023-05-12T00:00:00"/>
    <s v="VL"/>
    <m/>
    <s v="9 VL"/>
    <n v="9"/>
    <m/>
  </r>
  <r>
    <x v="1682"/>
    <d v="2023-05-05T00:00:00"/>
    <x v="508"/>
    <s v="PAYAD MARICEL  Q."/>
    <s v="HRMO"/>
    <x v="1"/>
    <d v="2023-05-02T00:00:00"/>
    <d v="2023-05-02T00:00:00"/>
    <s v="OTHER"/>
    <s v="SPECIAL PRIVILEGE"/>
    <s v="1 OTHER"/>
    <n v="1"/>
    <m/>
  </r>
  <r>
    <x v="1683"/>
    <d v="2023-05-05T00:00:00"/>
    <x v="506"/>
    <s v="FERMA MARIA I."/>
    <s v="LCR"/>
    <x v="1"/>
    <d v="2023-05-15T00:00:00"/>
    <d v="2023-05-16T00:00:00"/>
    <s v="OTHER"/>
    <s v="SPECIAL PRIVILEGE"/>
    <s v="2 OTHER"/>
    <n v="2"/>
    <m/>
  </r>
  <r>
    <x v="1684"/>
    <d v="2023-05-05T00:00:00"/>
    <x v="506"/>
    <s v="FERMA MARIA I."/>
    <s v="LCR"/>
    <x v="1"/>
    <d v="2023-05-08T00:00:00"/>
    <d v="2023-05-08T00:00:00"/>
    <s v="VL"/>
    <m/>
    <s v="1 VL"/>
    <n v="1"/>
    <m/>
  </r>
  <r>
    <x v="1685"/>
    <d v="2023-05-05T00:00:00"/>
    <x v="498"/>
    <s v="MARDO MELINDA E."/>
    <s v="CENRO"/>
    <x v="3"/>
    <d v="2023-05-10T00:00:00"/>
    <d v="2023-05-10T00:00:00"/>
    <s v="VL"/>
    <m/>
    <s v="1 VL"/>
    <n v="1"/>
    <m/>
  </r>
  <r>
    <x v="1685"/>
    <d v="2023-05-05T00:00:00"/>
    <x v="498"/>
    <s v="MARDO MELINDA E."/>
    <s v="CENRO"/>
    <x v="3"/>
    <d v="2023-05-15T00:00:00"/>
    <d v="2023-05-15T00:00:00"/>
    <s v="VL"/>
    <m/>
    <s v="1 VL"/>
    <n v="1"/>
    <m/>
  </r>
  <r>
    <x v="1686"/>
    <d v="2023-05-05T00:00:00"/>
    <x v="508"/>
    <s v="ORSAL MARK LESTER B."/>
    <s v="CPDO"/>
    <x v="1"/>
    <d v="2023-04-24T00:00:00"/>
    <d v="2023-04-25T00:00:00"/>
    <s v="SL"/>
    <m/>
    <s v="2 SL"/>
    <n v="2"/>
    <m/>
  </r>
  <r>
    <x v="1687"/>
    <d v="2023-05-05T00:00:00"/>
    <x v="508"/>
    <s v="ESCAMILLAS EVELYN M."/>
    <s v="CTO"/>
    <x v="1"/>
    <d v="2023-05-08T00:00:00"/>
    <d v="2023-05-10T00:00:00"/>
    <s v="VL"/>
    <m/>
    <s v="3 VL"/>
    <n v="3"/>
    <m/>
  </r>
  <r>
    <x v="1688"/>
    <d v="2023-05-05T00:00:00"/>
    <x v="509"/>
    <s v="OLEGARIO TEOFISTA B."/>
    <s v="CTO"/>
    <x v="1"/>
    <d v="2023-05-15T00:00:00"/>
    <d v="2023-05-15T00:00:00"/>
    <s v="VL"/>
    <m/>
    <s v="1 VL"/>
    <n v="1"/>
    <m/>
  </r>
  <r>
    <x v="1689"/>
    <d v="2023-05-05T00:00:00"/>
    <x v="509"/>
    <s v="DIMAPILIS JOSEPHINE P."/>
    <s v="CTO"/>
    <x v="1"/>
    <d v="2023-05-15T00:00:00"/>
    <d v="2023-05-15T00:00:00"/>
    <s v="VL"/>
    <m/>
    <s v="1 VL"/>
    <n v="1"/>
    <m/>
  </r>
  <r>
    <x v="1690"/>
    <d v="2023-05-05T00:00:00"/>
    <x v="509"/>
    <s v="DE SAGUN NOLI E."/>
    <n v="0"/>
    <x v="3"/>
    <d v="2023-05-16T00:00:00"/>
    <d v="2023-05-17T00:00:00"/>
    <s v="VL"/>
    <m/>
    <s v="2 VL"/>
    <n v="2"/>
    <m/>
  </r>
  <r>
    <x v="1691"/>
    <d v="2023-05-05T00:00:00"/>
    <x v="298"/>
    <s v="ATIENZA VENUS  "/>
    <s v="CENRO"/>
    <x v="3"/>
    <d v="2023-05-04T00:00:00"/>
    <d v="2023-05-05T00:00:00"/>
    <s v="VL"/>
    <m/>
    <s v="2 VL"/>
    <n v="2"/>
    <m/>
  </r>
  <r>
    <x v="1692"/>
    <d v="2023-05-05T00:00:00"/>
    <x v="509"/>
    <s v="FLORES RICHARD  "/>
    <s v="CENRO"/>
    <x v="0"/>
    <d v="2023-04-27T00:00:00"/>
    <d v="2023-04-28T00:00:00"/>
    <s v="SL"/>
    <m/>
    <s v="2 SL"/>
    <n v="2"/>
    <m/>
  </r>
  <r>
    <x v="1692"/>
    <d v="2023-05-05T00:00:00"/>
    <x v="509"/>
    <s v="FLORES RICHARD  "/>
    <s v="CENRO"/>
    <x v="0"/>
    <d v="2023-05-01T00:00:00"/>
    <d v="2023-05-01T00:00:00"/>
    <s v="SL"/>
    <m/>
    <s v="1 SL"/>
    <n v="1"/>
    <m/>
  </r>
  <r>
    <x v="1693"/>
    <d v="2023-05-05T00:00:00"/>
    <x v="509"/>
    <s v="AMBION MARIETA B."/>
    <s v="CENRO"/>
    <x v="0"/>
    <d v="2023-05-01T00:00:00"/>
    <d v="2023-05-01T00:00:00"/>
    <s v="SL"/>
    <m/>
    <s v="1 SL"/>
    <n v="1"/>
    <m/>
  </r>
  <r>
    <x v="1694"/>
    <d v="2023-05-05T00:00:00"/>
    <x v="508"/>
    <s v="ANDAG ALEX C."/>
    <s v="CENRO"/>
    <x v="0"/>
    <d v="2023-05-04T00:00:00"/>
    <d v="2023-05-05T00:00:00"/>
    <s v="VL"/>
    <m/>
    <s v="2 VL"/>
    <n v="2"/>
    <m/>
  </r>
  <r>
    <x v="1695"/>
    <d v="2023-05-05T00:00:00"/>
    <x v="509"/>
    <s v="CORTEZ FIDELA B."/>
    <s v="TCCH/TICC"/>
    <x v="1"/>
    <d v="2023-04-27T00:00:00"/>
    <d v="2023-04-28T00:00:00"/>
    <s v="SL"/>
    <m/>
    <s v="2 SL"/>
    <n v="2"/>
    <m/>
  </r>
  <r>
    <x v="1696"/>
    <d v="2023-05-05T00:00:00"/>
    <x v="509"/>
    <s v="TAÑEDO MARIA EVELYN C."/>
    <s v="CBO"/>
    <x v="1"/>
    <d v="2023-05-10T00:00:00"/>
    <d v="2023-05-10T00:00:00"/>
    <s v="VL"/>
    <m/>
    <s v="1 VL"/>
    <n v="1"/>
    <m/>
  </r>
  <r>
    <x v="1697"/>
    <d v="2023-05-05T00:00:00"/>
    <x v="509"/>
    <s v="BORJA NECY M."/>
    <s v="CBO"/>
    <x v="1"/>
    <d v="2023-05-09T00:00:00"/>
    <d v="2023-05-09T00:00:00"/>
    <s v="OTHER"/>
    <s v="SPECIAL PRIVILEGE"/>
    <s v="1 OTHER"/>
    <n v="1"/>
    <m/>
  </r>
  <r>
    <x v="1698"/>
    <d v="2023-05-05T00:00:00"/>
    <x v="509"/>
    <s v="CARAAN JOSEPHINE M."/>
    <s v="CTO"/>
    <x v="3"/>
    <d v="2023-05-11T00:00:00"/>
    <d v="2023-05-11T00:00:00"/>
    <s v="OTHER"/>
    <s v="SPECIAL PRIVILEGE"/>
    <s v="1 OTHER"/>
    <n v="1"/>
    <m/>
  </r>
  <r>
    <x v="1699"/>
    <d v="2023-05-05T00:00:00"/>
    <x v="509"/>
    <s v="LANTING AILEEN D."/>
    <s v="CHARACTER OFFICE"/>
    <x v="1"/>
    <d v="2023-04-28T00:00:00"/>
    <d v="2023-04-28T00:00:00"/>
    <s v="SL"/>
    <m/>
    <s v="1 SL"/>
    <n v="1"/>
    <m/>
  </r>
  <r>
    <x v="1700"/>
    <d v="2023-05-05T00:00:00"/>
    <x v="510"/>
    <s v="ANGCAYA FRANCIS A."/>
    <s v="MAHOGANY MARKET"/>
    <x v="1"/>
    <d v="2023-04-30T00:00:00"/>
    <d v="2023-04-30T00:00:00"/>
    <s v="SL"/>
    <m/>
    <s v="0 SL"/>
    <n v="0"/>
    <m/>
  </r>
  <r>
    <x v="1701"/>
    <d v="2023-05-05T00:00:00"/>
    <x v="509"/>
    <s v="MACASPAC ELVIRA V."/>
    <s v="COOPERATIVE OFFICE"/>
    <x v="1"/>
    <d v="2023-04-28T00:00:00"/>
    <d v="2023-04-28T00:00:00"/>
    <s v="SL"/>
    <m/>
    <s v="1 SL"/>
    <n v="1"/>
    <m/>
  </r>
  <r>
    <x v="1702"/>
    <d v="2023-05-05T00:00:00"/>
    <x v="509"/>
    <s v="GATPANDAN NENITA M."/>
    <s v="LIBRARY"/>
    <x v="1"/>
    <d v="2023-04-27T00:00:00"/>
    <d v="2023-04-28T00:00:00"/>
    <s v="SL"/>
    <m/>
    <s v="2 SL"/>
    <n v="2"/>
    <m/>
  </r>
  <r>
    <x v="1703"/>
    <d v="2023-05-05T00:00:00"/>
    <x v="509"/>
    <s v="RAMA RAQUEL J."/>
    <s v="INTERNAL"/>
    <x v="0"/>
    <d v="2023-04-28T00:00:00"/>
    <d v="2023-04-28T00:00:00"/>
    <s v="SL"/>
    <m/>
    <s v="1 SL"/>
    <n v="1"/>
    <m/>
  </r>
  <r>
    <x v="1704"/>
    <d v="2023-05-05T00:00:00"/>
    <x v="509"/>
    <s v="LANDICHO CHARLENE R."/>
    <s v="GSO"/>
    <x v="0"/>
    <d v="2023-05-08T00:00:00"/>
    <d v="2023-05-08T00:00:00"/>
    <s v="VL"/>
    <m/>
    <s v="1 VL"/>
    <n v="1"/>
    <m/>
  </r>
  <r>
    <x v="1705"/>
    <d v="2023-05-05T00:00:00"/>
    <x v="509"/>
    <s v="DE SAGUN NANCY D."/>
    <s v="SP"/>
    <x v="0"/>
    <d v="2023-04-24T00:00:00"/>
    <d v="2023-04-28T00:00:00"/>
    <s v="SL"/>
    <m/>
    <s v="5 SL"/>
    <n v="5"/>
    <m/>
  </r>
  <r>
    <x v="1706"/>
    <d v="2023-05-05T00:00:00"/>
    <x v="509"/>
    <s v="LIMBOC FLORDELIZA J."/>
    <s v="LCR"/>
    <x v="1"/>
    <d v="2023-05-15T00:00:00"/>
    <d v="2023-05-15T00:00:00"/>
    <s v="OTHER"/>
    <s v="SPECIAL PRIVILEGE"/>
    <s v="1 OTHER"/>
    <n v="1"/>
    <m/>
  </r>
  <r>
    <x v="1707"/>
    <d v="2023-05-05T00:00:00"/>
    <x v="505"/>
    <s v="PERENA RUBILINDA C."/>
    <s v="MO"/>
    <x v="1"/>
    <d v="2023-05-02T00:00:00"/>
    <d v="2023-05-02T00:00:00"/>
    <s v="SL"/>
    <m/>
    <s v="1 SL"/>
    <n v="1"/>
    <m/>
  </r>
  <r>
    <x v="1708"/>
    <d v="2023-05-05T00:00:00"/>
    <x v="505"/>
    <s v="PERENA RUBILINDA C."/>
    <s v="MO"/>
    <x v="1"/>
    <d v="2023-04-24T00:00:00"/>
    <d v="2023-04-24T00:00:00"/>
    <s v="SL"/>
    <m/>
    <s v="1 SL"/>
    <n v="1"/>
    <m/>
  </r>
  <r>
    <x v="1709"/>
    <d v="2023-05-05T00:00:00"/>
    <x v="505"/>
    <s v="TORRES SONIA M."/>
    <s v="ASSESSORS OFFICE"/>
    <x v="1"/>
    <d v="2023-05-02T00:00:00"/>
    <d v="2023-05-02T00:00:00"/>
    <s v="SL"/>
    <m/>
    <s v="1 SL"/>
    <n v="1"/>
    <m/>
  </r>
  <r>
    <x v="1710"/>
    <d v="2023-05-05T00:00:00"/>
    <x v="498"/>
    <s v="MENDOZA MARVIC M."/>
    <s v="ONT"/>
    <x v="1"/>
    <d v="2023-05-09T00:00:00"/>
    <d v="2023-05-09T00:00:00"/>
    <s v="VL"/>
    <m/>
    <s v="1 VL"/>
    <n v="1"/>
    <m/>
  </r>
  <r>
    <x v="1711"/>
    <d v="2023-05-05T00:00:00"/>
    <x v="498"/>
    <s v="MENDOZA MARVIC M."/>
    <s v="ONT"/>
    <x v="1"/>
    <d v="2023-05-08T00:00:00"/>
    <d v="2023-05-08T00:00:00"/>
    <s v="OTHER"/>
    <s v="BIRTHDAY LEAVE"/>
    <s v="1 OTHER"/>
    <n v="1"/>
    <m/>
  </r>
  <r>
    <x v="1712"/>
    <d v="2023-05-05T00:00:00"/>
    <x v="507"/>
    <s v="DELA CRUZ CHARITO A."/>
    <s v="AGRICULTURE OFFICE"/>
    <x v="0"/>
    <d v="2023-05-11T00:00:00"/>
    <d v="2023-05-15T00:00:00"/>
    <s v="VL"/>
    <m/>
    <s v="3 VL"/>
    <n v="3"/>
    <m/>
  </r>
  <r>
    <x v="1712"/>
    <d v="2023-05-05T00:00:00"/>
    <x v="507"/>
    <s v="DELA CRUZ CHARITO A."/>
    <s v="AGRICULTURE OFFICE"/>
    <x v="0"/>
    <d v="2023-05-18T00:00:00"/>
    <d v="2023-05-19T00:00:00"/>
    <s v="VL"/>
    <m/>
    <s v="2 VL"/>
    <n v="2"/>
    <m/>
  </r>
  <r>
    <x v="1713"/>
    <d v="2023-05-05T00:00:00"/>
    <x v="506"/>
    <s v="DERLA ARTHUR D."/>
    <s v="CENRO"/>
    <x v="0"/>
    <d v="2023-04-26T00:00:00"/>
    <d v="2023-04-26T00:00:00"/>
    <s v="SL"/>
    <m/>
    <s v="1 SL"/>
    <n v="1"/>
    <m/>
  </r>
  <r>
    <x v="1714"/>
    <d v="2023-05-05T00:00:00"/>
    <x v="504"/>
    <s v="DEL MUNDO JONAS B."/>
    <s v="CHO"/>
    <x v="0"/>
    <d v="2023-04-19T00:00:00"/>
    <d v="2023-04-20T00:00:00"/>
    <s v="SL"/>
    <m/>
    <s v="2 SL"/>
    <n v="2"/>
    <m/>
  </r>
  <r>
    <x v="1715"/>
    <d v="2023-05-05T00:00:00"/>
    <x v="506"/>
    <s v="MANALO CATALINA  "/>
    <s v="PICNIC GROVE"/>
    <x v="3"/>
    <d v="2023-05-01T00:00:00"/>
    <d v="2023-05-31T00:00:00"/>
    <s v="VL"/>
    <m/>
    <s v="22 VL"/>
    <n v="22"/>
    <m/>
  </r>
  <r>
    <x v="1716"/>
    <d v="2023-05-05T00:00:00"/>
    <x v="508"/>
    <s v="LUNA  FERNANDO  "/>
    <s v="CENRO"/>
    <x v="1"/>
    <d v="2023-04-26T00:00:00"/>
    <d v="2023-04-27T00:00:00"/>
    <s v="SL"/>
    <m/>
    <s v="2 SL"/>
    <n v="2"/>
    <m/>
  </r>
  <r>
    <x v="1717"/>
    <d v="2023-05-05T00:00:00"/>
    <x v="511"/>
    <s v="SALAZAR JOSIELYN G."/>
    <s v="PICNIC GROVE"/>
    <x v="3"/>
    <d v="2023-05-16T00:00:00"/>
    <d v="2023-05-31T00:00:00"/>
    <s v="VL"/>
    <m/>
    <s v="12 VL"/>
    <n v="12"/>
    <m/>
  </r>
  <r>
    <x v="1718"/>
    <d v="2023-05-05T00:00:00"/>
    <x v="511"/>
    <s v="AMON ESTELITA S."/>
    <s v="PICNIC GROVE"/>
    <x v="0"/>
    <d v="2023-05-19T00:00:00"/>
    <d v="2023-05-22T00:00:00"/>
    <s v="VL"/>
    <m/>
    <s v="2 VL"/>
    <n v="2"/>
    <m/>
  </r>
  <r>
    <x v="1718"/>
    <d v="2023-05-05T00:00:00"/>
    <x v="511"/>
    <s v="AMON ESTELITA S."/>
    <s v="PICNIC GROVE"/>
    <x v="0"/>
    <d v="2023-05-26T00:00:00"/>
    <d v="2023-05-29T00:00:00"/>
    <s v="VL"/>
    <m/>
    <s v="2 VL"/>
    <n v="2"/>
    <m/>
  </r>
  <r>
    <x v="1719"/>
    <d v="2023-05-05T00:00:00"/>
    <x v="505"/>
    <s v="SUMAGUI LORENA P."/>
    <s v="BIR"/>
    <x v="0"/>
    <d v="2023-04-28T00:00:00"/>
    <d v="2023-04-28T00:00:00"/>
    <s v="SL"/>
    <m/>
    <s v="1 SL"/>
    <n v="1"/>
    <m/>
  </r>
  <r>
    <x v="1720"/>
    <d v="2023-05-05T00:00:00"/>
    <x v="500"/>
    <s v="DIGNO DANILO  "/>
    <s v="CENRO"/>
    <x v="0"/>
    <d v="2023-04-22T00:00:00"/>
    <d v="2023-04-22T00:00:00"/>
    <s v="SL"/>
    <m/>
    <s v="1 SL"/>
    <n v="1"/>
    <m/>
  </r>
  <r>
    <x v="1721"/>
    <d v="2023-05-05T00:00:00"/>
    <x v="505"/>
    <s v="DIGNO DANILO  "/>
    <s v="CENRO"/>
    <x v="0"/>
    <d v="2023-05-11T00:00:00"/>
    <d v="2023-05-11T00:00:00"/>
    <s v="VL"/>
    <m/>
    <s v="1 VL"/>
    <n v="1"/>
    <m/>
  </r>
  <r>
    <x v="1722"/>
    <d v="2023-05-05T00:00:00"/>
    <x v="505"/>
    <s v="PANGANIBAN CAROLINA L."/>
    <s v="TICC"/>
    <x v="0"/>
    <d v="2023-05-15T00:00:00"/>
    <d v="2023-05-16T00:00:00"/>
    <s v="VL"/>
    <m/>
    <s v="2 VL"/>
    <n v="2"/>
    <m/>
  </r>
  <r>
    <x v="1722"/>
    <d v="2023-05-05T00:00:00"/>
    <x v="505"/>
    <s v="PANGANIBAN CAROLINA L."/>
    <s v="TICC"/>
    <x v="0"/>
    <d v="2023-05-26T00:00:00"/>
    <d v="2023-05-27T00:00:00"/>
    <s v="VL"/>
    <m/>
    <s v="1 VL"/>
    <n v="1"/>
    <m/>
  </r>
  <r>
    <x v="1723"/>
    <d v="2023-05-05T00:00:00"/>
    <x v="508"/>
    <s v="VILLANUEVA MARILYN L."/>
    <s v="TICC"/>
    <x v="0"/>
    <d v="2023-05-08T00:00:00"/>
    <d v="2023-05-12T00:00:00"/>
    <s v="VL"/>
    <m/>
    <s v="5 VL"/>
    <n v="5"/>
    <m/>
  </r>
  <r>
    <x v="1724"/>
    <d v="2023-05-05T00:00:00"/>
    <x v="508"/>
    <s v="BORJA EDWIN G."/>
    <s v="TCCH/TICC"/>
    <x v="1"/>
    <d v="2023-06-26T00:00:00"/>
    <d v="2023-06-26T00:00:00"/>
    <s v="OTHER"/>
    <s v="BIRTHDAY LEAVE"/>
    <s v="1 OTHER"/>
    <n v="1"/>
    <m/>
  </r>
  <r>
    <x v="1725"/>
    <d v="2023-05-05T00:00:00"/>
    <x v="508"/>
    <s v="DISEPEDA MACARIA P."/>
    <s v="TICC"/>
    <x v="0"/>
    <d v="2023-05-15T00:00:00"/>
    <d v="2023-05-17T00:00:00"/>
    <s v="VL"/>
    <m/>
    <s v="3 VL"/>
    <n v="3"/>
    <m/>
  </r>
  <r>
    <x v="1726"/>
    <d v="2023-05-05T00:00:00"/>
    <x v="505"/>
    <s v="GATPANDAN MICHAEL E."/>
    <s v="GSO"/>
    <x v="0"/>
    <d v="2023-05-11T00:00:00"/>
    <d v="2023-05-12T00:00:00"/>
    <s v="VL"/>
    <m/>
    <s v="2 VL"/>
    <n v="2"/>
    <m/>
  </r>
  <r>
    <x v="1727"/>
    <d v="2023-05-05T00:00:00"/>
    <x v="505"/>
    <s v="COSA PAOLA GRACE P."/>
    <s v="ASSESSOR"/>
    <x v="0"/>
    <d v="2023-05-05T00:00:00"/>
    <d v="2023-05-05T00:00:00"/>
    <s v="OTHER"/>
    <s v="SPECIAL PRIVILEGE"/>
    <s v="1 OTHER"/>
    <n v="1"/>
    <m/>
  </r>
  <r>
    <x v="1728"/>
    <d v="2023-05-05T00:00:00"/>
    <x v="505"/>
    <s v="COSA PAOLA GRACE P."/>
    <s v="ASSESSOR"/>
    <x v="0"/>
    <d v="2023-04-28T00:00:00"/>
    <d v="2023-04-28T00:00:00"/>
    <s v="SL"/>
    <m/>
    <s v="1 SL"/>
    <n v="1"/>
    <m/>
  </r>
  <r>
    <x v="1729"/>
    <d v="2023-05-05T00:00:00"/>
    <x v="509"/>
    <s v="ATANGAN JUDITH A."/>
    <s v="ONT"/>
    <x v="0"/>
    <d v="2023-05-18T00:00:00"/>
    <d v="2023-05-20T00:00:00"/>
    <s v="VL"/>
    <m/>
    <s v="2 VL"/>
    <n v="2"/>
    <m/>
  </r>
  <r>
    <x v="1730"/>
    <d v="2023-05-05T00:00:00"/>
    <x v="509"/>
    <s v="PEÑANO DARYL BAMBI B."/>
    <s v="ONT"/>
    <x v="1"/>
    <d v="2023-05-24T00:00:00"/>
    <d v="2023-05-26T00:00:00"/>
    <s v="OTHER"/>
    <s v="SPECIAL PRIVILEGE"/>
    <s v="3 OTHER"/>
    <n v="3"/>
    <m/>
  </r>
  <r>
    <x v="1731"/>
    <d v="2023-05-05T00:00:00"/>
    <x v="505"/>
    <s v="ESTIGOY BEVERLY ANNE P."/>
    <s v="ONT"/>
    <x v="1"/>
    <d v="2023-05-18T00:00:00"/>
    <d v="2023-05-18T00:00:00"/>
    <s v="OTHER"/>
    <s v="SPECIAL PRIVILEGE"/>
    <s v="1 OTHER"/>
    <n v="1"/>
    <m/>
  </r>
  <r>
    <x v="1732"/>
    <d v="2023-05-05T00:00:00"/>
    <x v="505"/>
    <s v="ESTIGOY BEVERLY ANNE P."/>
    <s v="ONT"/>
    <x v="1"/>
    <d v="2023-05-19T00:00:00"/>
    <d v="2023-05-20T00:00:00"/>
    <s v="VL"/>
    <m/>
    <s v="1 VL"/>
    <n v="1"/>
    <m/>
  </r>
  <r>
    <x v="1733"/>
    <d v="2023-05-05T00:00:00"/>
    <x v="505"/>
    <s v="LEPARDO ROWENA R."/>
    <s v="CCT"/>
    <x v="1"/>
    <d v="2023-05-15T00:00:00"/>
    <d v="2023-05-15T00:00:00"/>
    <s v="OTHER"/>
    <s v="SOLO PARENT"/>
    <s v="1 OTHER"/>
    <n v="1"/>
    <m/>
  </r>
  <r>
    <x v="1734"/>
    <d v="2023-05-05T00:00:00"/>
    <x v="509"/>
    <s v="PETIL GLENDA D."/>
    <s v="CCT"/>
    <x v="1"/>
    <d v="2023-05-15T00:00:00"/>
    <d v="2023-05-16T00:00:00"/>
    <s v="VL"/>
    <m/>
    <s v="2 VL"/>
    <n v="2"/>
    <m/>
  </r>
  <r>
    <x v="1735"/>
    <d v="2023-05-05T00:00:00"/>
    <x v="509"/>
    <s v="CHACON ELISA G."/>
    <s v="CCT"/>
    <x v="1"/>
    <d v="2023-05-15T00:00:00"/>
    <d v="2023-05-16T00:00:00"/>
    <s v="VL"/>
    <m/>
    <s v="2 VL"/>
    <n v="2"/>
    <m/>
  </r>
  <r>
    <x v="1736"/>
    <d v="2023-05-05T00:00:00"/>
    <x v="505"/>
    <s v="PATERNO MARIA LOURDERS P."/>
    <s v="CCT"/>
    <x v="0"/>
    <d v="2023-05-02T00:00:00"/>
    <d v="2023-05-02T00:00:00"/>
    <s v="SL"/>
    <m/>
    <s v="1 SL"/>
    <n v="1"/>
    <m/>
  </r>
  <r>
    <x v="1737"/>
    <d v="2023-05-05T00:00:00"/>
    <x v="508"/>
    <s v="PATERNO MARIA LOURDERS P."/>
    <s v="CCT"/>
    <x v="0"/>
    <d v="2023-05-09T00:00:00"/>
    <d v="2023-05-09T00:00:00"/>
    <s v="OTHER"/>
    <s v="SPECIAL PRIVILEGE"/>
    <s v="1 OTHER"/>
    <n v="1"/>
    <m/>
  </r>
  <r>
    <x v="1738"/>
    <d v="2023-05-05T00:00:00"/>
    <x v="507"/>
    <s v="OBINA JAIME  "/>
    <s v="CENRO"/>
    <x v="0"/>
    <d v="2023-05-03T00:00:00"/>
    <d v="2023-05-03T00:00:00"/>
    <s v="SL"/>
    <m/>
    <s v="1 SL"/>
    <n v="1"/>
    <m/>
  </r>
  <r>
    <x v="1739"/>
    <d v="2023-05-05T00:00:00"/>
    <x v="509"/>
    <s v="ANGCAYA RUFINA P."/>
    <s v="LCR"/>
    <x v="1"/>
    <d v="2023-04-27T00:00:00"/>
    <d v="2023-04-27T00:00:00"/>
    <s v="SL"/>
    <m/>
    <s v="1 SL"/>
    <n v="1"/>
    <m/>
  </r>
  <r>
    <x v="1740"/>
    <d v="2023-05-05T00:00:00"/>
    <x v="507"/>
    <s v="PALAD EMERSON U."/>
    <s v="LCR"/>
    <x v="4"/>
    <d v="2023-05-15T00:00:00"/>
    <d v="2023-05-19T00:00:00"/>
    <s v="VL"/>
    <m/>
    <s v="5 VL"/>
    <n v="5"/>
    <m/>
  </r>
  <r>
    <x v="1741"/>
    <d v="2023-05-05T00:00:00"/>
    <x v="507"/>
    <s v="BUGARIN MA. ANA M."/>
    <s v="LCR"/>
    <x v="1"/>
    <d v="2023-04-28T00:00:00"/>
    <d v="2023-05-02T00:00:00"/>
    <s v="SL"/>
    <m/>
    <s v="2 SL"/>
    <n v="2"/>
    <m/>
  </r>
  <r>
    <x v="1742"/>
    <d v="2023-05-05T00:00:00"/>
    <x v="507"/>
    <s v="VALENCIANO MARLYN C."/>
    <s v="HALL OF JUSTICE"/>
    <x v="3"/>
    <d v="2023-05-11T00:00:00"/>
    <d v="2023-05-11T00:00:00"/>
    <s v="VL"/>
    <m/>
    <s v="1 VL"/>
    <n v="1"/>
    <m/>
  </r>
  <r>
    <x v="1743"/>
    <d v="2023-05-05T00:00:00"/>
    <x v="508"/>
    <s v="MELADO LEONILO JR. P."/>
    <s v="TICC"/>
    <x v="3"/>
    <d v="2023-04-17T00:00:00"/>
    <d v="2023-04-17T00:00:00"/>
    <s v="SL"/>
    <m/>
    <s v="1 SL"/>
    <n v="1"/>
    <m/>
  </r>
  <r>
    <x v="1744"/>
    <d v="2023-05-05T00:00:00"/>
    <x v="509"/>
    <s v="COSTANTE  SYLVIA C."/>
    <s v="INTERNAL"/>
    <x v="1"/>
    <d v="2023-04-24T00:00:00"/>
    <d v="2023-04-26T00:00:00"/>
    <s v="OTHER"/>
    <s v="SPECIAL PRIVILEGE"/>
    <s v="3 OTHER"/>
    <n v="3"/>
    <m/>
  </r>
  <r>
    <x v="1745"/>
    <d v="2023-05-10T00:00:00"/>
    <x v="507"/>
    <s v="PANALIGAN GIL L."/>
    <s v="AGRICULTURE OFFICE"/>
    <x v="1"/>
    <d v="2023-05-03T00:00:00"/>
    <d v="2023-05-03T00:00:00"/>
    <s v="OTHER"/>
    <s v="SPECIAL PRIVILEGE"/>
    <s v="1 OTHER"/>
    <n v="1"/>
    <m/>
  </r>
  <r>
    <x v="1746"/>
    <d v="2023-05-10T00:00:00"/>
    <x v="509"/>
    <s v="MIRANDA MARIA LOIDA M."/>
    <s v="ACCOUNTING"/>
    <x v="1"/>
    <d v="2023-04-28T00:00:00"/>
    <d v="2023-04-28T00:00:00"/>
    <s v="SL"/>
    <m/>
    <s v="1 SL"/>
    <n v="1"/>
    <m/>
  </r>
  <r>
    <x v="1747"/>
    <d v="2023-05-10T00:00:00"/>
    <x v="509"/>
    <s v="ROCILLO CECILLA A."/>
    <s v="ACCOUNTING"/>
    <x v="1"/>
    <d v="2023-04-20T00:00:00"/>
    <d v="2023-04-20T00:00:00"/>
    <s v="SL"/>
    <m/>
    <s v="1 SL"/>
    <n v="1"/>
    <m/>
  </r>
  <r>
    <x v="1747"/>
    <d v="2023-05-10T00:00:00"/>
    <x v="509"/>
    <s v="ROCILLO CECILLA A."/>
    <s v="ACCOUNTING"/>
    <x v="1"/>
    <d v="2023-04-26T00:00:00"/>
    <d v="2023-04-26T00:00:00"/>
    <s v="SL"/>
    <m/>
    <s v="1 SL"/>
    <n v="1"/>
    <m/>
  </r>
  <r>
    <x v="1748"/>
    <d v="2023-05-10T00:00:00"/>
    <x v="508"/>
    <s v="ENMACIO LEILA A."/>
    <s v="ACCOUNTING"/>
    <x v="1"/>
    <d v="2023-04-18T00:00:00"/>
    <d v="2023-04-18T00:00:00"/>
    <s v="SL"/>
    <m/>
    <s v="1 SL"/>
    <n v="1"/>
    <m/>
  </r>
  <r>
    <x v="1749"/>
    <d v="2023-05-10T00:00:00"/>
    <x v="512"/>
    <s v="AMORA ELISA S."/>
    <s v="CTO"/>
    <x v="1"/>
    <d v="2023-05-22T00:00:00"/>
    <d v="2023-05-23T00:00:00"/>
    <s v="VL"/>
    <m/>
    <s v="2 VL"/>
    <n v="2"/>
    <m/>
  </r>
  <r>
    <x v="1750"/>
    <d v="2023-05-10T00:00:00"/>
    <x v="512"/>
    <s v="REPILLO AMMY LOU M."/>
    <s v="CTO"/>
    <x v="1"/>
    <d v="2023-05-08T00:00:00"/>
    <d v="2023-05-08T00:00:00"/>
    <s v="SL"/>
    <m/>
    <s v="1 SL"/>
    <n v="1"/>
    <m/>
  </r>
  <r>
    <x v="1751"/>
    <d v="2023-05-10T00:00:00"/>
    <x v="513"/>
    <s v="JAVIER CARMELITA M."/>
    <s v="CCT"/>
    <x v="1"/>
    <d v="2023-05-03T00:00:00"/>
    <d v="2023-05-05T00:00:00"/>
    <s v="SL"/>
    <m/>
    <s v="3 SL"/>
    <n v="3"/>
    <m/>
  </r>
  <r>
    <x v="1752"/>
    <d v="2023-05-10T00:00:00"/>
    <x v="513"/>
    <s v="DE VILLA OFELIA G."/>
    <s v="COMELEC"/>
    <x v="1"/>
    <d v="2023-04-24T00:00:00"/>
    <d v="2023-05-05T00:00:00"/>
    <s v="SL"/>
    <m/>
    <s v="9 SL"/>
    <n v="9"/>
    <m/>
  </r>
  <r>
    <x v="1753"/>
    <d v="2023-05-10T00:00:00"/>
    <x v="513"/>
    <s v="DE VILLA OFELIA G."/>
    <s v="COMELEC"/>
    <x v="1"/>
    <d v="2023-05-18T00:00:00"/>
    <d v="2023-05-19T00:00:00"/>
    <s v="VL"/>
    <m/>
    <s v="2 VL"/>
    <n v="2"/>
    <m/>
  </r>
  <r>
    <x v="1754"/>
    <d v="2023-05-10T00:00:00"/>
    <x v="513"/>
    <s v="OCAMPO EDRALYN B."/>
    <s v="HRMO"/>
    <x v="1"/>
    <d v="2023-05-05T00:00:00"/>
    <d v="2023-05-05T00:00:00"/>
    <s v="SL"/>
    <m/>
    <s v="1 SL"/>
    <n v="1"/>
    <m/>
  </r>
  <r>
    <x v="1755"/>
    <d v="2023-05-10T00:00:00"/>
    <x v="507"/>
    <s v="BAYOT ANISIA P."/>
    <s v="CTO"/>
    <x v="1"/>
    <d v="2023-05-02T00:00:00"/>
    <d v="2023-05-02T00:00:00"/>
    <s v="SL"/>
    <m/>
    <s v="1 SL"/>
    <n v="1"/>
    <m/>
  </r>
  <r>
    <x v="1756"/>
    <d v="2023-05-10T00:00:00"/>
    <x v="505"/>
    <s v="DE OCAMPO ALMA A."/>
    <s v="CTO"/>
    <x v="1"/>
    <d v="2023-05-12T00:00:00"/>
    <d v="2023-05-12T00:00:00"/>
    <s v="OTHER"/>
    <s v="SPECIAL PRIVILEGE"/>
    <s v="1 OTHER"/>
    <n v="1"/>
    <m/>
  </r>
  <r>
    <x v="1756"/>
    <d v="2023-05-10T00:00:00"/>
    <x v="505"/>
    <s v="DE OCAMPO ALMA A."/>
    <s v="CTO"/>
    <x v="1"/>
    <d v="2023-05-23T00:00:00"/>
    <d v="2023-05-23T00:00:00"/>
    <s v="OTHER"/>
    <s v="SPECIAL PRIVILEGE"/>
    <s v="1 OTHER"/>
    <n v="1"/>
    <m/>
  </r>
  <r>
    <x v="1757"/>
    <d v="2023-05-10T00:00:00"/>
    <x v="507"/>
    <s v="OLEGARIO NENITA A."/>
    <s v="LIBRARY"/>
    <x v="1"/>
    <d v="2023-05-02T00:00:00"/>
    <d v="2023-05-03T00:00:00"/>
    <s v="SL"/>
    <m/>
    <s v="2 SL"/>
    <n v="2"/>
    <m/>
  </r>
  <r>
    <x v="1758"/>
    <d v="2023-05-10T00:00:00"/>
    <x v="508"/>
    <s v="DE GRANO MA. ERLINDA F."/>
    <s v="CTO"/>
    <x v="1"/>
    <d v="2023-05-05T00:00:00"/>
    <d v="2023-05-05T00:00:00"/>
    <s v="VL"/>
    <m/>
    <s v="1 VL"/>
    <n v="1"/>
    <m/>
  </r>
  <r>
    <x v="1759"/>
    <d v="2023-05-10T00:00:00"/>
    <x v="509"/>
    <s v="DE GRANO MA. ERLINDA F."/>
    <s v="CTO"/>
    <x v="1"/>
    <d v="2023-05-15T00:00:00"/>
    <d v="2023-05-15T00:00:00"/>
    <s v="VL"/>
    <m/>
    <s v="1 VL"/>
    <n v="1"/>
    <m/>
  </r>
  <r>
    <x v="1760"/>
    <d v="2023-05-10T00:00:00"/>
    <x v="514"/>
    <s v="ATIENZA JULIE ANN A."/>
    <s v="CTO"/>
    <x v="1"/>
    <d v="2023-05-12T00:00:00"/>
    <d v="2023-05-12T00:00:00"/>
    <s v="VL"/>
    <m/>
    <s v="1 VL"/>
    <n v="1"/>
    <m/>
  </r>
  <r>
    <x v="1761"/>
    <d v="2023-05-10T00:00:00"/>
    <x v="514"/>
    <s v="AUSTRIA KIM E."/>
    <s v="ONT"/>
    <x v="1"/>
    <d v="2023-05-29T00:00:00"/>
    <d v="2023-05-29T00:00:00"/>
    <s v="VL"/>
    <m/>
    <s v="1 VL"/>
    <n v="1"/>
    <m/>
  </r>
  <r>
    <x v="1762"/>
    <d v="2023-05-10T00:00:00"/>
    <x v="514"/>
    <s v="AUSTRIA KIM E."/>
    <s v="ONT"/>
    <x v="1"/>
    <d v="2023-06-02T00:00:00"/>
    <d v="2023-06-05T00:00:00"/>
    <s v="OTHER"/>
    <s v="SPECIAL PRIVILEGE"/>
    <s v="2 OTHER"/>
    <n v="2"/>
    <m/>
  </r>
  <r>
    <x v="1763"/>
    <d v="2023-05-10T00:00:00"/>
    <x v="514"/>
    <s v="AUSTRIA KIM E."/>
    <s v="ONT"/>
    <x v="1"/>
    <d v="2023-06-06T00:00:00"/>
    <d v="2023-06-06T00:00:00"/>
    <s v="VL"/>
    <m/>
    <s v="1 VL"/>
    <n v="1"/>
    <m/>
  </r>
  <r>
    <x v="1764"/>
    <d v="2023-05-10T00:00:00"/>
    <x v="505"/>
    <s v="MACASPAC JOSE VICTOR P."/>
    <s v="MAHOGANY MARKET"/>
    <x v="1"/>
    <d v="2023-04-28T00:00:00"/>
    <d v="2023-04-28T00:00:00"/>
    <s v="SL"/>
    <m/>
    <s v="1 SL"/>
    <n v="1"/>
    <m/>
  </r>
  <r>
    <x v="1765"/>
    <d v="2023-05-10T00:00:00"/>
    <x v="514"/>
    <s v="OCAMPO NOVELYN U."/>
    <s v="CSWDO"/>
    <x v="0"/>
    <d v="2023-04-27T00:00:00"/>
    <d v="2023-05-03T00:00:00"/>
    <s v="SL"/>
    <m/>
    <s v="4 SL"/>
    <n v="4"/>
    <m/>
  </r>
  <r>
    <x v="1766"/>
    <d v="2023-05-10T00:00:00"/>
    <x v="513"/>
    <s v="REMOLLENO MICHELLE U."/>
    <s v="CHO"/>
    <x v="1"/>
    <d v="2023-05-12T00:00:00"/>
    <d v="2023-05-12T00:00:00"/>
    <s v="OTHER"/>
    <s v="BIRTHDAY LEAVE"/>
    <s v="1 OTHER"/>
    <n v="1"/>
    <m/>
  </r>
  <r>
    <x v="1767"/>
    <d v="2023-05-10T00:00:00"/>
    <x v="513"/>
    <s v="MALIGAYO YOLANDA D."/>
    <s v="CHO"/>
    <x v="1"/>
    <d v="2023-05-09T00:00:00"/>
    <d v="2023-05-10T00:00:00"/>
    <s v="VL"/>
    <m/>
    <s v="2 VL"/>
    <n v="2"/>
    <m/>
  </r>
  <r>
    <x v="1768"/>
    <d v="2023-05-10T00:00:00"/>
    <x v="513"/>
    <s v="DIMARANAN RODORA G."/>
    <s v="HRMO"/>
    <x v="1"/>
    <d v="2023-04-27T00:00:00"/>
    <d v="2023-05-07T00:00:00"/>
    <s v="OTHER"/>
    <s v="QUARANTINE LEAVE"/>
    <s v="12 OTHER"/>
    <n v="12"/>
    <m/>
  </r>
  <r>
    <x v="1769"/>
    <d v="2023-05-10T00:00:00"/>
    <x v="498"/>
    <s v="MANALO EDITHA V."/>
    <s v="ACCOUNTING"/>
    <x v="1"/>
    <d v="2023-04-25T00:00:00"/>
    <d v="2023-04-25T00:00:00"/>
    <s v="OTHER"/>
    <s v="SPECIAL PRIVILEGE"/>
    <s v="1 OTHER"/>
    <n v="1"/>
    <m/>
  </r>
  <r>
    <x v="1770"/>
    <d v="2023-05-10T00:00:00"/>
    <x v="513"/>
    <s v="MANALO EDITHA V."/>
    <s v="ACCOUNTING"/>
    <x v="1"/>
    <d v="2023-05-15T00:00:00"/>
    <d v="2023-05-15T00:00:00"/>
    <s v="VL"/>
    <m/>
    <s v="1 VL"/>
    <n v="1"/>
    <m/>
  </r>
  <r>
    <x v="1771"/>
    <d v="2023-05-10T00:00:00"/>
    <x v="513"/>
    <s v="MAWAK MIA PAULEEN B."/>
    <s v="ACCOUNTING"/>
    <x v="1"/>
    <d v="2023-05-22T00:00:00"/>
    <d v="2023-05-23T00:00:00"/>
    <s v="VL"/>
    <m/>
    <s v="2 VL"/>
    <n v="2"/>
    <m/>
  </r>
  <r>
    <x v="1772"/>
    <d v="2023-05-10T00:00:00"/>
    <x v="513"/>
    <s v="ROCILLO CECILLA A."/>
    <s v="ACCOUNTING"/>
    <x v="1"/>
    <d v="2023-05-15T00:00:00"/>
    <d v="2023-05-15T00:00:00"/>
    <s v="VL"/>
    <m/>
    <s v="1 VL"/>
    <n v="1"/>
    <m/>
  </r>
  <r>
    <x v="1773"/>
    <d v="2023-05-10T00:00:00"/>
    <x v="507"/>
    <s v="DELA GRACIA MA. CECILIA P."/>
    <s v="ACCOUNTING"/>
    <x v="1"/>
    <d v="2023-04-28T00:00:00"/>
    <d v="2023-04-28T00:00:00"/>
    <s v="SL"/>
    <m/>
    <s v="1 SL"/>
    <n v="1"/>
    <m/>
  </r>
  <r>
    <x v="1774"/>
    <d v="2023-05-10T00:00:00"/>
    <x v="513"/>
    <s v="MARTINEZ BELEN B."/>
    <s v="MARTINEZ BELEN B."/>
    <x v="6"/>
    <d v="2023-05-15T00:00:00"/>
    <d v="2023-05-16T00:00:00"/>
    <s v="VL"/>
    <m/>
    <s v="2 VL"/>
    <n v="2"/>
    <m/>
  </r>
  <r>
    <x v="1775"/>
    <d v="2023-05-10T00:00:00"/>
    <x v="298"/>
    <s v="MARTINEZ BELEN B."/>
    <s v="CBO"/>
    <x v="1"/>
    <d v="2023-05-12T00:00:00"/>
    <d v="2023-05-12T00:00:00"/>
    <s v="OTHER"/>
    <s v="SPECIAL PRIVILEGE"/>
    <s v="1 OTHER"/>
    <n v="1"/>
    <m/>
  </r>
  <r>
    <x v="1776"/>
    <d v="2023-05-10T00:00:00"/>
    <x v="513"/>
    <s v="FELICIDARIO PAMELA C."/>
    <s v="BUDGET"/>
    <x v="1"/>
    <d v="2023-05-15T00:00:00"/>
    <d v="2023-05-16T00:00:00"/>
    <s v="VL"/>
    <m/>
    <s v="2 VL"/>
    <n v="2"/>
    <m/>
  </r>
  <r>
    <x v="1777"/>
    <d v="2023-05-10T00:00:00"/>
    <x v="505"/>
    <s v="MENDOZA NORA A."/>
    <s v="ACCOUNTING"/>
    <x v="1"/>
    <d v="2023-04-28T00:00:00"/>
    <d v="2023-04-28T00:00:00"/>
    <s v="SL"/>
    <m/>
    <s v="1 SL"/>
    <n v="1"/>
    <m/>
  </r>
  <r>
    <x v="1778"/>
    <d v="2023-05-10T00:00:00"/>
    <x v="513"/>
    <s v="AMON RHEALYN O."/>
    <s v="ACCOUNTING"/>
    <x v="1"/>
    <d v="2023-06-01T00:00:00"/>
    <d v="2023-06-02T00:00:00"/>
    <s v="VL"/>
    <m/>
    <s v="2 VL"/>
    <n v="2"/>
    <m/>
  </r>
  <r>
    <x v="1780"/>
    <d v="2023-05-10T00:00:00"/>
    <x v="513"/>
    <s v="AMON RHEALYN O."/>
    <s v="ACCOUNTING"/>
    <x v="1"/>
    <d v="2023-04-25T00:00:00"/>
    <d v="2023-04-25T00:00:00"/>
    <s v="SL"/>
    <m/>
    <s v="1 SL"/>
    <n v="1"/>
    <m/>
  </r>
  <r>
    <x v="1781"/>
    <d v="2023-05-10T00:00:00"/>
    <x v="298"/>
    <s v="PEREY AIRENE O."/>
    <s v="CCT"/>
    <x v="1"/>
    <d v="2023-04-28T00:00:00"/>
    <d v="2023-05-03T00:00:00"/>
    <s v="SL"/>
    <m/>
    <s v="3 SL"/>
    <n v="3"/>
    <m/>
  </r>
  <r>
    <x v="1782"/>
    <d v="2023-05-10T00:00:00"/>
    <x v="509"/>
    <s v="PEREY AIRENE O."/>
    <s v="CCT"/>
    <x v="1"/>
    <d v="2023-04-25T00:00:00"/>
    <d v="2023-04-27T00:00:00"/>
    <s v="SL"/>
    <m/>
    <s v="3 SL"/>
    <n v="3"/>
    <m/>
  </r>
  <r>
    <x v="1783"/>
    <d v="2023-05-10T00:00:00"/>
    <x v="298"/>
    <s v="MULINGTAPANG GUILLERMA O."/>
    <s v="GSO"/>
    <x v="0"/>
    <d v="2023-05-03T00:00:00"/>
    <d v="2023-05-05T00:00:00"/>
    <s v="SL"/>
    <m/>
    <s v="3 SL"/>
    <n v="3"/>
    <m/>
  </r>
  <r>
    <x v="1784"/>
    <d v="2023-05-10T00:00:00"/>
    <x v="508"/>
    <s v="BAUTISTA JANICE M."/>
    <s v="CTO"/>
    <x v="1"/>
    <d v="2023-05-05T00:00:00"/>
    <d v="2023-05-05T00:00:00"/>
    <s v="VL"/>
    <m/>
    <s v="1 VL"/>
    <n v="1"/>
    <m/>
  </r>
  <r>
    <x v="1785"/>
    <d v="2023-05-10T00:00:00"/>
    <x v="514"/>
    <s v="DE OCAMPO MARISSA B."/>
    <s v="THRDC"/>
    <x v="1"/>
    <d v="2023-05-09T00:00:00"/>
    <d v="2023-05-09T00:00:00"/>
    <s v="VL"/>
    <m/>
    <s v="1 VL"/>
    <n v="1"/>
    <m/>
  </r>
  <r>
    <x v="1786"/>
    <d v="2023-05-10T00:00:00"/>
    <x v="514"/>
    <s v="ESPINELI LORETA N."/>
    <s v="PICNIC GROVE"/>
    <x v="3"/>
    <d v="2023-05-16T00:00:00"/>
    <d v="2023-05-31T00:00:00"/>
    <s v="VL"/>
    <m/>
    <s v="12 VL"/>
    <n v="12"/>
    <m/>
  </r>
  <r>
    <x v="1787"/>
    <d v="2023-05-10T00:00:00"/>
    <x v="513"/>
    <s v="SORIANO FRANCISCO O."/>
    <s v="TICC"/>
    <x v="0"/>
    <d v="2023-05-17T00:00:00"/>
    <d v="2023-05-17T00:00:00"/>
    <s v="OTHER"/>
    <s v="SPECIAL PRIVILEGE"/>
    <s v="1 OTHER"/>
    <n v="1"/>
    <m/>
  </r>
  <r>
    <x v="1788"/>
    <d v="2023-05-10T00:00:00"/>
    <x v="507"/>
    <s v="BATHAN ELVIRA R."/>
    <s v="TICC"/>
    <x v="0"/>
    <d v="2023-05-22T00:00:00"/>
    <d v="2023-05-31T00:00:00"/>
    <s v="VL"/>
    <m/>
    <s v="8 VL"/>
    <n v="8"/>
    <m/>
  </r>
  <r>
    <x v="1789"/>
    <d v="2023-05-10T00:00:00"/>
    <x v="513"/>
    <s v="CESICAR JOCHELLE JOAN S."/>
    <s v="TICC/TCCH"/>
    <x v="0"/>
    <d v="2023-05-05T00:00:00"/>
    <d v="2023-05-05T00:00:00"/>
    <s v="SL"/>
    <m/>
    <s v="1 SL"/>
    <n v="1"/>
    <m/>
  </r>
  <r>
    <x v="1790"/>
    <d v="2023-05-10T00:00:00"/>
    <x v="507"/>
    <s v="BATHAN ELVIRA R."/>
    <s v="TICC"/>
    <x v="0"/>
    <d v="2023-06-12T00:00:00"/>
    <d v="2023-06-16T00:00:00"/>
    <s v="VL"/>
    <m/>
    <s v="5 VL"/>
    <n v="5"/>
    <m/>
  </r>
  <r>
    <x v="1791"/>
    <d v="2023-05-10T00:00:00"/>
    <x v="515"/>
    <s v="ZAFRA REYNANTE B."/>
    <s v="TICC"/>
    <x v="0"/>
    <d v="2023-05-03T00:00:00"/>
    <d v="2023-05-04T00:00:00"/>
    <s v="OTHER"/>
    <s v="SPECIAL PRIVILEGE"/>
    <s v="2 OTHER"/>
    <n v="2"/>
    <m/>
  </r>
  <r>
    <x v="1792"/>
    <d v="2023-05-10T00:00:00"/>
    <x v="507"/>
    <s v="BRIZUELA LENIE E."/>
    <s v="CTO-LICENSE"/>
    <x v="0"/>
    <d v="2023-04-27T00:00:00"/>
    <d v="2023-04-27T00:00:00"/>
    <s v="SL"/>
    <m/>
    <s v="1 SL"/>
    <n v="1"/>
    <m/>
  </r>
  <r>
    <x v="1792"/>
    <d v="2023-05-10T00:00:00"/>
    <x v="507"/>
    <s v="BRIZUELA LENIE E."/>
    <s v="CTO-LICENSE"/>
    <x v="0"/>
    <d v="2023-05-02T00:00:00"/>
    <d v="2023-05-02T00:00:00"/>
    <s v="SL"/>
    <m/>
    <s v="1 SL"/>
    <n v="1"/>
    <m/>
  </r>
  <r>
    <x v="1793"/>
    <d v="2023-05-10T00:00:00"/>
    <x v="505"/>
    <s v="DIMAILIG ARLYN R."/>
    <s v="MAHOGANY MARKET"/>
    <x v="0"/>
    <d v="2023-05-02T00:00:00"/>
    <d v="2023-05-02T00:00:00"/>
    <s v="SL"/>
    <m/>
    <s v="1 SL"/>
    <n v="1"/>
    <m/>
  </r>
  <r>
    <x v="1794"/>
    <d v="2023-05-10T00:00:00"/>
    <x v="513"/>
    <s v="DE ASIS JANETTE D."/>
    <s v="BPLO"/>
    <x v="0"/>
    <d v="2023-04-24T00:00:00"/>
    <d v="2023-04-25T00:00:00"/>
    <s v="SL"/>
    <m/>
    <s v="2 SL"/>
    <n v="2"/>
    <m/>
  </r>
  <r>
    <x v="1794"/>
    <d v="2023-05-10T00:00:00"/>
    <x v="513"/>
    <s v="DE ASIS JANETTE D."/>
    <s v="BPLO"/>
    <x v="0"/>
    <d v="2023-05-05T00:00:00"/>
    <d v="2023-05-05T00:00:00"/>
    <s v="SL"/>
    <m/>
    <s v="1 SL"/>
    <n v="1"/>
    <m/>
  </r>
  <r>
    <x v="1795"/>
    <d v="2023-05-10T00:00:00"/>
    <x v="494"/>
    <s v="MENDOZA LOURDES G."/>
    <s v="PIO"/>
    <x v="1"/>
    <d v="2023-04-17T00:00:00"/>
    <d v="2023-04-17T00:00:00"/>
    <s v="SL"/>
    <m/>
    <s v="1 SL"/>
    <n v="1"/>
    <m/>
  </r>
  <r>
    <x v="1796"/>
    <d v="2023-05-10T00:00:00"/>
    <x v="500"/>
    <s v="MENDOZA LOURDES G."/>
    <s v="PIO"/>
    <x v="1"/>
    <d v="2023-05-02T00:00:00"/>
    <d v="2023-05-02T00:00:00"/>
    <s v="VL"/>
    <m/>
    <s v="1 VL"/>
    <n v="1"/>
    <m/>
  </r>
  <r>
    <x v="1797"/>
    <d v="2023-05-10T00:00:00"/>
    <x v="501"/>
    <s v="ZALDIVIA MIRIAM F."/>
    <s v="PIO"/>
    <x v="1"/>
    <d v="2023-04-24T00:00:00"/>
    <d v="2023-04-24T00:00:00"/>
    <s v="SL"/>
    <m/>
    <s v="1 SL"/>
    <n v="1"/>
    <m/>
  </r>
  <r>
    <x v="1798"/>
    <d v="2023-05-10T00:00:00"/>
    <x v="505"/>
    <s v="PALADAN EMERSON M."/>
    <s v="PIO"/>
    <x v="1"/>
    <d v="2023-05-02T00:00:00"/>
    <d v="2023-05-02T00:00:00"/>
    <s v="SL"/>
    <m/>
    <s v="1 SL"/>
    <n v="1"/>
    <m/>
  </r>
  <r>
    <x v="1799"/>
    <d v="2023-05-10T00:00:00"/>
    <x v="513"/>
    <s v="MENDOZA LOURDES G."/>
    <s v="PIO"/>
    <x v="1"/>
    <d v="2023-05-05T00:00:00"/>
    <d v="2023-05-05T00:00:00"/>
    <s v="SL"/>
    <m/>
    <s v="1 SL"/>
    <n v="1"/>
    <m/>
  </r>
  <r>
    <x v="1800"/>
    <d v="2023-05-10T00:00:00"/>
    <x v="513"/>
    <s v="AUDITOR AILEEN D."/>
    <s v="PIO"/>
    <x v="1"/>
    <d v="2023-05-05T00:00:00"/>
    <d v="2023-05-05T00:00:00"/>
    <s v="SL"/>
    <m/>
    <s v="1 SL"/>
    <n v="1"/>
    <m/>
  </r>
  <r>
    <x v="1801"/>
    <d v="2023-05-10T00:00:00"/>
    <x v="298"/>
    <s v="DOLOT JESUS JR. D."/>
    <s v="PIO"/>
    <x v="1"/>
    <d v="2023-04-28T00:00:00"/>
    <d v="2023-04-28T00:00:00"/>
    <s v="SL"/>
    <m/>
    <s v="1 SL"/>
    <n v="1"/>
    <m/>
  </r>
  <r>
    <x v="1802"/>
    <d v="2023-05-10T00:00:00"/>
    <x v="513"/>
    <s v="BAYBAY MA. PAZ R."/>
    <s v="MO"/>
    <x v="1"/>
    <d v="2023-05-02T00:00:00"/>
    <d v="2023-05-05T00:00:00"/>
    <s v="SL"/>
    <m/>
    <s v="4 SL"/>
    <n v="4"/>
    <m/>
  </r>
  <r>
    <x v="1803"/>
    <d v="2023-05-10T00:00:00"/>
    <x v="513"/>
    <s v="TOLENTINO FE M."/>
    <s v="PICNIC GROVE"/>
    <x v="1"/>
    <d v="2023-05-15T00:00:00"/>
    <d v="2023-05-15T00:00:00"/>
    <s v="OTHER"/>
    <s v="SPECIAL PRIVILEGE"/>
    <s v="1 OTHER"/>
    <n v="1"/>
    <m/>
  </r>
  <r>
    <x v="1804"/>
    <d v="2023-05-10T00:00:00"/>
    <x v="512"/>
    <s v="ANACAY LEVIE B."/>
    <s v="ACCOUNTING"/>
    <x v="1"/>
    <d v="2023-05-04T00:00:00"/>
    <d v="2023-05-04T00:00:00"/>
    <s v="SL"/>
    <m/>
    <s v="1 SL"/>
    <n v="1"/>
    <m/>
  </r>
  <r>
    <x v="1805"/>
    <d v="2023-05-10T00:00:00"/>
    <x v="505"/>
    <s v="DIMARANAN GREGORIA C."/>
    <s v="ACCOUNTING"/>
    <x v="1"/>
    <d v="2023-04-11T00:00:00"/>
    <d v="2023-05-12T00:00:00"/>
    <s v="SL"/>
    <m/>
    <s v="22 SL"/>
    <n v="22"/>
    <m/>
  </r>
  <r>
    <x v="1806"/>
    <d v="2023-05-10T00:00:00"/>
    <x v="513"/>
    <s v="ROMILLA MARIBEL P."/>
    <s v="ACCOUNTING"/>
    <x v="0"/>
    <d v="2023-05-15T00:00:00"/>
    <d v="2023-05-15T00:00:00"/>
    <s v="VL"/>
    <m/>
    <s v="1 VL"/>
    <n v="1"/>
    <m/>
  </r>
  <r>
    <x v="1806"/>
    <d v="2023-05-10T00:00:00"/>
    <x v="513"/>
    <s v="ROMILLA MARIBEL P."/>
    <s v="ACCOUNTING"/>
    <x v="0"/>
    <d v="2023-05-23T00:00:00"/>
    <d v="2023-05-23T00:00:00"/>
    <s v="VL"/>
    <m/>
    <s v="1 VL"/>
    <n v="1"/>
    <m/>
  </r>
  <r>
    <x v="1807"/>
    <d v="2023-05-10T00:00:00"/>
    <x v="512"/>
    <s v="DOGELIO DANNA MARIZ V."/>
    <s v="ACCOUNTING"/>
    <x v="3"/>
    <d v="2023-05-08T00:00:00"/>
    <d v="2023-05-08T00:00:00"/>
    <s v="SL"/>
    <m/>
    <s v="1 SL"/>
    <n v="1"/>
    <m/>
  </r>
  <r>
    <x v="1808"/>
    <d v="2023-05-10T00:00:00"/>
    <x v="513"/>
    <s v="MACAPUNO FELIX  "/>
    <s v="CENRO"/>
    <x v="1"/>
    <d v="2023-05-04T00:00:00"/>
    <d v="2023-05-05T00:00:00"/>
    <s v="SL"/>
    <m/>
    <s v="2 SL"/>
    <n v="2"/>
    <m/>
  </r>
  <r>
    <x v="1809"/>
    <d v="2023-05-10T00:00:00"/>
    <x v="507"/>
    <s v="RODRIGUEZ GREGORIO  "/>
    <s v="CENRO"/>
    <x v="1"/>
    <d v="2023-05-10T00:00:00"/>
    <d v="2023-05-11T00:00:00"/>
    <s v="VL"/>
    <m/>
    <s v="2 VL"/>
    <n v="2"/>
    <m/>
  </r>
  <r>
    <x v="1810"/>
    <d v="2023-05-10T00:00:00"/>
    <x v="513"/>
    <s v="DOCTORA ZENAIDA  "/>
    <s v="CENRO"/>
    <x v="1"/>
    <d v="2023-05-15T00:00:00"/>
    <d v="2023-05-16T00:00:00"/>
    <s v="VL"/>
    <m/>
    <s v="2 VL"/>
    <n v="2"/>
    <m/>
  </r>
  <r>
    <x v="1811"/>
    <d v="2023-05-10T00:00:00"/>
    <x v="513"/>
    <s v="ATIENZA VENUS  "/>
    <s v="CENRO"/>
    <x v="3"/>
    <d v="2023-05-14T00:00:00"/>
    <d v="2023-05-16T00:00:00"/>
    <s v="VL"/>
    <m/>
    <s v="2 VL"/>
    <n v="2"/>
    <m/>
  </r>
  <r>
    <x v="1812"/>
    <d v="2023-05-10T00:00:00"/>
    <x v="513"/>
    <s v="ANDAG ALEX C."/>
    <s v="CENRO"/>
    <x v="0"/>
    <d v="2023-05-14T00:00:00"/>
    <d v="2023-05-16T00:00:00"/>
    <s v="VL"/>
    <m/>
    <s v="2 VL"/>
    <n v="2"/>
    <m/>
  </r>
  <r>
    <x v="1813"/>
    <d v="2023-05-10T00:00:00"/>
    <x v="513"/>
    <s v="AMBION MARIETA B."/>
    <s v="CENRO"/>
    <x v="0"/>
    <d v="2023-05-15T00:00:00"/>
    <d v="2023-05-16T00:00:00"/>
    <s v="VL"/>
    <m/>
    <s v="2 VL"/>
    <n v="2"/>
    <m/>
  </r>
  <r>
    <x v="1814"/>
    <d v="2023-05-10T00:00:00"/>
    <x v="512"/>
    <s v="BAYBAY ARNOLD C."/>
    <s v="CENRO"/>
    <x v="0"/>
    <d v="2023-05-05T00:00:00"/>
    <d v="2023-05-06T00:00:00"/>
    <s v="SL"/>
    <m/>
    <s v="2 SL"/>
    <n v="2"/>
    <m/>
  </r>
  <r>
    <x v="1815"/>
    <d v="2023-05-10T00:00:00"/>
    <x v="513"/>
    <s v="BAYBAY ARNOLD C."/>
    <s v="CENRO"/>
    <x v="0"/>
    <d v="2023-05-02T00:00:00"/>
    <d v="2023-05-04T00:00:00"/>
    <s v="OTHER"/>
    <s v="CALAMITY LEAVE"/>
    <s v="3 OTHER"/>
    <n v="3"/>
    <m/>
  </r>
  <r>
    <x v="1816"/>
    <d v="2023-05-10T00:00:00"/>
    <x v="298"/>
    <s v="ROQUITE MAIRECAR L."/>
    <s v="CCT"/>
    <x v="0"/>
    <d v="2023-05-04T00:00:00"/>
    <d v="2023-05-05T00:00:00"/>
    <s v="SL"/>
    <m/>
    <s v="2 SL"/>
    <n v="2"/>
    <m/>
  </r>
  <r>
    <x v="1817"/>
    <d v="2023-05-10T00:00:00"/>
    <x v="512"/>
    <s v="GONZALES MARY JANE D."/>
    <s v="CSWDO"/>
    <x v="0"/>
    <d v="2023-05-08T00:00:00"/>
    <d v="2023-05-08T00:00:00"/>
    <s v="SL"/>
    <m/>
    <s v="1 SL"/>
    <n v="1"/>
    <m/>
  </r>
  <r>
    <x v="1818"/>
    <d v="2023-05-10T00:00:00"/>
    <x v="512"/>
    <s v="AMBROCIO MELODY B."/>
    <s v="CSWDO"/>
    <x v="0"/>
    <d v="2023-05-02T00:00:00"/>
    <d v="2023-05-05T00:00:00"/>
    <s v="OTHER"/>
    <s v="SOLO PARENT"/>
    <s v="4 OTHER"/>
    <n v="4"/>
    <m/>
  </r>
  <r>
    <x v="1819"/>
    <d v="2023-05-10T00:00:00"/>
    <x v="505"/>
    <s v="PAYAD ALEXANDER  "/>
    <s v="CENRO"/>
    <x v="1"/>
    <d v="2023-05-11T00:00:00"/>
    <d v="2023-05-17T00:00:00"/>
    <s v="VL"/>
    <m/>
    <s v="5 VL"/>
    <n v="5"/>
    <m/>
  </r>
  <r>
    <x v="1820"/>
    <d v="2023-05-10T00:00:00"/>
    <x v="513"/>
    <s v="BAYOT ANABEL D."/>
    <s v="CTO"/>
    <x v="1"/>
    <d v="2023-04-24T00:00:00"/>
    <d v="2023-05-05T00:00:00"/>
    <s v="SL"/>
    <m/>
    <s v="9 SL"/>
    <n v="9"/>
    <m/>
  </r>
  <r>
    <x v="1821"/>
    <d v="2023-05-10T00:00:00"/>
    <x v="513"/>
    <s v="PINEDA DANICCA NOELLE V."/>
    <s v="ONT"/>
    <x v="3"/>
    <d v="2023-06-05T00:00:00"/>
    <d v="2023-06-22T00:00:00"/>
    <s v="VL"/>
    <m/>
    <s v="13 VL"/>
    <n v="13"/>
    <m/>
  </r>
  <r>
    <x v="1822"/>
    <d v="2023-05-10T00:00:00"/>
    <x v="516"/>
    <s v="IGNO CRISTINA M."/>
    <s v="HRMO"/>
    <x v="1"/>
    <m/>
    <m/>
    <s v="OTHER"/>
    <s v="TERMINAL LEAVE"/>
    <s v="0 OTHER"/>
    <n v="0"/>
    <m/>
  </r>
  <r>
    <x v="1823"/>
    <d v="2023-05-22T00:00:00"/>
    <x v="517"/>
    <s v="ARELLANO CARMELA D."/>
    <s v="CARMELA"/>
    <x v="7"/>
    <m/>
    <m/>
    <s v="OTHER"/>
    <s v="TERMINAL LEAVE"/>
    <s v="0 OTHER"/>
    <n v="0"/>
    <m/>
  </r>
  <r>
    <x v="1824"/>
    <d v="2023-05-22T00:00:00"/>
    <x v="513"/>
    <s v="TAÑEDO MARIA EVELYN C."/>
    <s v="CBO"/>
    <x v="1"/>
    <d v="2023-05-15T00:00:00"/>
    <d v="2023-05-15T00:00:00"/>
    <s v="SL"/>
    <m/>
    <s v="1 SL"/>
    <n v="1"/>
    <m/>
  </r>
  <r>
    <x v="1825"/>
    <d v="2023-05-22T00:00:00"/>
    <x v="515"/>
    <s v="VELUZ DORMILUNA E."/>
    <s v="CCT"/>
    <x v="1"/>
    <d v="2023-05-12T00:00:00"/>
    <d v="2023-05-12T00:00:00"/>
    <s v="SL"/>
    <m/>
    <s v="1 SL"/>
    <n v="1"/>
    <m/>
  </r>
  <r>
    <x v="1826"/>
    <d v="2023-05-22T00:00:00"/>
    <x v="518"/>
    <s v="DE CASTRO JENELYN I."/>
    <s v="TICC"/>
    <x v="1"/>
    <d v="2023-05-16T00:00:00"/>
    <d v="2023-05-17T00:00:00"/>
    <s v="SL"/>
    <m/>
    <s v="2 SL"/>
    <n v="2"/>
    <m/>
  </r>
  <r>
    <x v="1827"/>
    <d v="2023-05-22T00:00:00"/>
    <x v="509"/>
    <s v="HERNANDEZ DARREL JESUS M."/>
    <s v="CHO"/>
    <x v="1"/>
    <d v="2023-05-11T00:00:00"/>
    <d v="2023-05-12T00:00:00"/>
    <s v="VL"/>
    <m/>
    <s v="2 VL"/>
    <n v="2"/>
    <m/>
  </r>
  <r>
    <x v="1828"/>
    <d v="2023-05-22T00:00:00"/>
    <x v="485"/>
    <s v="ANGCAYA JENNY ROSE S."/>
    <s v="CTO-LICENSE"/>
    <x v="0"/>
    <d v="2023-03-31T00:00:00"/>
    <d v="2023-04-03T00:00:00"/>
    <s v="SL"/>
    <m/>
    <s v="2 SL"/>
    <n v="2"/>
    <m/>
  </r>
  <r>
    <x v="1829"/>
    <d v="2023-05-22T00:00:00"/>
    <x v="518"/>
    <s v="CRUZADA MAGDALENA A."/>
    <s v="COOPERATIVE OFFICE"/>
    <x v="1"/>
    <d v="2023-05-17T00:00:00"/>
    <d v="2023-05-17T00:00:00"/>
    <s v="SL"/>
    <m/>
    <s v="1 SL"/>
    <n v="1"/>
    <m/>
  </r>
  <r>
    <x v="1830"/>
    <d v="2023-05-22T00:00:00"/>
    <x v="519"/>
    <s v="PEREY GENNILYN M."/>
    <s v="CCT"/>
    <x v="0"/>
    <d v="2023-05-04T00:00:00"/>
    <d v="2023-05-05T00:00:00"/>
    <s v="SL"/>
    <m/>
    <s v="2 SL"/>
    <n v="2"/>
    <m/>
  </r>
  <r>
    <x v="1831"/>
    <d v="2023-05-22T00:00:00"/>
    <x v="517"/>
    <s v="MIRANDA MARIA LOIDA M."/>
    <s v="ACCOUNTING"/>
    <x v="1"/>
    <d v="2023-05-10T00:00:00"/>
    <d v="2023-05-10T00:00:00"/>
    <s v="SL"/>
    <m/>
    <s v="1 SL"/>
    <n v="1"/>
    <m/>
  </r>
  <r>
    <x v="1832"/>
    <d v="2023-05-22T00:00:00"/>
    <x v="517"/>
    <s v="DIMARANAN GREGORIA C."/>
    <s v="ACCOUNTING"/>
    <x v="1"/>
    <d v="2023-05-16T00:00:00"/>
    <d v="2023-05-17T00:00:00"/>
    <s v="SL"/>
    <m/>
    <s v="2 SL"/>
    <n v="2"/>
    <m/>
  </r>
  <r>
    <x v="1833"/>
    <d v="2023-05-22T00:00:00"/>
    <x v="518"/>
    <s v="PALADAN VICENTE  "/>
    <s v="CENRO"/>
    <x v="1"/>
    <d v="2023-05-15T00:00:00"/>
    <d v="2023-05-16T00:00:00"/>
    <s v="SL"/>
    <m/>
    <s v="2 SL"/>
    <n v="2"/>
    <m/>
  </r>
  <r>
    <x v="1834"/>
    <d v="2023-05-22T00:00:00"/>
    <x v="517"/>
    <s v="TAMAYO MARIA ELLAINE III B."/>
    <s v="CTO"/>
    <x v="1"/>
    <d v="2023-05-19T00:00:00"/>
    <d v="2023-05-19T00:00:00"/>
    <s v="OTHER"/>
    <s v="SEC 21 EO 292- SPECIAL PRIVILEGE"/>
    <s v="1 OTHER"/>
    <n v="1"/>
    <m/>
  </r>
  <r>
    <x v="1835"/>
    <d v="2023-05-22T00:00:00"/>
    <x v="518"/>
    <s v="DIMAPILIS ELVIRA S."/>
    <s v="CTO"/>
    <x v="1"/>
    <d v="2023-05-15T00:00:00"/>
    <d v="2023-05-17T00:00:00"/>
    <s v="SL"/>
    <m/>
    <s v="3 SL"/>
    <n v="3"/>
    <m/>
  </r>
  <r>
    <x v="1836"/>
    <d v="2023-05-22T00:00:00"/>
    <x v="517"/>
    <s v="CORTEZ FIDELA B."/>
    <s v="TCCH/TICC"/>
    <x v="1"/>
    <d v="2023-05-15T00:00:00"/>
    <d v="2023-05-16T00:00:00"/>
    <s v="OTHER"/>
    <s v="SEC 21 EO 292- SPECIAL PRIVILEGE"/>
    <s v="2 OTHER"/>
    <n v="2"/>
    <m/>
  </r>
  <r>
    <x v="1837"/>
    <d v="2023-05-22T00:00:00"/>
    <x v="516"/>
    <s v="DIMAPILIS JONNA T."/>
    <s v="ADMIN OFFICE"/>
    <x v="1"/>
    <d v="2023-05-15T00:00:00"/>
    <d v="2023-05-15T00:00:00"/>
    <s v="OTHER"/>
    <s v="SEC 21 EO 292- SPECIAL PRIVILEGE"/>
    <s v="1 OTHER"/>
    <n v="1"/>
    <m/>
  </r>
  <r>
    <x v="1838"/>
    <d v="2023-05-22T00:00:00"/>
    <x v="515"/>
    <s v="DEL MUNDO JONAS B."/>
    <s v="CHO"/>
    <x v="0"/>
    <d v="2023-05-12T00:00:00"/>
    <d v="2023-05-12T00:00:00"/>
    <s v="SL"/>
    <m/>
    <s v="1 SL"/>
    <n v="1"/>
    <m/>
  </r>
  <r>
    <x v="1839"/>
    <d v="2023-05-22T00:00:00"/>
    <x v="517"/>
    <s v="MALANAN JENNYLYN R."/>
    <s v="PICNIC GROVE"/>
    <x v="0"/>
    <d v="2023-05-16T00:00:00"/>
    <d v="2023-05-16T00:00:00"/>
    <s v="SL"/>
    <m/>
    <s v="1 SL"/>
    <n v="1"/>
    <m/>
  </r>
  <r>
    <x v="1840"/>
    <d v="2023-05-22T00:00:00"/>
    <x v="515"/>
    <s v="MAWAK MIA PAULEEN B."/>
    <s v="ACCOUNTING"/>
    <x v="1"/>
    <d v="2023-05-15T00:00:00"/>
    <d v="2023-05-19T00:00:00"/>
    <s v="SL"/>
    <m/>
    <s v="5 SL"/>
    <n v="5"/>
    <m/>
  </r>
  <r>
    <x v="1840"/>
    <d v="2023-05-22T00:00:00"/>
    <x v="515"/>
    <s v="MAWAK MIA PAULEEN B."/>
    <s v="ACCOUNTING"/>
    <x v="1"/>
    <d v="2023-05-24T00:00:00"/>
    <d v="2023-05-24T00:00:00"/>
    <s v="SL"/>
    <m/>
    <s v="1 SL"/>
    <n v="1"/>
    <m/>
  </r>
  <r>
    <x v="1841"/>
    <d v="2023-05-22T00:00:00"/>
    <x v="516"/>
    <s v="ROCILLO CECILLA A."/>
    <s v="ACCOUNTING"/>
    <x v="1"/>
    <d v="2023-05-11T00:00:00"/>
    <d v="2023-05-11T00:00:00"/>
    <s v="SL"/>
    <m/>
    <s v="1 SL"/>
    <n v="1"/>
    <m/>
  </r>
  <r>
    <x v="1842"/>
    <d v="2023-05-22T00:00:00"/>
    <x v="516"/>
    <s v="DIMAPILIS ANTHONY A."/>
    <s v="CTO"/>
    <x v="1"/>
    <d v="2023-05-15T00:00:00"/>
    <d v="2023-05-15T00:00:00"/>
    <s v="OTHER"/>
    <s v="SEC 21 EO 292- SPECIAL PRIVILEGE"/>
    <s v="1 OTHER"/>
    <n v="1"/>
    <m/>
  </r>
  <r>
    <x v="1843"/>
    <d v="2023-05-22T00:00:00"/>
    <x v="517"/>
    <s v="DOGELIO JEAN MELODY M."/>
    <s v="CTO"/>
    <x v="2"/>
    <d v="2023-05-15T00:00:00"/>
    <d v="2023-05-16T00:00:00"/>
    <s v="SL"/>
    <s v="SL WITHOUTPAY"/>
    <s v="2 SL"/>
    <n v="2"/>
    <m/>
  </r>
  <r>
    <x v="1844"/>
    <d v="2023-05-22T00:00:00"/>
    <x v="517"/>
    <s v="REPILLO AMMY LOU M."/>
    <s v="CTO"/>
    <x v="1"/>
    <d v="2023-05-29T00:00:00"/>
    <d v="2023-06-01T00:00:00"/>
    <s v="VL"/>
    <m/>
    <s v="4 VL"/>
    <n v="4"/>
    <m/>
  </r>
  <r>
    <x v="1845"/>
    <d v="2023-05-22T00:00:00"/>
    <x v="515"/>
    <s v="MENDOZA MARICEL C."/>
    <s v="ONT"/>
    <x v="0"/>
    <d v="2023-05-11T00:00:00"/>
    <d v="2023-05-12T00:00:00"/>
    <s v="SL"/>
    <m/>
    <s v="2 SL"/>
    <n v="2"/>
    <m/>
  </r>
  <r>
    <x v="1846"/>
    <d v="2023-05-22T00:00:00"/>
    <x v="515"/>
    <s v="JABINES MARIA SHELLY D."/>
    <s v="LIBRARY"/>
    <x v="0"/>
    <d v="2023-05-17T00:00:00"/>
    <d v="2023-05-17T00:00:00"/>
    <s v="VL"/>
    <m/>
    <s v="1 VL"/>
    <n v="1"/>
    <m/>
  </r>
  <r>
    <x v="1847"/>
    <d v="2023-05-22T00:00:00"/>
    <x v="515"/>
    <s v="JABINES MARIA SHELLY D."/>
    <s v="LIBRARY"/>
    <x v="0"/>
    <d v="2023-05-10T00:00:00"/>
    <d v="2023-05-10T00:00:00"/>
    <s v="SL"/>
    <m/>
    <s v="1 SL"/>
    <n v="1"/>
    <m/>
  </r>
  <r>
    <x v="1848"/>
    <d v="2023-05-22T00:00:00"/>
    <x v="515"/>
    <s v="SABULAAN MARIA LEAH M."/>
    <s v="CPDO"/>
    <x v="0"/>
    <d v="2023-05-18T00:00:00"/>
    <d v="2023-05-18T00:00:00"/>
    <s v="VL"/>
    <m/>
    <s v="1 VL"/>
    <n v="1"/>
    <m/>
  </r>
  <r>
    <x v="1849"/>
    <d v="2023-05-22T00:00:00"/>
    <x v="516"/>
    <s v="AMBION DORINDA A."/>
    <s v="CSWDO"/>
    <x v="1"/>
    <d v="2023-05-25T00:00:00"/>
    <d v="2023-05-25T00:00:00"/>
    <s v="OTHER"/>
    <s v="SEC 21 EO 292- SPECIAL PRIVILEGE"/>
    <s v="1 OTHER"/>
    <n v="1"/>
    <m/>
  </r>
  <r>
    <x v="1850"/>
    <d v="2023-05-22T00:00:00"/>
    <x v="516"/>
    <s v="AMBONAN AVELINA A."/>
    <s v="NUTRITION OFFICE"/>
    <x v="1"/>
    <d v="2023-05-15T00:00:00"/>
    <d v="2023-05-15T00:00:00"/>
    <s v="SL"/>
    <m/>
    <s v="1 SL"/>
    <n v="1"/>
    <m/>
  </r>
  <r>
    <x v="1851"/>
    <d v="2023-05-22T00:00:00"/>
    <x v="516"/>
    <s v="SEÑA MARILYN B."/>
    <s v="NUTRITION OFFICE"/>
    <x v="1"/>
    <d v="2023-05-19T00:00:00"/>
    <d v="2023-05-19T00:00:00"/>
    <s v="OTHER"/>
    <s v="SEC 21 EO 292- SPECIAL PRIVILEGE"/>
    <s v="1 OTHER"/>
    <n v="1"/>
    <m/>
  </r>
  <r>
    <x v="1852"/>
    <d v="2023-05-22T00:00:00"/>
    <x v="516"/>
    <s v="DIMAPILIS MA. TRINIDAD S."/>
    <s v="NUTRITION OFFICE"/>
    <x v="1"/>
    <d v="2023-05-17T00:00:00"/>
    <d v="2023-05-17T00:00:00"/>
    <s v="OTHER"/>
    <s v="SEC 21 EO 292- SPECIAL PRIVILEGE"/>
    <s v="1 OTHER"/>
    <n v="1"/>
    <m/>
  </r>
  <r>
    <x v="1853"/>
    <d v="2023-05-22T00:00:00"/>
    <x v="516"/>
    <s v="MARINDUQUE MARISSA M."/>
    <s v="ASSESSORS OFFICE"/>
    <x v="1"/>
    <d v="2023-05-15T00:00:00"/>
    <d v="2023-05-15T00:00:00"/>
    <s v="SL"/>
    <m/>
    <s v="1 SL"/>
    <n v="1"/>
    <m/>
  </r>
  <r>
    <x v="1854"/>
    <d v="2023-05-22T00:00:00"/>
    <x v="515"/>
    <s v="MENDOZA PRESCILA S."/>
    <s v="CEO"/>
    <x v="1"/>
    <d v="2023-05-12T00:00:00"/>
    <d v="2023-05-12T00:00:00"/>
    <s v="SL"/>
    <m/>
    <s v="1 SL"/>
    <n v="1"/>
    <m/>
  </r>
  <r>
    <x v="1855"/>
    <d v="2023-05-22T00:00:00"/>
    <x v="520"/>
    <s v="COTONER NELIA C."/>
    <s v="COOPERATIVE OFFICE"/>
    <x v="1"/>
    <d v="2023-05-19T00:00:00"/>
    <d v="2023-05-19T00:00:00"/>
    <s v="OTHER"/>
    <s v="SEC 21 EO 292- SPECIAL PRIVILEGE"/>
    <s v="1 OTHER"/>
    <n v="1"/>
    <m/>
  </r>
  <r>
    <x v="1856"/>
    <d v="2023-05-22T00:00:00"/>
    <x v="513"/>
    <s v="DOGELIO RONNEL D."/>
    <s v="CEO"/>
    <x v="1"/>
    <d v="2023-05-05T00:00:00"/>
    <d v="2023-05-05T00:00:00"/>
    <s v="SL"/>
    <m/>
    <s v="1 SL"/>
    <n v="1"/>
    <m/>
  </r>
  <r>
    <x v="1857"/>
    <d v="2023-05-22T00:00:00"/>
    <x v="520"/>
    <s v="MATIENZO NORMITA S."/>
    <s v="LCR"/>
    <x v="1"/>
    <d v="2023-05-18T00:00:00"/>
    <d v="2023-05-18T00:00:00"/>
    <s v="OTHER"/>
    <s v="SEC 21 EO 292- SPECIAL PRIVILEGE"/>
    <s v="1 OTHER"/>
    <n v="1"/>
    <m/>
  </r>
  <r>
    <x v="1858"/>
    <d v="2023-05-22T00:00:00"/>
    <x v="519"/>
    <s v="DIMARANAN PERPETUA F."/>
    <s v="TIPID IMPOK"/>
    <x v="1"/>
    <d v="2023-05-19T00:00:00"/>
    <d v="2023-05-19T00:00:00"/>
    <s v="VL"/>
    <m/>
    <s v="1 VL"/>
    <n v="1"/>
    <m/>
  </r>
  <r>
    <x v="1859"/>
    <d v="2023-05-22T00:00:00"/>
    <x v="515"/>
    <s v="ALEGA ESTELITA M."/>
    <s v="CTO"/>
    <x v="1"/>
    <d v="2023-05-08T00:00:00"/>
    <d v="2023-05-12T00:00:00"/>
    <s v="SL"/>
    <m/>
    <s v="5 SL"/>
    <n v="5"/>
    <m/>
  </r>
  <r>
    <x v="1860"/>
    <d v="2023-05-22T00:00:00"/>
    <x v="510"/>
    <s v="RODRIGUEZ RUEL  "/>
    <s v="CENRO"/>
    <x v="1"/>
    <d v="2023-05-01T00:00:00"/>
    <d v="2023-05-31T00:00:00"/>
    <s v="SL"/>
    <m/>
    <s v="22 SL"/>
    <n v="22"/>
    <m/>
  </r>
  <r>
    <x v="1861"/>
    <d v="2023-05-22T00:00:00"/>
    <x v="519"/>
    <s v="BAURILE LOURDES Q."/>
    <s v="PICNIC GROVE"/>
    <x v="1"/>
    <d v="2023-04-18T00:00:00"/>
    <d v="2023-05-09T00:00:00"/>
    <s v="OTHER"/>
    <s v="RA 9710 BENEFITS FOR WOMEN"/>
    <s v="15 OTHER"/>
    <n v="15"/>
    <m/>
  </r>
  <r>
    <x v="1862"/>
    <d v="2023-05-22T00:00:00"/>
    <x v="521"/>
    <s v="TAMAYO MARIA ELLAINE III B."/>
    <s v="CTO"/>
    <x v="1"/>
    <d v="2023-05-15T00:00:00"/>
    <d v="2023-05-15T00:00:00"/>
    <s v="VL"/>
    <m/>
    <s v="1 VL"/>
    <n v="1"/>
    <m/>
  </r>
  <r>
    <x v="1863"/>
    <d v="2023-05-22T00:00:00"/>
    <x v="298"/>
    <m/>
    <s v="-----"/>
    <x v="8"/>
    <m/>
    <m/>
    <m/>
    <m/>
    <s v="0 "/>
    <n v="0"/>
    <m/>
  </r>
  <r>
    <x v="1864"/>
    <d v="2023-05-22T00:00:00"/>
    <x v="298"/>
    <m/>
    <s v="-----"/>
    <x v="8"/>
    <m/>
    <m/>
    <m/>
    <m/>
    <s v="0 "/>
    <n v="0"/>
    <m/>
  </r>
  <r>
    <x v="1865"/>
    <d v="2023-05-22T00:00:00"/>
    <x v="298"/>
    <m/>
    <s v="-----"/>
    <x v="8"/>
    <m/>
    <m/>
    <m/>
    <m/>
    <s v="0 "/>
    <n v="0"/>
    <m/>
  </r>
  <r>
    <x v="1866"/>
    <d v="2023-05-22T00:00:00"/>
    <x v="298"/>
    <m/>
    <s v="-----"/>
    <x v="8"/>
    <m/>
    <m/>
    <m/>
    <m/>
    <s v="0 "/>
    <n v="0"/>
    <m/>
  </r>
  <r>
    <x v="1867"/>
    <d v="2023-05-22T00:00:00"/>
    <x v="298"/>
    <m/>
    <s v="-----"/>
    <x v="8"/>
    <m/>
    <m/>
    <m/>
    <m/>
    <s v="0 "/>
    <n v="0"/>
    <m/>
  </r>
  <r>
    <x v="1868"/>
    <d v="2023-05-22T00:00:00"/>
    <x v="298"/>
    <m/>
    <s v="-----"/>
    <x v="8"/>
    <m/>
    <m/>
    <m/>
    <m/>
    <s v="0 "/>
    <n v="0"/>
    <m/>
  </r>
  <r>
    <x v="1869"/>
    <d v="2023-05-22T00:00:00"/>
    <x v="298"/>
    <m/>
    <s v="-----"/>
    <x v="8"/>
    <m/>
    <m/>
    <m/>
    <m/>
    <s v="0 "/>
    <n v="0"/>
    <m/>
  </r>
  <r>
    <x v="1870"/>
    <d v="2023-05-22T00:00:00"/>
    <x v="298"/>
    <m/>
    <s v="-----"/>
    <x v="8"/>
    <m/>
    <m/>
    <m/>
    <m/>
    <s v="0 "/>
    <n v="0"/>
    <m/>
  </r>
  <r>
    <x v="1871"/>
    <d v="2023-05-22T00:00:00"/>
    <x v="298"/>
    <m/>
    <s v="-----"/>
    <x v="8"/>
    <m/>
    <m/>
    <m/>
    <m/>
    <s v="0 "/>
    <n v="0"/>
    <m/>
  </r>
  <r>
    <x v="1872"/>
    <d v="2023-05-22T00:00:00"/>
    <x v="298"/>
    <m/>
    <s v="-----"/>
    <x v="8"/>
    <m/>
    <m/>
    <m/>
    <m/>
    <s v="0 "/>
    <n v="0"/>
    <m/>
  </r>
  <r>
    <x v="1873"/>
    <d v="2023-05-22T00:00:00"/>
    <x v="298"/>
    <m/>
    <s v="-----"/>
    <x v="8"/>
    <m/>
    <m/>
    <m/>
    <m/>
    <s v="0 "/>
    <n v="0"/>
    <m/>
  </r>
  <r>
    <x v="1874"/>
    <d v="2023-05-22T00:00:00"/>
    <x v="298"/>
    <m/>
    <s v="-----"/>
    <x v="8"/>
    <m/>
    <m/>
    <m/>
    <m/>
    <s v="0 "/>
    <n v="0"/>
    <m/>
  </r>
  <r>
    <x v="1875"/>
    <d v="2023-05-22T00:00:00"/>
    <x v="298"/>
    <m/>
    <s v="-----"/>
    <x v="8"/>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K12" firstHeaderRow="1" firstDataRow="2" firstDataCol="1" rowPageCount="1" colPageCount="1"/>
  <pivotFields count="15">
    <pivotField axis="axisPage" showAll="0">
      <items count="1877">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10">
        <item x="8"/>
        <item x="0"/>
        <item x="4"/>
        <item x="2"/>
        <item x="1"/>
        <item x="3"/>
        <item x="5"/>
        <item x="6"/>
        <item x="7"/>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10">
    <i>
      <x/>
    </i>
    <i>
      <x v="1"/>
    </i>
    <i>
      <x v="2"/>
    </i>
    <i>
      <x v="3"/>
    </i>
    <i>
      <x v="4"/>
    </i>
    <i>
      <x v="5"/>
    </i>
    <i>
      <x v="6"/>
    </i>
    <i>
      <x v="7"/>
    </i>
    <i>
      <x v="8"/>
    </i>
    <i t="grand">
      <x/>
    </i>
  </colItems>
  <pageFields count="1">
    <pageField fld="0" hier="-1"/>
  </pageFields>
  <dataFields count="1">
    <dataField name="Count of Employee Name" fld="3" subtotal="count" baseField="0" baseItem="0"/>
  </dataFields>
  <formats count="2">
    <format dxfId="63">
      <pivotArea outline="0" collapsedLevelsAreSubtotals="1" fieldPosition="0"/>
    </format>
    <format dxfId="62">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7">
      <pivotArea dataOnly="0" labelOnly="1" outline="0" axis="axisValues" fieldPosition="0"/>
    </format>
    <format dxfId="26">
      <pivotArea grandRow="1" outline="0" collapsedLevelsAreSubtotals="1" fieldPosition="0"/>
    </format>
    <format dxfId="25">
      <pivotArea grandRow="1" outline="0" collapsedLevelsAreSubtotals="1" fieldPosition="0"/>
    </format>
    <format dxfId="24">
      <pivotArea grandRow="1" outline="0" collapsedLevelsAreSubtotals="1" fieldPosition="0"/>
    </format>
    <format dxfId="23">
      <pivotArea dataOnly="0" labelOnly="1" grandRow="1" outline="0" fieldPosition="0"/>
    </format>
    <format dxfId="22">
      <pivotArea grandRow="1" outline="0" collapsedLevelsAreSubtotals="1" fieldPosition="0"/>
    </format>
    <format dxfId="21">
      <pivotArea dataOnly="0" labelOnly="1" grandRow="1" outline="0" fieldPosition="0"/>
    </format>
    <format dxfId="20">
      <pivotArea collapsedLevelsAreSubtotals="1" fieldPosition="0">
        <references count="1">
          <reference field="7" count="0"/>
        </references>
      </pivotArea>
    </format>
    <format dxfId="19">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AttendanceRecord" displayName="AttendanceRecord" ref="B5:AR17" totalsRowShown="0">
  <autoFilter ref="B5:AR17">
    <filterColumn colId="0" hiddenButton="1"/>
    <filterColumn colId="1" hiddenButton="1">
      <colorFilter dxfId="61"/>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name="Weekday/Month" dataCellStyle="Months"/>
    <tableColumn id="6" name="SUN">
      <calculatedColumnFormula>IFERROR(IF(TEXT(DATE(Calendar_Year,ROW($A1),1),"ddd")=LEFT(C$5,3),DATE(Calendar_Year,ROW($A1),1),""),"")</calculatedColumnFormula>
    </tableColumn>
    <tableColumn id="7" name="MON">
      <calculatedColumnFormula>IFERROR(IF(TEXT(DATE(Calendar_Year,ROW($A1),1),"ddd")=LEFT(D$5,3),DATE(Calendar_Year,ROW($A1),1),IF(C6&gt;=1,C6+1,"")),"")</calculatedColumnFormula>
    </tableColumn>
    <tableColumn id="8" name="TUE">
      <calculatedColumnFormula>IFERROR(IF(TEXT(DATE(Calendar_Year,ROW($A1),1),"ddd")=LEFT(E$5,3),DATE(Calendar_Year,ROW($A1),1),IF(D6&gt;=1,D6+1,"")),"")</calculatedColumnFormula>
    </tableColumn>
    <tableColumn id="9" name="WED">
      <calculatedColumnFormula>IFERROR(IF(TEXT(DATE(Calendar_Year,ROW($A1),1),"ddd")=LEFT(F$5,3),DATE(Calendar_Year,ROW($A1),1),IF(E6&gt;=1,E6+1,"")),"")</calculatedColumnFormula>
    </tableColumn>
    <tableColumn id="10" name="THU">
      <calculatedColumnFormula>IFERROR(IF(TEXT(DATE(Calendar_Year,ROW($A1),1),"ddd")=LEFT(G$5,3),DATE(Calendar_Year,ROW($A1),1),IF(F6&gt;=1,F6+1,"")),"")</calculatedColumnFormula>
    </tableColumn>
    <tableColumn id="11" name="FRI">
      <calculatedColumnFormula>IFERROR(IF(TEXT(DATE(Calendar_Year,ROW($A1),1),"ddd")=LEFT(H$5,3),DATE(Calendar_Year,ROW($A1),1),IF(G6&gt;=1,G6+1,"")),"")</calculatedColumnFormula>
    </tableColumn>
    <tableColumn id="12" name="SAT">
      <calculatedColumnFormula>IFERROR(IF(TEXT(DATE(Calendar_Year,ROW($A1),1),"ddd")=LEFT(I$5,3),DATE(Calendar_Year,ROW($A1),1),IF(H6&gt;=1,H6+1,"")),"")</calculatedColumnFormula>
    </tableColumn>
    <tableColumn id="13" name="SUN   ">
      <calculatedColumnFormula>IFERROR(IF(I6&gt;=1,I6+1,""),"")</calculatedColumnFormula>
    </tableColumn>
    <tableColumn id="14" name="MON   ">
      <calculatedColumnFormula>IFERROR(IF(J6&gt;=1,J6+1,""),"")</calculatedColumnFormula>
    </tableColumn>
    <tableColumn id="15" name="TUE   ">
      <calculatedColumnFormula>IFERROR(IF(K6&gt;=1,K6+1,""),"")</calculatedColumnFormula>
    </tableColumn>
    <tableColumn id="16" name="WED   ">
      <calculatedColumnFormula>IFERROR(IF(L6&gt;=1,L6+1,""),"")</calculatedColumnFormula>
    </tableColumn>
    <tableColumn id="17" name="THU   ">
      <calculatedColumnFormula>IFERROR(IF(M6&gt;=1,M6+1,""),"")</calculatedColumnFormula>
    </tableColumn>
    <tableColumn id="18" name="FRI   ">
      <calculatedColumnFormula>IFERROR(IF(N6&gt;=1,N6+1,""),"")</calculatedColumnFormula>
    </tableColumn>
    <tableColumn id="19" name="SAT   ">
      <calculatedColumnFormula>IFERROR(IF(O6&gt;=1,O6+1,""),"")</calculatedColumnFormula>
    </tableColumn>
    <tableColumn id="20" name="SUN    ">
      <calculatedColumnFormula>IFERROR(IF(P6&gt;=1,P6+1,""),"")</calculatedColumnFormula>
    </tableColumn>
    <tableColumn id="21" name="MON    ">
      <calculatedColumnFormula>IFERROR(IF(Q6&gt;=1,Q6+1,""),"")</calculatedColumnFormula>
    </tableColumn>
    <tableColumn id="22" name="TUE    ">
      <calculatedColumnFormula>IFERROR(IF(R6&gt;=1,R6+1,""),"")</calculatedColumnFormula>
    </tableColumn>
    <tableColumn id="23" name="WED    ">
      <calculatedColumnFormula>IFERROR(IF(S6&gt;=1,S6+1,""),"")</calculatedColumnFormula>
    </tableColumn>
    <tableColumn id="24" name="THU    ">
      <calculatedColumnFormula>IFERROR(IF(T6&gt;=1,T6+1,""),"")</calculatedColumnFormula>
    </tableColumn>
    <tableColumn id="25" name="FRI    ">
      <calculatedColumnFormula>IFERROR(IF(U6&gt;=1,U6+1,""),"")</calculatedColumnFormula>
    </tableColumn>
    <tableColumn id="26" name="SAT    ">
      <calculatedColumnFormula>IFERROR(IF(V6&gt;=1,V6+1,""),"")</calculatedColumnFormula>
    </tableColumn>
    <tableColumn id="27" name="SUN     ">
      <calculatedColumnFormula>IFERROR(IF(W6&gt;=1,W6+1,""),"")</calculatedColumnFormula>
    </tableColumn>
    <tableColumn id="28" name="MON     ">
      <calculatedColumnFormula>IFERROR(IF(X6&gt;=1,X6+1,""),"")</calculatedColumnFormula>
    </tableColumn>
    <tableColumn id="29" name="TUE     ">
      <calculatedColumnFormula>IFERROR(IF(Y6&gt;=1,Y6+1,""),"")</calculatedColumnFormula>
    </tableColumn>
    <tableColumn id="30" name="WED     ">
      <calculatedColumnFormula>IFERROR(IF(Z6&gt;=1,Z6+1,""),"")</calculatedColumnFormula>
    </tableColumn>
    <tableColumn id="31" name="THU  ">
      <calculatedColumnFormula>IFERROR(IF(AA6&gt;=1,AA6+1,""),"")</calculatedColumnFormula>
    </tableColumn>
    <tableColumn id="32" name="FRI     ">
      <calculatedColumnFormula>IFERROR(IF(AB6&gt;=1,AB6+1,""),"")</calculatedColumnFormula>
    </tableColumn>
    <tableColumn id="33" name="SAT     ">
      <calculatedColumnFormula>IFERROR(IF(AC6&gt;=1,AC6+1,""),"")</calculatedColumnFormula>
    </tableColumn>
    <tableColumn id="34" name="SUN ">
      <calculatedColumnFormula>IFERROR(IF(AD6&gt;=1,AD6+1,""),"")</calculatedColumnFormula>
    </tableColumn>
    <tableColumn id="35" name="MON ">
      <calculatedColumnFormula>IFERROR(IF(AE6&gt;=1,AE6+1,""),"")</calculatedColumnFormula>
    </tableColumn>
    <tableColumn id="36" name="TUE ">
      <calculatedColumnFormula>IFERROR(IF(AF6&gt;=1,AF6+1,""),"")</calculatedColumnFormula>
    </tableColumn>
    <tableColumn id="37" name="WED ">
      <calculatedColumnFormula>IFERROR(IF(AG6&gt;=1,AG6+1,""),"")</calculatedColumnFormula>
    </tableColumn>
    <tableColumn id="38" name="THU ">
      <calculatedColumnFormula>IFERROR(IF(AH6&gt;=1,AH6+1,""),"")</calculatedColumnFormula>
    </tableColumn>
    <tableColumn id="39" name="FRI ">
      <calculatedColumnFormula>IFERROR(IF(AI6&gt;=1,AI6+1,""),"")</calculatedColumnFormula>
    </tableColumn>
    <tableColumn id="40" name="SAT ">
      <calculatedColumnFormula>IFERROR(IF(AJ6&gt;=1,AJ6+1,""),"")</calculatedColumnFormula>
    </tableColumn>
    <tableColumn id="41" name="SUN  ">
      <calculatedColumnFormula>IFERROR(IF(AND(AK6&gt;=1,AK6+1&lt;=DATE(Calendar_Year,ROW($A1)+1,0)),AK6+1,""),"")</calculatedColumnFormula>
    </tableColumn>
    <tableColumn id="42" name="MON  ">
      <calculatedColumnFormula>IFERROR(IF(AND(AL6&gt;=1,AL6+1&lt;=DATE(Calendar_Year,ROW($A1)+1,0)),AL6+1,""),"")</calculatedColumnFormula>
    </tableColumn>
    <tableColumn id="43" name="TUE  ">
      <calculatedColumnFormula>IFERROR(IF(AND(AM6&gt;=1,AM6+1&lt;=DATE(Calendar_Year,ROW($A1)+1,0)),AM6+1,""),"")</calculatedColumnFormula>
    </tableColumn>
    <tableColumn id="44" name="WED  ">
      <calculatedColumnFormula>IFERROR(IF(AND(AN6&gt;=1,AN6+1&lt;=DATE(Calendar_Year,ROW($A1)+1,0)),AN6+1,""),"")</calculatedColumnFormula>
    </tableColumn>
    <tableColumn id="45" name="THU  2">
      <calculatedColumnFormula>IFERROR(IF(AND(AO6&gt;=1,AO6+1&lt;=DATE(Calendar_Year,ROW($A1)+1,0)),AO6+1,""),"")</calculatedColumnFormula>
    </tableColumn>
    <tableColumn id="46" name="FRI  ">
      <calculatedColumnFormula>IFERROR(IF(AND(AP6&gt;=1,AP6+1&lt;=DATE(Calendar_Year,ROW($A1)+1,0)),AP6+1,""),"")</calculatedColumnFormula>
    </tableColumn>
    <tableColumn id="47"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id="1" name="LeaveTracker" displayName="LeaveTracker" ref="A4:M6417" dataDxfId="60" headerRowCellStyle="Table Headers">
  <autoFilter ref="A4:M6417"/>
  <sortState ref="A5791:M5967">
    <sortCondition ref="B4:B5969"/>
  </sortState>
  <tableColumns count="13">
    <tableColumn id="11" name="CTRL  No" dataDxfId="59"/>
    <tableColumn id="12" name="Date Encoded" dataDxfId="58"/>
    <tableColumn id="13" name="Date File" dataDxfId="57"/>
    <tableColumn id="1" name="Employee Name" totalsRowLabel="Total" dataDxfId="56" dataCellStyle="Table details"/>
    <tableColumn id="6" name="Office" dataDxfId="55" dataCellStyle="Table details">
      <calculatedColumnFormula>IF(ISBLANK(LeaveTracker[[#This Row],[Employee Name]]),"-----",VLOOKUP(LeaveTracker[[#This Row],[Employee Name]],Employees[[Employee Name]:[Office]],7))</calculatedColumnFormula>
    </tableColumn>
    <tableColumn id="8" name="Employment Status" dataDxfId="54" dataCellStyle="Table details">
      <calculatedColumnFormula>IF(ISBLANK(LeaveTracker[[#This Row],[Employee Name]]),"-----",VLOOKUP(LeaveTracker[[#This Row],[Employee Name]],Employees[[Employee Name]:[Office]],6))</calculatedColumnFormula>
    </tableColumn>
    <tableColumn id="2" name="Start Date" dataDxfId="53" dataCellStyle="Table Dates"/>
    <tableColumn id="3" name="End Date" dataDxfId="52" dataCellStyle="Table Dates"/>
    <tableColumn id="4" name="Type of Leave" dataDxfId="51" dataCellStyle="Table details"/>
    <tableColumn id="7" name="Specification" dataDxfId="50"/>
    <tableColumn id="10" name="Days Leave" dataDxfId="49">
      <calculatedColumnFormula>LeaveTracker[[#This Row],[Days]]&amp;" "&amp;LeaveTracker[[#This Row],[Type of Leave]]</calculatedColumnFormula>
    </tableColumn>
    <tableColumn id="5" name="Days" totalsRowFunction="sum" dataDxfId="48" dataCellStyle="Table Days">
      <calculatedColumnFormula>NETWORKDAYS(LeaveTracker[[#This Row],[Start Date]],LeaveTracker[[#This Row],[End Date]],lstHolidays)</calculatedColumnFormula>
    </tableColumn>
    <tableColumn id="9" name="RECEIVED BY:" dataDxfId="47"/>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id="4" name="Employees" displayName="Employees" ref="A3:I699" totalsRowShown="0" headerRowCellStyle="Table Headers" dataCellStyle="Table details">
  <autoFilter ref="A3:I699">
    <filterColumn colId="1">
      <filters>
        <filter val="ANGCAYA ANA B."/>
        <filter val="ANGCAYA FRANCIS A."/>
        <filter val="ANGCAYA INOCENCIO M."/>
        <filter val="ANGCAYA IRENE V."/>
        <filter val="ANGCAYA IRENEO A."/>
        <filter val="ANGCAYA JENIFFER L."/>
        <filter val="ANGCAYA JENNY ROSE S."/>
        <filter val="ANGCAYA JOHN V."/>
        <filter val="ANGCAYA JUANITO A."/>
        <filter val="ANGCAYA MARK ZYRONE M."/>
        <filter val="ANGCAYA MARLON J."/>
        <filter val="ANGCAYA OFELIA G."/>
        <filter val="ANGCAYA RUFINA P."/>
      </filters>
    </filterColumn>
  </autoFilter>
  <sortState ref="A37:I427">
    <sortCondition ref="B3:B696"/>
  </sortState>
  <tableColumns count="9">
    <tableColumn id="5" name="NO" dataDxfId="46" dataCellStyle="Table details">
      <calculatedColumnFormula>A2+1</calculatedColumnFormula>
    </tableColumn>
    <tableColumn id="1" name="Employee Name" dataDxfId="45" dataCellStyle="Table details">
      <calculatedColumnFormula>CONCATENATE(Employees[[#This Row],[Lastname]]," ",Employees[[#This Row],[Firstname]], " ",LEFT(Employees[[#This Row],[Middlename]],1),IF(ISBLANK(Employees[[#This Row],[Middlename]])," ","."))</calculatedColumnFormula>
    </tableColumn>
    <tableColumn id="11" name="Lastname" dataDxfId="44" dataCellStyle="Table details"/>
    <tableColumn id="10" name="Firstname" dataDxfId="43" dataCellStyle="Table details"/>
    <tableColumn id="9" name="Middlename" dataDxfId="42" dataCellStyle="Table details"/>
    <tableColumn id="6" name="Position" dataDxfId="41" dataCellStyle="Table details"/>
    <tableColumn id="2" name="Employment Status" dataCellStyle="Table details"/>
    <tableColumn id="8" name="Office" dataDxfId="40" dataCellStyle="Table details"/>
    <tableColumn id="3" name="DUMPLICATE" dataDxfId="39"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id="9" name="CompanyHolidays" displayName="CompanyHolidays" ref="B3:C17" totalsRowShown="0" dataDxfId="38" headerRowCellStyle="Table Headers">
  <tableColumns count="2">
    <tableColumn id="1" name="Company Holidays" dataCellStyle="Table Dates"/>
    <tableColumn id="2"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id="3" name="Table3" displayName="Table3" ref="A5:I454" totalsRowShown="0" headerRowDxfId="37">
  <autoFilter ref="A5:I454"/>
  <sortState ref="A4:H407">
    <sortCondition ref="A3:A407"/>
  </sortState>
  <tableColumns count="9">
    <tableColumn id="1" name="NO" dataDxfId="36">
      <calculatedColumnFormula>IF(ISBLANK(B6),"",ROW(A1))</calculatedColumnFormula>
    </tableColumn>
    <tableColumn id="2" name="EMPLOYEE NAME" dataDxfId="35">
      <calculatedColumnFormula>IF(ISBLANK('List of Employees'!B5),"",'List of Employees'!B5)</calculatedColumnFormula>
    </tableColumn>
    <tableColumn id="3" name="OFFICE" dataDxfId="34">
      <calculatedColumnFormula>VLOOKUP(Table3[[#This Row],[EMPLOYEE NAME]],Employees[[Employee Name]:[Office]],6)</calculatedColumnFormula>
    </tableColumn>
    <tableColumn id="4" name="# SICK LEAVE" dataDxfId="33">
      <calculatedColumnFormula>SUMIFS(LeaveTracker[Days],LeaveTracker[Employee Name],valSelEmployee,LeaveTracker[Start Date],"&gt;="&amp;DATE(Calendar_Year,1,1),LeaveTracker[End Date],"&lt;"&amp;DATE(Calendar_Year+1,1,1),LeaveTracker[Type of Leave],'Leave Types'!B4)</calculatedColumnFormula>
    </tableColumn>
    <tableColumn id="5" name="#VACATION" dataDxfId="32"/>
    <tableColumn id="6" name="#MATERNITY" dataDxfId="31"/>
    <tableColumn id="7" name="#PATERNITY" dataDxfId="30"/>
    <tableColumn id="8" name="#OTHERS" dataDxfId="29"/>
    <tableColumn id="9" name="TOTAL DAYS LEAVE" dataDxfId="28">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id="5" name="LeaveTypes" displayName="LeaveTypes" ref="B3:B9" totalsRowShown="0" headerRowCellStyle="Table Headers" dataCellStyle="Table details">
  <tableColumns count="1">
    <tableColumn id="1"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id="6" name="LeaveTypes7" displayName="LeaveTypes7" ref="D3:D25" totalsRowShown="0" headerRowCellStyle="Table Headers" dataCellStyle="Table details">
  <autoFilter ref="D3:D25"/>
  <sortState ref="D4:D25">
    <sortCondition descending="1" ref="D3:D25"/>
  </sortState>
  <tableColumns count="1">
    <tableColumn id="1"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2"/>
  <sheetViews>
    <sheetView zoomScale="95" zoomScaleNormal="95" workbookViewId="0">
      <selection activeCell="B7" sqref="B7"/>
    </sheetView>
  </sheetViews>
  <sheetFormatPr defaultRowHeight="16.5" x14ac:dyDescent="0.3"/>
  <cols>
    <col min="1" max="1" width="23.75" bestFit="1" customWidth="1"/>
    <col min="2" max="2" width="16.375" bestFit="1" customWidth="1"/>
    <col min="3" max="3" width="8.125" bestFit="1" customWidth="1"/>
    <col min="4" max="4" width="8.875" bestFit="1" customWidth="1"/>
    <col min="5" max="5" width="8.25" bestFit="1" customWidth="1"/>
    <col min="6" max="6" width="9.5" bestFit="1" customWidth="1"/>
    <col min="7" max="7" width="4.25" bestFit="1" customWidth="1"/>
    <col min="8" max="8" width="18.375" bestFit="1" customWidth="1"/>
    <col min="9" max="9" width="18.875" bestFit="1" customWidth="1"/>
    <col min="10" max="10" width="7.375" bestFit="1" customWidth="1"/>
    <col min="11" max="11" width="11.625" bestFit="1" customWidth="1"/>
    <col min="12" max="12" width="10.875" bestFit="1" customWidth="1"/>
    <col min="13" max="13" width="4.125" bestFit="1" customWidth="1"/>
    <col min="14" max="14" width="14.25" bestFit="1" customWidth="1"/>
    <col min="15" max="15" width="10.25" bestFit="1" customWidth="1"/>
    <col min="16" max="17" width="4.125" bestFit="1" customWidth="1"/>
    <col min="18" max="18" width="13.125" bestFit="1" customWidth="1"/>
    <col min="19" max="19" width="13.5" bestFit="1" customWidth="1"/>
    <col min="20" max="20" width="11.375" bestFit="1" customWidth="1"/>
    <col min="21" max="21" width="5.25" bestFit="1" customWidth="1"/>
    <col min="22" max="22" width="4.625" bestFit="1" customWidth="1"/>
    <col min="23" max="23" width="13.125" bestFit="1" customWidth="1"/>
    <col min="24" max="24" width="7.375" bestFit="1" customWidth="1"/>
    <col min="25" max="25" width="14.875" bestFit="1" customWidth="1"/>
    <col min="26" max="26" width="11.625" bestFit="1" customWidth="1"/>
  </cols>
  <sheetData>
    <row r="1" spans="1:11" x14ac:dyDescent="0.3">
      <c r="A1" s="26" t="s">
        <v>80</v>
      </c>
      <c r="B1" t="s">
        <v>2264</v>
      </c>
    </row>
    <row r="3" spans="1:11" x14ac:dyDescent="0.3">
      <c r="A3" s="26" t="s">
        <v>2261</v>
      </c>
      <c r="B3" s="26" t="s">
        <v>2008</v>
      </c>
    </row>
    <row r="4" spans="1:11" x14ac:dyDescent="0.3">
      <c r="A4" s="26" t="s">
        <v>432</v>
      </c>
      <c r="B4" t="s">
        <v>2009</v>
      </c>
      <c r="C4" t="s">
        <v>1290</v>
      </c>
      <c r="D4" t="s">
        <v>1998</v>
      </c>
      <c r="E4" t="s">
        <v>1705</v>
      </c>
      <c r="F4" t="s">
        <v>1997</v>
      </c>
      <c r="G4">
        <v>0</v>
      </c>
      <c r="H4" t="s">
        <v>1974</v>
      </c>
      <c r="I4" t="s">
        <v>711</v>
      </c>
      <c r="J4" t="s">
        <v>2000</v>
      </c>
      <c r="K4" t="s">
        <v>433</v>
      </c>
    </row>
    <row r="5" spans="1:11" x14ac:dyDescent="0.3">
      <c r="A5" s="48" t="s">
        <v>2265</v>
      </c>
      <c r="B5" s="59" t="s">
        <v>2010</v>
      </c>
      <c r="C5" s="59" t="s">
        <v>2010</v>
      </c>
      <c r="D5" s="59" t="s">
        <v>2010</v>
      </c>
      <c r="E5" s="59" t="s">
        <v>2010</v>
      </c>
      <c r="F5" s="59">
        <v>825</v>
      </c>
      <c r="G5" s="59" t="s">
        <v>2010</v>
      </c>
      <c r="H5" s="59" t="s">
        <v>2010</v>
      </c>
      <c r="I5" s="59" t="s">
        <v>2010</v>
      </c>
      <c r="J5" s="59" t="s">
        <v>2010</v>
      </c>
      <c r="K5" s="59">
        <v>825</v>
      </c>
    </row>
    <row r="6" spans="1:11" x14ac:dyDescent="0.3">
      <c r="A6" s="48" t="s">
        <v>2266</v>
      </c>
      <c r="B6" s="59" t="s">
        <v>2010</v>
      </c>
      <c r="C6" s="59">
        <v>1</v>
      </c>
      <c r="D6" s="59">
        <v>2</v>
      </c>
      <c r="E6" s="59" t="s">
        <v>2010</v>
      </c>
      <c r="F6" s="59">
        <v>29</v>
      </c>
      <c r="G6" s="59" t="s">
        <v>2010</v>
      </c>
      <c r="H6" s="59" t="s">
        <v>2010</v>
      </c>
      <c r="I6" s="59" t="s">
        <v>2010</v>
      </c>
      <c r="J6" s="59" t="s">
        <v>2010</v>
      </c>
      <c r="K6" s="59">
        <v>32</v>
      </c>
    </row>
    <row r="7" spans="1:11" x14ac:dyDescent="0.3">
      <c r="A7" s="48" t="s">
        <v>2262</v>
      </c>
      <c r="B7" s="59" t="s">
        <v>2010</v>
      </c>
      <c r="C7" s="59">
        <v>1036</v>
      </c>
      <c r="D7" s="59">
        <v>3</v>
      </c>
      <c r="E7" s="59">
        <v>59</v>
      </c>
      <c r="F7" s="59">
        <v>1528</v>
      </c>
      <c r="G7" s="59">
        <v>49</v>
      </c>
      <c r="H7" s="59" t="s">
        <v>2010</v>
      </c>
      <c r="I7" s="59" t="s">
        <v>2010</v>
      </c>
      <c r="J7" s="59" t="s">
        <v>2010</v>
      </c>
      <c r="K7" s="59">
        <v>2675</v>
      </c>
    </row>
    <row r="8" spans="1:11" x14ac:dyDescent="0.3">
      <c r="A8" s="48" t="s">
        <v>2260</v>
      </c>
      <c r="B8" s="59" t="s">
        <v>2010</v>
      </c>
      <c r="C8" s="59">
        <v>275</v>
      </c>
      <c r="D8" s="59">
        <v>2</v>
      </c>
      <c r="E8" s="59">
        <v>4</v>
      </c>
      <c r="F8" s="59">
        <v>435</v>
      </c>
      <c r="G8" s="59">
        <v>88</v>
      </c>
      <c r="H8" s="59">
        <v>1</v>
      </c>
      <c r="I8" s="59">
        <v>1</v>
      </c>
      <c r="J8" s="59">
        <v>1</v>
      </c>
      <c r="K8" s="59">
        <v>807</v>
      </c>
    </row>
    <row r="9" spans="1:11" x14ac:dyDescent="0.3">
      <c r="A9" s="48" t="s">
        <v>2267</v>
      </c>
      <c r="B9" s="59" t="s">
        <v>2010</v>
      </c>
      <c r="C9" s="59">
        <v>14</v>
      </c>
      <c r="D9" s="59" t="s">
        <v>2010</v>
      </c>
      <c r="E9" s="59" t="s">
        <v>2010</v>
      </c>
      <c r="F9" s="59">
        <v>39</v>
      </c>
      <c r="G9" s="59">
        <v>6</v>
      </c>
      <c r="H9" s="59" t="s">
        <v>2010</v>
      </c>
      <c r="I9" s="59" t="s">
        <v>2010</v>
      </c>
      <c r="J9" s="59" t="s">
        <v>2010</v>
      </c>
      <c r="K9" s="59">
        <v>59</v>
      </c>
    </row>
    <row r="10" spans="1:11" x14ac:dyDescent="0.3">
      <c r="A10" s="63" t="s">
        <v>2267</v>
      </c>
      <c r="B10" s="59" t="s">
        <v>2010</v>
      </c>
      <c r="C10" s="59">
        <v>14</v>
      </c>
      <c r="D10" s="59" t="s">
        <v>2010</v>
      </c>
      <c r="E10" s="59" t="s">
        <v>2010</v>
      </c>
      <c r="F10" s="59">
        <v>39</v>
      </c>
      <c r="G10" s="59">
        <v>6</v>
      </c>
      <c r="H10" s="59" t="s">
        <v>2010</v>
      </c>
      <c r="I10" s="59" t="s">
        <v>2010</v>
      </c>
      <c r="J10" s="59" t="s">
        <v>2010</v>
      </c>
      <c r="K10" s="59">
        <v>59</v>
      </c>
    </row>
    <row r="11" spans="1:11" x14ac:dyDescent="0.3">
      <c r="A11" s="64" t="s">
        <v>2000</v>
      </c>
      <c r="B11" s="59" t="s">
        <v>2010</v>
      </c>
      <c r="C11" s="59">
        <v>14</v>
      </c>
      <c r="D11" s="59" t="s">
        <v>2010</v>
      </c>
      <c r="E11" s="59" t="s">
        <v>2010</v>
      </c>
      <c r="F11" s="59">
        <v>39</v>
      </c>
      <c r="G11" s="59">
        <v>6</v>
      </c>
      <c r="H11" s="59" t="s">
        <v>2010</v>
      </c>
      <c r="I11" s="59" t="s">
        <v>2010</v>
      </c>
      <c r="J11" s="59" t="s">
        <v>2010</v>
      </c>
      <c r="K11" s="59">
        <v>59</v>
      </c>
    </row>
    <row r="12" spans="1:11" x14ac:dyDescent="0.3">
      <c r="A12" s="48" t="s">
        <v>433</v>
      </c>
      <c r="B12" s="59" t="s">
        <v>2010</v>
      </c>
      <c r="C12" s="59">
        <v>1326</v>
      </c>
      <c r="D12" s="59">
        <v>7</v>
      </c>
      <c r="E12" s="59">
        <v>63</v>
      </c>
      <c r="F12" s="59">
        <v>2856</v>
      </c>
      <c r="G12" s="59">
        <v>143</v>
      </c>
      <c r="H12" s="59">
        <v>1</v>
      </c>
      <c r="I12" s="59">
        <v>1</v>
      </c>
      <c r="J12" s="59">
        <v>1</v>
      </c>
      <c r="K12" s="59">
        <v>4398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pageSetUpPr fitToPage="1"/>
  </sheetPr>
  <dimension ref="A1:AR22"/>
  <sheetViews>
    <sheetView showGridLines="0" topLeftCell="A10" zoomScale="91" zoomScaleNormal="91" workbookViewId="0">
      <selection activeCell="Z2" sqref="Z2"/>
    </sheetView>
  </sheetViews>
  <sheetFormatPr defaultRowHeight="16.5" x14ac:dyDescent="0.3"/>
  <cols>
    <col min="1" max="1" width="2.625" customWidth="1"/>
    <col min="2" max="2" width="20.25" customWidth="1"/>
    <col min="3" max="4" width="4.625" customWidth="1"/>
    <col min="5" max="5" width="4.875" customWidth="1"/>
    <col min="6" max="44" width="4.625" customWidth="1"/>
    <col min="45" max="45" width="2.625" customWidth="1"/>
  </cols>
  <sheetData>
    <row r="1" spans="1:44" ht="39.950000000000003" customHeight="1" thickBot="1" x14ac:dyDescent="0.35">
      <c r="B1" s="5" t="s">
        <v>12</v>
      </c>
    </row>
    <row r="2" spans="1:44" ht="21.75" customHeight="1" thickTop="1" thickBot="1" x14ac:dyDescent="0.3">
      <c r="B2" s="13" t="s">
        <v>16</v>
      </c>
      <c r="C2" s="72" t="s">
        <v>1800</v>
      </c>
      <c r="D2" s="72"/>
      <c r="E2" s="72"/>
      <c r="F2" s="72"/>
      <c r="G2" s="72"/>
      <c r="H2" s="72"/>
      <c r="I2" s="72"/>
      <c r="J2" s="46"/>
      <c r="K2" s="47" t="s">
        <v>1067</v>
      </c>
      <c r="L2" s="47"/>
      <c r="M2" s="75" t="str">
        <f>VLOOKUP(valSelEmployee,Employees[[Employee Name]:[Office]],6)</f>
        <v>CASUAL</v>
      </c>
      <c r="N2" s="75"/>
      <c r="O2" s="75"/>
      <c r="P2" s="75"/>
      <c r="Q2" s="75"/>
      <c r="R2" s="75"/>
      <c r="S2" s="75"/>
      <c r="U2" s="4"/>
      <c r="V2" s="4"/>
      <c r="W2" s="4"/>
      <c r="X2" s="4"/>
      <c r="Y2" s="4"/>
      <c r="Z2" s="4"/>
      <c r="AA2" s="4"/>
      <c r="AB2" s="4"/>
    </row>
    <row r="3" spans="1:44" ht="21.95" customHeight="1" thickTop="1" thickBot="1" x14ac:dyDescent="0.3">
      <c r="B3" s="13" t="s">
        <v>17</v>
      </c>
      <c r="C3" s="73">
        <v>2023</v>
      </c>
      <c r="D3" s="73"/>
      <c r="E3" s="73"/>
      <c r="F3" s="73"/>
      <c r="G3" s="73"/>
      <c r="H3" s="73"/>
      <c r="I3" s="73"/>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ht="14.45"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50000000000003" customHeight="1" x14ac:dyDescent="0.3">
      <c r="B18" s="6" t="s">
        <v>15</v>
      </c>
      <c r="C18" s="1"/>
      <c r="D18" s="1"/>
      <c r="E18" s="1"/>
      <c r="F18" s="1"/>
      <c r="G18" s="2"/>
      <c r="H18" s="2"/>
      <c r="I18" s="2"/>
      <c r="J18" s="2"/>
      <c r="K18" s="2"/>
      <c r="L18" s="2"/>
      <c r="M18" s="2"/>
      <c r="N18" s="2"/>
      <c r="O18" s="2"/>
    </row>
    <row r="19" spans="2:44" ht="27.95" customHeight="1" x14ac:dyDescent="0.3">
      <c r="C19" s="66" t="s">
        <v>4</v>
      </c>
      <c r="D19" s="66"/>
      <c r="E19" s="66"/>
      <c r="F19" s="7"/>
      <c r="H19" s="70" t="s">
        <v>5</v>
      </c>
      <c r="I19" s="70"/>
      <c r="J19" s="70"/>
      <c r="K19" s="70"/>
      <c r="L19" s="7"/>
      <c r="M19" s="16"/>
      <c r="N19" s="79" t="s">
        <v>74</v>
      </c>
      <c r="O19" s="79"/>
      <c r="P19" s="79"/>
      <c r="Q19" s="7"/>
      <c r="S19" s="70" t="s">
        <v>13</v>
      </c>
      <c r="T19" s="70"/>
      <c r="U19" s="70"/>
      <c r="V19" s="7"/>
      <c r="X19" s="70" t="s">
        <v>76</v>
      </c>
      <c r="Y19" s="70"/>
      <c r="Z19" s="70"/>
      <c r="AA19" s="7"/>
      <c r="AC19" s="70" t="s">
        <v>77</v>
      </c>
      <c r="AD19" s="70"/>
      <c r="AE19" s="70"/>
      <c r="AF19" s="7"/>
      <c r="AH19" s="70" t="s">
        <v>1</v>
      </c>
      <c r="AI19" s="70"/>
      <c r="AJ19" s="70"/>
      <c r="AM19" s="70" t="s">
        <v>1023</v>
      </c>
      <c r="AN19" s="70"/>
      <c r="AO19" s="70"/>
    </row>
    <row r="20" spans="2:44" ht="54.95" customHeight="1" x14ac:dyDescent="0.3">
      <c r="B20" s="27"/>
      <c r="C20" s="67">
        <f ca="1">SUMIFS(LeaveTracker[Days],LeaveTracker[Employee Name],valSelEmployee,LeaveTracker[Start Date],"&gt;="&amp;DATE(Calendar_Year,1,1),LeaveTracker[End Date],"&lt;"&amp;DATE(Calendar_Year+1,1,1))</f>
        <v>25</v>
      </c>
      <c r="D20" s="67"/>
      <c r="E20" s="67"/>
      <c r="F20" s="7"/>
      <c r="H20" s="71">
        <f>NETWORKDAYS(DATE(Calendar_Year,1,1),EDATE(DATE(Calendar_Year,1,1),12)-1)</f>
        <v>260</v>
      </c>
      <c r="I20" s="71"/>
      <c r="J20" s="71"/>
      <c r="K20" s="71"/>
      <c r="L20" s="7"/>
      <c r="N20" s="80">
        <f ca="1">SUMIFS(LeaveTracker[Days],LeaveTracker[Employee Name],valSelEmployee,LeaveTracker[Start Date],"&gt;="&amp;DATE(Calendar_Year,1,1),LeaveTracker[End Date],"&lt;"&amp;DATE(Calendar_Year+1,1,1),LeaveTracker[Type of Leave],'Leave Types'!B4)</f>
        <v>6</v>
      </c>
      <c r="O20" s="80"/>
      <c r="P20" s="80"/>
      <c r="Q20" s="7"/>
      <c r="S20" s="81">
        <f ca="1">SUMIFS(LeaveTracker[Days],LeaveTracker[Employee Name],valSelEmployee,LeaveTracker[Start Date],"&gt;="&amp;DATE(Calendar_Year,1,1),LeaveTracker[End Date],"&lt;"&amp;DATE(Calendar_Year+1,1,1),LeaveTracker[Type of Leave],'Leave Types'!B5)</f>
        <v>19</v>
      </c>
      <c r="T20" s="81"/>
      <c r="U20" s="81"/>
      <c r="V20" s="7"/>
      <c r="X20" s="76">
        <f>SUMIFS(LeaveTracker[Days],LeaveTracker[Employee Name],valSelEmployee,LeaveTracker[Start Date],"&gt;="&amp;DATE(Calendar_Year,1,1),LeaveTracker[End Date],"&lt;"&amp;DATE(Calendar_Year+1,1,1),LeaveTracker[Type of Leave],'Leave Types'!B6)</f>
        <v>0</v>
      </c>
      <c r="Y20" s="76"/>
      <c r="Z20" s="76"/>
      <c r="AA20" s="7"/>
      <c r="AC20" s="83">
        <f>SUMIFS(LeaveTracker[Days],LeaveTracker[Employee Name],valSelEmployee,LeaveTracker[Start Date],"&gt;="&amp;DATE(Calendar_Year,1,1),LeaveTracker[End Date],"&lt;"&amp;DATE(Calendar_Year+1,1,1),LeaveTracker[Type of Leave],'Leave Types'!B7)</f>
        <v>0</v>
      </c>
      <c r="AD20" s="83"/>
      <c r="AE20" s="83"/>
      <c r="AF20" s="7"/>
      <c r="AH20" s="74">
        <f>SUMIFS(LeaveTracker[Days],LeaveTracker[Employee Name],valSelEmployee,LeaveTracker[Start Date],"&gt;="&amp;DATE(Calendar_Year,1,1),LeaveTracker[End Date],"&lt;"&amp;DATE(Calendar_Year+1,1,1),LeaveTracker[Type of Leave],'Leave Types'!B8)</f>
        <v>0</v>
      </c>
      <c r="AI20" s="74"/>
      <c r="AJ20" s="74"/>
      <c r="AM20" s="82">
        <f>SUMIFS(LeaveTracker[Days],LeaveTracker[Employee Name],valSelEmployee,LeaveTracker[Start Date],"&gt;="&amp;DATE(Calendar_Year,1,1),LeaveTracker[End Date],"&lt;"&amp;DATE(Calendar_Year+1,1,1),LeaveTracker[Type of Leave],'Leave Types'!B9)</f>
        <v>0</v>
      </c>
      <c r="AN20" s="82"/>
      <c r="AO20" s="82"/>
    </row>
    <row r="21" spans="2:44" ht="21.95" customHeight="1" x14ac:dyDescent="0.3">
      <c r="C21" s="68">
        <f ca="1">SUMIFS(LeaveTracker[Days],LeaveTracker[Employee Name],valSelEmployee,LeaveTracker[Start Date],"&gt;="&amp;DATE(Calendar_Year-1,1,1),LeaveTracker[End Date],"&lt;"&amp;DATE(Calendar_Year,1,1))</f>
        <v>10</v>
      </c>
      <c r="D21" s="68"/>
      <c r="E21" s="68"/>
      <c r="F21" s="7"/>
      <c r="G21" s="3"/>
      <c r="H21" s="69">
        <f>NETWORKDAYS(DATE(Calendar_Year-1,1,1),EDATE(DATE(Calendar_Year-1,1,1),12)-1)</f>
        <v>260</v>
      </c>
      <c r="I21" s="69"/>
      <c r="J21" s="69"/>
      <c r="K21" s="69"/>
      <c r="L21" s="7"/>
      <c r="M21" s="3"/>
      <c r="N21" s="78">
        <f ca="1">SUMIFS(LeaveTracker[Days],LeaveTracker[Employee Name],valSelEmployee,LeaveTracker[Start Date],"&gt;="&amp;DATE(Calendar_Year-1,1,1),LeaveTracker[End Date],"&lt;"&amp;DATE(Calendar_Year,1,1),LeaveTracker[Type of Leave],'Leave Types'!B4)</f>
        <v>2</v>
      </c>
      <c r="O21" s="78"/>
      <c r="P21" s="78"/>
      <c r="Q21" s="7"/>
      <c r="R21" s="3"/>
      <c r="S21" s="69">
        <f ca="1">SUMIFS(LeaveTracker[Days],LeaveTracker[Employee Name],valSelEmployee,LeaveTracker[Start Date],"&gt;="&amp;DATE(Calendar_Year-1,1,1),LeaveTracker[End Date],"&lt;"&amp;DATE(Calendar_Year,1,1),LeaveTracker[Type of Leave],'Leave Types'!B5)</f>
        <v>5</v>
      </c>
      <c r="T21" s="69"/>
      <c r="U21" s="69"/>
      <c r="V21" s="7"/>
      <c r="W21" s="3"/>
      <c r="X21" s="69">
        <f>SUMIFS(LeaveTracker[Days],LeaveTracker[Employee Name],valSelEmployee,LeaveTracker[Start Date],"&gt;="&amp;DATE(Calendar_Year-1,1,1),LeaveTracker[End Date],"&lt;"&amp;DATE(Calendar_Year,1,1),LeaveTracker[Type of Leave],'Leave Types'!B6)</f>
        <v>0</v>
      </c>
      <c r="Y21" s="69"/>
      <c r="Z21" s="69"/>
      <c r="AA21" s="7"/>
      <c r="AB21" s="3"/>
      <c r="AC21" s="69">
        <f>SUMIFS(LeaveTracker[Days],LeaveTracker[Employee Name],valSelEmployee,LeaveTracker[Start Date],"&gt;="&amp;DATE(Calendar_Year-1,1,1),LeaveTracker[End Date],"&lt;"&amp;DATE(Calendar_Year,1,1),LeaveTracker[Type of Leave],'Leave Types'!B7)</f>
        <v>0</v>
      </c>
      <c r="AD21" s="69"/>
      <c r="AE21" s="69"/>
      <c r="AF21" s="7"/>
      <c r="AG21" s="3"/>
      <c r="AH21" s="69">
        <f ca="1">SUMIFS(LeaveTracker[Days],LeaveTracker[Employee Name],valSelEmployee,LeaveTracker[Start Date],"&gt;="&amp;DATE(Calendar_Year-1,1,1),LeaveTracker[End Date],"&lt;"&amp;DATE(Calendar_Year,1,1),LeaveTracker[Type of Leave],'Leave Types'!B8)</f>
        <v>3</v>
      </c>
      <c r="AI21" s="69"/>
      <c r="AJ21" s="69"/>
      <c r="AL21" s="3"/>
      <c r="AM21" s="69">
        <f>SUMIFS(LeaveTracker[Days],LeaveTracker[Employee Name],valSelEmployee,LeaveTracker[Start Date],"&gt;="&amp;DATE(Calendar_Year-1,1,1),LeaveTracker[End Date],"&lt;"&amp;DATE(Calendar_Year,1,1),LeaveTracker[Type of Leave],'Leave Types'!B9)</f>
        <v>0</v>
      </c>
      <c r="AN21" s="69"/>
      <c r="AO21" s="69"/>
    </row>
    <row r="22" spans="2:44" ht="21.95" customHeight="1" x14ac:dyDescent="0.3">
      <c r="C22" s="65" t="str">
        <f ca="1">IFERROR(IF(C21&lt;&gt;0,IF(C20&gt;=C21,"UP ", "DOWN ")&amp;TEXT(C20/C21-1,"0%;0%"),"UP 100%"),"")</f>
        <v>UP 150%</v>
      </c>
      <c r="D22" s="65"/>
      <c r="E22" s="65"/>
      <c r="F22" s="7"/>
      <c r="G22" s="3"/>
      <c r="H22" s="77" t="str">
        <f>IFERROR(IF(H21&lt;&gt;0,IF(H20&gt;=H21,"UP ", "DOWN ")&amp;TEXT(H20/H21-1,"0%;0%"),"UP 100%"),"")</f>
        <v>UP 0%</v>
      </c>
      <c r="I22" s="77"/>
      <c r="J22" s="77"/>
      <c r="K22" s="77"/>
      <c r="L22" s="7"/>
      <c r="M22" s="3"/>
      <c r="N22" s="65" t="str">
        <f ca="1">IFERROR(IF(N21&lt;&gt;0,IF(N20&gt;=N21,"UP ", "DOWN ")&amp;TEXT(N20/N21-1,"0%;0%"),"UP 100%"),"")</f>
        <v>UP 200%</v>
      </c>
      <c r="O22" s="65"/>
      <c r="P22" s="65"/>
      <c r="Q22" s="7"/>
      <c r="R22" s="3"/>
      <c r="S22" s="65" t="str">
        <f ca="1">IFERROR(IF(S21&lt;&gt;0,IF(S20&gt;=S21,"UP ", "DOWN ")&amp;TEXT(S20/S21-1,"0%;0%"),"UP 100%"),"")</f>
        <v>UP 280%</v>
      </c>
      <c r="T22" s="65"/>
      <c r="U22" s="65"/>
      <c r="V22" s="7"/>
      <c r="W22" s="3"/>
      <c r="X22" s="65" t="str">
        <f>IFERROR(IF(X21&lt;&gt;0,IF(X20&gt;=X21,"UP ", "DOWN ")&amp;TEXT(X20/X21-1,"0%;0%"),"UP 100%"),"")</f>
        <v>UP 100%</v>
      </c>
      <c r="Y22" s="65"/>
      <c r="Z22" s="65"/>
      <c r="AA22" s="7"/>
      <c r="AB22" s="3"/>
      <c r="AC22" s="65" t="str">
        <f>IFERROR(IF(AC21&lt;&gt;0,IF(AC20&gt;=AC21,"UP ", "DOWN ")&amp;TEXT(AC20/AC21-1,"0%;0%"),"UP 100%"),"")</f>
        <v>UP 100%</v>
      </c>
      <c r="AD22" s="65"/>
      <c r="AE22" s="65"/>
      <c r="AF22" s="7"/>
      <c r="AG22" s="3"/>
      <c r="AH22" s="65" t="str">
        <f ca="1">IFERROR(IF(AH21&lt;&gt;0,IF(AH20&gt;=AH21,"UP ", "DOWN ")&amp;TEXT(AH20/AH21-1,"0%;0%"),"UP 100%"),"")</f>
        <v>DOWN 100%</v>
      </c>
      <c r="AI22" s="65"/>
      <c r="AJ22" s="65"/>
      <c r="AL22" s="3"/>
      <c r="AM22" s="65" t="str">
        <f>IFERROR(IF(AM21&lt;&gt;0,IF(AM20&gt;=AM21,"UP ", "DOWN ")&amp;TEXT(AM20/AM21-1,"0%;0%"),"UP 100%"),"")</f>
        <v>UP 100%</v>
      </c>
      <c r="AN22" s="65"/>
      <c r="AO22" s="65"/>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22:AJ22">
    <cfRule type="beginsWith" dxfId="18" priority="5" operator="beginsWith" text="UP">
      <formula>LEFT(C22,LEN("UP"))="UP"</formula>
    </cfRule>
  </conditionalFormatting>
  <conditionalFormatting sqref="C6:AR17">
    <cfRule type="expression" dxfId="17" priority="1">
      <formula>MONTH(C6)&lt;&gt;MONTH($B6)</formula>
    </cfRule>
    <cfRule type="expression" dxfId="16" priority="22">
      <formula>OR(LEFT(C$5,1)="S", COUNTIF(lstHolidays, C6)&gt;0)</formula>
    </cfRule>
  </conditionalFormatting>
  <conditionalFormatting sqref="AL22:AO22">
    <cfRule type="beginsWith" dxfId="15"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dataValidation allowBlank="1" showInputMessage="1" showErrorMessage="1" prompt="Select an employee’s name in cell AM2 on the right" sqref="J2"/>
    <dataValidation allowBlank="1" showInputMessage="1" showErrorMessage="1" prompt="Enter year in cell AM3 on the right" sqref="J3"/>
    <dataValidation allowBlank="1" showInputMessage="1" showErrorMessage="1" prompt="Worksheet title is in this cell" sqref="B1"/>
    <dataValidation allowBlank="1" showInputMessage="1" showErrorMessage="1" prompt="Key statistics title is in this cell. Navigate rows 19 through 22 to view totol number of leave days, working days and other leave related statistics" sqref="B18"/>
    <dataValidation allowBlank="1" showInputMessage="1" showErrorMessage="1" prompt="Attendance Record table is automatically updated for employee and year selected using entries from Employee Leave Tracker workheet. Months of the year are in this column" sqref="B5"/>
    <dataValidation allowBlank="1" showInputMessage="1" showErrorMessage="1" prompt="Select employee from cell at right" sqref="B2"/>
    <dataValidation allowBlank="1" showInputMessage="1" showErrorMessage="1" prompt="Enter year in cell at right" sqref="B3"/>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formula1>lstEmployees</formula1>
    </dataValidation>
    <dataValidation allowBlank="1" showInputMessage="1" showErrorMessage="1" prompt="Enter year in this cell" sqref="C3:I3"/>
    <dataValidation allowBlank="1" showInputMessage="1" showErrorMessage="1" prompt="Date for the month at left and weekday in this cell is in this column. Days are only filled in for relevant days of the month. Leave is highlighted according to legend below table" sqref="C5"/>
    <dataValidation allowBlank="1" showInputMessage="1" showErrorMessage="1" prompt="Key statistics headings are automatically calculated in this row starting at right" sqref="B19"/>
    <dataValidation allowBlank="1" showInputMessage="1" showErrorMessage="1" prompt="Key statistics values are automatically calculated in this row starting at right" sqref="B20"/>
    <dataValidation allowBlank="1" showInputMessage="1" showErrorMessage="1" prompt="Key statistics comparison to last year are automatically calculated in this row starting at right" sqref="B21"/>
    <dataValidation allowBlank="1" showInputMessage="1" showErrorMessage="1" prompt="The net change for each key statistic is in this row starting at right" sqref="B22"/>
    <dataValidation allowBlank="1" showInputMessage="1" showErrorMessage="1" prompt="Days of the week for the month in column B and weekday in this heading are in this column. Cell highlights indicate leave" sqref="D5:AR5"/>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14:cfRule type="expression" priority="15" id="{A7C48A0E-C999-4855-99D7-CB190DA06740}">
            <xm:f>COUNTIFS(lstEmpNames,valSelEmployee,lstSdates,"&lt;="&amp;C6,lstEDates,"&gt;="&amp;C6,lstHTypes,'Leave Types'!$B$8)&gt;0</xm:f>
            <x14:dxf>
              <fill>
                <patternFill>
                  <bgColor theme="9" tint="0.39994506668294322"/>
                </patternFill>
              </fill>
            </x14:dxf>
          </x14:cfRule>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tint="-0.499984740745262"/>
    <pageSetUpPr autoPageBreaks="0" fitToPage="1"/>
  </sheetPr>
  <dimension ref="A1:M6417"/>
  <sheetViews>
    <sheetView showGridLines="0" tabSelected="1" zoomScale="90" zoomScaleNormal="90" zoomScaleSheetLayoutView="87" zoomScalePageLayoutView="70" workbookViewId="0">
      <pane ySplit="2550" topLeftCell="A6407" activePane="bottomLeft"/>
      <selection activeCell="C3" sqref="A1:C1048576"/>
      <selection pane="bottomLeft" activeCell="J6418" sqref="J6418"/>
    </sheetView>
  </sheetViews>
  <sheetFormatPr defaultRowHeight="30" customHeight="1" x14ac:dyDescent="0.3"/>
  <cols>
    <col min="1" max="1" width="13.625" style="27" bestFit="1" customWidth="1"/>
    <col min="2" max="2" width="16.125" style="27" customWidth="1"/>
    <col min="3" max="3" width="16.125" style="31" customWidth="1"/>
    <col min="4" max="4" width="20.125" bestFit="1" customWidth="1"/>
    <col min="5" max="5" width="23.25" hidden="1" customWidth="1"/>
    <col min="6" max="6" width="26.5" hidden="1" customWidth="1"/>
    <col min="7" max="7" width="14.875" customWidth="1"/>
    <col min="8" max="8" width="13.75" customWidth="1"/>
    <col min="9" max="9" width="17.625" style="54" customWidth="1"/>
    <col min="10" max="10" width="18.875" style="43" customWidth="1"/>
    <col min="11" max="11" width="15.75" style="27" customWidth="1"/>
    <col min="12" max="12" width="9.75" hidden="1" customWidth="1"/>
    <col min="13" max="13" width="18.75" customWidth="1"/>
  </cols>
  <sheetData>
    <row r="1" spans="1:13" ht="39.950000000000003" customHeight="1" x14ac:dyDescent="0.3">
      <c r="A1" s="84" t="s">
        <v>539</v>
      </c>
      <c r="B1" s="84"/>
      <c r="C1" s="84"/>
      <c r="D1" s="84"/>
      <c r="E1" s="84"/>
      <c r="F1" s="84"/>
      <c r="G1" s="84"/>
      <c r="H1" s="84"/>
      <c r="I1" s="84"/>
      <c r="J1" s="84"/>
      <c r="K1" s="84"/>
      <c r="L1" s="84"/>
      <c r="M1" s="84"/>
    </row>
    <row r="2" spans="1:13" ht="39.950000000000003"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45110</v>
      </c>
      <c r="K3" s="86"/>
      <c r="L3" s="86"/>
      <c r="M3" s="86"/>
    </row>
    <row r="4" spans="1:13" ht="30" customHeight="1" x14ac:dyDescent="0.3">
      <c r="A4" s="45" t="s">
        <v>80</v>
      </c>
      <c r="B4" s="45" t="s">
        <v>92</v>
      </c>
      <c r="C4" s="57" t="s">
        <v>91</v>
      </c>
      <c r="D4" s="9" t="s">
        <v>0</v>
      </c>
      <c r="E4" s="45" t="s">
        <v>1064</v>
      </c>
      <c r="F4" s="45" t="s">
        <v>1996</v>
      </c>
      <c r="G4" s="9" t="s">
        <v>2</v>
      </c>
      <c r="H4" s="9" t="s">
        <v>3</v>
      </c>
      <c r="I4" s="45" t="s">
        <v>14</v>
      </c>
      <c r="J4" s="55" t="s">
        <v>79</v>
      </c>
      <c r="K4" s="45" t="s">
        <v>269</v>
      </c>
      <c r="L4" s="9" t="s">
        <v>7</v>
      </c>
      <c r="M4" s="9" t="s">
        <v>1334</v>
      </c>
    </row>
    <row r="5" spans="1:13" ht="30" customHeight="1" x14ac:dyDescent="0.3">
      <c r="A5" s="51" t="s">
        <v>1729</v>
      </c>
      <c r="B5" s="56">
        <v>44774</v>
      </c>
      <c r="C5" s="56">
        <v>44722</v>
      </c>
      <c r="D5" s="52" t="s">
        <v>1730</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1" t="s">
        <v>82</v>
      </c>
      <c r="J5" s="53"/>
      <c r="K5" s="51" t="str">
        <f ca="1">LeaveTracker[[#This Row],[Days]]&amp;" "&amp;LeaveTracker[[#This Row],[Type of Leave]]</f>
        <v>1 VL</v>
      </c>
      <c r="L5" s="9">
        <f ca="1">NETWORKDAYS(LeaveTracker[[#This Row],[Start Date]],LeaveTracker[[#This Row],[End Date]],lstHolidays)</f>
        <v>1</v>
      </c>
      <c r="M5" s="9"/>
    </row>
    <row r="6" spans="1:13" ht="30" customHeight="1" x14ac:dyDescent="0.3">
      <c r="A6" s="51" t="s">
        <v>1729</v>
      </c>
      <c r="B6" s="56">
        <v>44774</v>
      </c>
      <c r="C6" s="56">
        <v>44722</v>
      </c>
      <c r="D6" s="52" t="s">
        <v>1730</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1" t="s">
        <v>82</v>
      </c>
      <c r="J6" s="53"/>
      <c r="K6" s="51" t="str">
        <f ca="1">LeaveTracker[[#This Row],[Days]]&amp;" "&amp;LeaveTracker[[#This Row],[Type of Leave]]</f>
        <v>1 VL</v>
      </c>
      <c r="L6" s="9">
        <f ca="1">NETWORKDAYS(LeaveTracker[[#This Row],[Start Date]],LeaveTracker[[#This Row],[End Date]],lstHolidays)</f>
        <v>1</v>
      </c>
      <c r="M6" s="9"/>
    </row>
    <row r="7" spans="1:13" ht="30" customHeight="1" x14ac:dyDescent="0.3">
      <c r="A7" s="51" t="s">
        <v>1731</v>
      </c>
      <c r="B7" s="56">
        <v>44774</v>
      </c>
      <c r="C7" s="56">
        <v>44732</v>
      </c>
      <c r="D7" s="52" t="s">
        <v>1730</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1" t="s">
        <v>298</v>
      </c>
      <c r="J7" s="53" t="s">
        <v>1004</v>
      </c>
      <c r="K7" s="51" t="str">
        <f ca="1">LeaveTracker[[#This Row],[Days]]&amp;" "&amp;LeaveTracker[[#This Row],[Type of Leave]]</f>
        <v>2 OTHER</v>
      </c>
      <c r="L7" s="9">
        <f ca="1">NETWORKDAYS(LeaveTracker[[#This Row],[Start Date]],LeaveTracker[[#This Row],[End Date]],lstHolidays)</f>
        <v>2</v>
      </c>
      <c r="M7" s="9"/>
    </row>
    <row r="8" spans="1:13" ht="30" customHeight="1" x14ac:dyDescent="0.3">
      <c r="A8" s="51" t="s">
        <v>1732</v>
      </c>
      <c r="B8" s="56">
        <v>44774</v>
      </c>
      <c r="C8" s="56">
        <v>44705</v>
      </c>
      <c r="D8" s="53" t="s">
        <v>1730</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1" t="s">
        <v>298</v>
      </c>
      <c r="J8" s="53" t="s">
        <v>1004</v>
      </c>
      <c r="K8" s="51" t="str">
        <f ca="1">LeaveTracker[[#This Row],[Days]]&amp;" "&amp;LeaveTracker[[#This Row],[Type of Leave]]</f>
        <v>1 OTHER</v>
      </c>
      <c r="L8" s="9">
        <f ca="1">NETWORKDAYS(LeaveTracker[[#This Row],[Start Date]],LeaveTracker[[#This Row],[End Date]],lstHolidays)</f>
        <v>1</v>
      </c>
      <c r="M8" s="9"/>
    </row>
    <row r="9" spans="1:13" ht="30" customHeight="1" x14ac:dyDescent="0.3">
      <c r="A9" s="51" t="s">
        <v>1733</v>
      </c>
      <c r="B9" s="56">
        <v>44774</v>
      </c>
      <c r="C9" s="56">
        <v>44756</v>
      </c>
      <c r="D9" s="53" t="s">
        <v>1734</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1" t="s">
        <v>81</v>
      </c>
      <c r="J9" s="53"/>
      <c r="K9" s="51" t="str">
        <f ca="1">LeaveTracker[[#This Row],[Days]]&amp;" "&amp;LeaveTracker[[#This Row],[Type of Leave]]</f>
        <v>1 SL</v>
      </c>
      <c r="L9" s="9">
        <f ca="1">NETWORKDAYS(LeaveTracker[[#This Row],[Start Date]],LeaveTracker[[#This Row],[End Date]],lstHolidays)</f>
        <v>1</v>
      </c>
      <c r="M9" s="9"/>
    </row>
    <row r="10" spans="1:13" ht="30" customHeight="1" x14ac:dyDescent="0.3">
      <c r="A10" s="51" t="s">
        <v>1735</v>
      </c>
      <c r="B10" s="56">
        <v>44774</v>
      </c>
      <c r="C10" s="56">
        <v>44746</v>
      </c>
      <c r="D10" s="53" t="s">
        <v>1734</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1" t="s">
        <v>81</v>
      </c>
      <c r="J10" s="53"/>
      <c r="K10" s="51" t="str">
        <f ca="1">LeaveTracker[[#This Row],[Days]]&amp;" "&amp;LeaveTracker[[#This Row],[Type of Leave]]</f>
        <v>2 SL</v>
      </c>
      <c r="L10" s="9">
        <f ca="1">NETWORKDAYS(LeaveTracker[[#This Row],[Start Date]],LeaveTracker[[#This Row],[End Date]],lstHolidays)</f>
        <v>2</v>
      </c>
      <c r="M10" s="9"/>
    </row>
    <row r="11" spans="1:13" ht="30" customHeight="1" x14ac:dyDescent="0.3">
      <c r="A11" s="51" t="s">
        <v>1735</v>
      </c>
      <c r="B11" s="56">
        <v>44774</v>
      </c>
      <c r="C11" s="56">
        <v>44746</v>
      </c>
      <c r="D11" s="53" t="s">
        <v>1734</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1" t="s">
        <v>81</v>
      </c>
      <c r="J11" s="53"/>
      <c r="K11" s="51" t="str">
        <f ca="1">LeaveTracker[[#This Row],[Days]]&amp;" "&amp;LeaveTracker[[#This Row],[Type of Leave]]</f>
        <v>1 SL</v>
      </c>
      <c r="L11" s="9">
        <f ca="1">NETWORKDAYS(LeaveTracker[[#This Row],[Start Date]],LeaveTracker[[#This Row],[End Date]],lstHolidays)</f>
        <v>1</v>
      </c>
      <c r="M11" s="9"/>
    </row>
    <row r="12" spans="1:13" ht="30" customHeight="1" x14ac:dyDescent="0.3">
      <c r="A12" s="51" t="s">
        <v>1736</v>
      </c>
      <c r="B12" s="56">
        <v>44774</v>
      </c>
      <c r="C12" s="56">
        <v>44728</v>
      </c>
      <c r="D12" s="53" t="s">
        <v>1734</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1" t="s">
        <v>81</v>
      </c>
      <c r="J12" s="53"/>
      <c r="K12" s="51" t="str">
        <f ca="1">LeaveTracker[[#This Row],[Days]]&amp;" "&amp;LeaveTracker[[#This Row],[Type of Leave]]</f>
        <v>2 SL</v>
      </c>
      <c r="L12" s="9">
        <f ca="1">NETWORKDAYS(LeaveTracker[[#This Row],[Start Date]],LeaveTracker[[#This Row],[End Date]],lstHolidays)</f>
        <v>2</v>
      </c>
      <c r="M12" s="9"/>
    </row>
    <row r="13" spans="1:13" ht="30" customHeight="1" x14ac:dyDescent="0.3">
      <c r="A13" s="51" t="s">
        <v>1737</v>
      </c>
      <c r="B13" s="56">
        <v>44774</v>
      </c>
      <c r="C13" s="56">
        <v>44708</v>
      </c>
      <c r="D13" s="53" t="s">
        <v>1734</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1" t="s">
        <v>81</v>
      </c>
      <c r="J13" s="53"/>
      <c r="K13" s="51" t="str">
        <f ca="1">LeaveTracker[[#This Row],[Days]]&amp;" "&amp;LeaveTracker[[#This Row],[Type of Leave]]</f>
        <v>1 SL</v>
      </c>
      <c r="L13" s="9">
        <f ca="1">NETWORKDAYS(LeaveTracker[[#This Row],[Start Date]],LeaveTracker[[#This Row],[End Date]],lstHolidays)</f>
        <v>1</v>
      </c>
      <c r="M13" s="9"/>
    </row>
    <row r="14" spans="1:13" ht="30" customHeight="1" x14ac:dyDescent="0.3">
      <c r="A14" s="51" t="s">
        <v>1738</v>
      </c>
      <c r="B14" s="56">
        <v>44774</v>
      </c>
      <c r="C14" s="56">
        <v>44713</v>
      </c>
      <c r="D14" s="53" t="s">
        <v>1739</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1" t="s">
        <v>81</v>
      </c>
      <c r="J14" s="53"/>
      <c r="K14" s="51" t="str">
        <f ca="1">LeaveTracker[[#This Row],[Days]]&amp;" "&amp;LeaveTracker[[#This Row],[Type of Leave]]</f>
        <v>1 SL</v>
      </c>
      <c r="L14" s="9">
        <f ca="1">NETWORKDAYS(LeaveTracker[[#This Row],[Start Date]],LeaveTracker[[#This Row],[End Date]],lstHolidays)</f>
        <v>1</v>
      </c>
      <c r="M14" s="9"/>
    </row>
    <row r="15" spans="1:13" ht="30" customHeight="1" x14ac:dyDescent="0.3">
      <c r="A15" s="51" t="s">
        <v>1740</v>
      </c>
      <c r="B15" s="56">
        <v>44774</v>
      </c>
      <c r="C15" s="56">
        <v>44757</v>
      </c>
      <c r="D15" s="53" t="s">
        <v>1741</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1" t="s">
        <v>81</v>
      </c>
      <c r="J15" s="53"/>
      <c r="K15" s="51" t="str">
        <f ca="1">LeaveTracker[[#This Row],[Days]]&amp;" "&amp;LeaveTracker[[#This Row],[Type of Leave]]</f>
        <v>1 SL</v>
      </c>
      <c r="L15" s="9">
        <f ca="1">NETWORKDAYS(LeaveTracker[[#This Row],[Start Date]],LeaveTracker[[#This Row],[End Date]],lstHolidays)</f>
        <v>1</v>
      </c>
      <c r="M15" s="9"/>
    </row>
    <row r="16" spans="1:13" ht="30" customHeight="1" x14ac:dyDescent="0.3">
      <c r="A16" s="51" t="s">
        <v>1742</v>
      </c>
      <c r="B16" s="56">
        <v>44774</v>
      </c>
      <c r="C16" s="56">
        <v>44734</v>
      </c>
      <c r="D16" s="53" t="s">
        <v>1741</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1" t="s">
        <v>298</v>
      </c>
      <c r="J16" s="53"/>
      <c r="K16" s="51" t="str">
        <f ca="1">LeaveTracker[[#This Row],[Days]]&amp;" "&amp;LeaveTracker[[#This Row],[Type of Leave]]</f>
        <v>1 OTHER</v>
      </c>
      <c r="L16" s="9">
        <f ca="1">NETWORKDAYS(LeaveTracker[[#This Row],[Start Date]],LeaveTracker[[#This Row],[End Date]],lstHolidays)</f>
        <v>1</v>
      </c>
      <c r="M16" s="9"/>
    </row>
    <row r="17" spans="1:13" ht="30" customHeight="1" x14ac:dyDescent="0.3">
      <c r="A17" s="51" t="s">
        <v>1743</v>
      </c>
      <c r="B17" s="56">
        <v>44774</v>
      </c>
      <c r="C17" s="56">
        <v>44764</v>
      </c>
      <c r="D17" s="53" t="s">
        <v>1744</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1" t="s">
        <v>81</v>
      </c>
      <c r="J17" s="53"/>
      <c r="K17" s="51" t="str">
        <f ca="1">LeaveTracker[[#This Row],[Days]]&amp;" "&amp;LeaveTracker[[#This Row],[Type of Leave]]</f>
        <v>3 SL</v>
      </c>
      <c r="L17" s="9">
        <f ca="1">NETWORKDAYS(LeaveTracker[[#This Row],[Start Date]],LeaveTracker[[#This Row],[End Date]],lstHolidays)</f>
        <v>3</v>
      </c>
      <c r="M17" s="9"/>
    </row>
    <row r="18" spans="1:13" ht="30" customHeight="1" x14ac:dyDescent="0.3">
      <c r="A18" s="51" t="s">
        <v>1745</v>
      </c>
      <c r="B18" s="56">
        <v>44774</v>
      </c>
      <c r="C18" s="56">
        <v>44756</v>
      </c>
      <c r="D18" s="53" t="s">
        <v>1744</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1" t="s">
        <v>81</v>
      </c>
      <c r="J18" s="53"/>
      <c r="K18" s="51" t="str">
        <f ca="1">LeaveTracker[[#This Row],[Days]]&amp;" "&amp;LeaveTracker[[#This Row],[Type of Leave]]</f>
        <v>1 SL</v>
      </c>
      <c r="L18" s="9">
        <f ca="1">NETWORKDAYS(LeaveTracker[[#This Row],[Start Date]],LeaveTracker[[#This Row],[End Date]],lstHolidays)</f>
        <v>1</v>
      </c>
      <c r="M18" s="9"/>
    </row>
    <row r="19" spans="1:13" ht="30" customHeight="1" x14ac:dyDescent="0.3">
      <c r="A19" s="51" t="s">
        <v>1746</v>
      </c>
      <c r="B19" s="56">
        <v>44774</v>
      </c>
      <c r="C19" s="56">
        <v>44691</v>
      </c>
      <c r="D19" s="53" t="s">
        <v>1747</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1"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1748</v>
      </c>
      <c r="B20" s="56">
        <v>44774</v>
      </c>
      <c r="C20" s="56">
        <v>44697</v>
      </c>
      <c r="D20" s="53" t="s">
        <v>1749</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1" t="s">
        <v>81</v>
      </c>
      <c r="J20" s="53"/>
      <c r="K20" s="51" t="str">
        <f ca="1">LeaveTracker[[#This Row],[Days]]&amp;" "&amp;LeaveTracker[[#This Row],[Type of Leave]]</f>
        <v>3 SL</v>
      </c>
      <c r="L20" s="9">
        <f ca="1">NETWORKDAYS(LeaveTracker[[#This Row],[Start Date]],LeaveTracker[[#This Row],[End Date]],lstHolidays)</f>
        <v>3</v>
      </c>
      <c r="M20" s="9"/>
    </row>
    <row r="21" spans="1:13" ht="30" customHeight="1" x14ac:dyDescent="0.3">
      <c r="A21" s="51" t="s">
        <v>1750</v>
      </c>
      <c r="B21" s="56">
        <v>44774</v>
      </c>
      <c r="C21" s="56">
        <v>44706</v>
      </c>
      <c r="D21" s="53" t="s">
        <v>1063</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1" t="s">
        <v>82</v>
      </c>
      <c r="J21" s="53"/>
      <c r="K21" s="51" t="str">
        <f ca="1">LeaveTracker[[#This Row],[Days]]&amp;" "&amp;LeaveTracker[[#This Row],[Type of Leave]]</f>
        <v>1 VL</v>
      </c>
      <c r="L21" s="9">
        <f ca="1">NETWORKDAYS(LeaveTracker[[#This Row],[Start Date]],LeaveTracker[[#This Row],[End Date]],lstHolidays)</f>
        <v>1</v>
      </c>
      <c r="M21" s="9"/>
    </row>
    <row r="22" spans="1:13" ht="30" customHeight="1" x14ac:dyDescent="0.3">
      <c r="A22" s="51" t="s">
        <v>1750</v>
      </c>
      <c r="B22" s="56">
        <v>44774</v>
      </c>
      <c r="C22" s="56">
        <v>44706</v>
      </c>
      <c r="D22" s="53" t="s">
        <v>1063</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1" t="s">
        <v>82</v>
      </c>
      <c r="J22" s="53"/>
      <c r="K22" s="51" t="str">
        <f ca="1">LeaveTracker[[#This Row],[Days]]&amp;" "&amp;LeaveTracker[[#This Row],[Type of Leave]]</f>
        <v>5 VL</v>
      </c>
      <c r="L22" s="9">
        <f ca="1">NETWORKDAYS(LeaveTracker[[#This Row],[Start Date]],LeaveTracker[[#This Row],[End Date]],lstHolidays)</f>
        <v>5</v>
      </c>
      <c r="M22" s="9"/>
    </row>
    <row r="23" spans="1:13" ht="30" customHeight="1" x14ac:dyDescent="0.3">
      <c r="A23" s="51" t="s">
        <v>1750</v>
      </c>
      <c r="B23" s="56">
        <v>44774</v>
      </c>
      <c r="C23" s="56">
        <v>44706</v>
      </c>
      <c r="D23" s="53" t="s">
        <v>1063</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1" t="s">
        <v>82</v>
      </c>
      <c r="J23" s="53"/>
      <c r="K23" s="51" t="str">
        <f ca="1">LeaveTracker[[#This Row],[Days]]&amp;" "&amp;LeaveTracker[[#This Row],[Type of Leave]]</f>
        <v>5 VL</v>
      </c>
      <c r="L23" s="9">
        <f ca="1">NETWORKDAYS(LeaveTracker[[#This Row],[Start Date]],LeaveTracker[[#This Row],[End Date]],lstHolidays)</f>
        <v>5</v>
      </c>
      <c r="M23" s="9"/>
    </row>
    <row r="24" spans="1:13" ht="30" customHeight="1" x14ac:dyDescent="0.3">
      <c r="A24" s="51" t="s">
        <v>1750</v>
      </c>
      <c r="B24" s="56">
        <v>44774</v>
      </c>
      <c r="C24" s="56">
        <v>44706</v>
      </c>
      <c r="D24" s="53" t="s">
        <v>1063</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1" t="s">
        <v>82</v>
      </c>
      <c r="J24" s="53"/>
      <c r="K24" s="51" t="str">
        <f ca="1">LeaveTracker[[#This Row],[Days]]&amp;" "&amp;LeaveTracker[[#This Row],[Type of Leave]]</f>
        <v>5 VL</v>
      </c>
      <c r="L24" s="9">
        <f ca="1">NETWORKDAYS(LeaveTracker[[#This Row],[Start Date]],LeaveTracker[[#This Row],[End Date]],lstHolidays)</f>
        <v>5</v>
      </c>
      <c r="M24" s="9"/>
    </row>
    <row r="25" spans="1:13" ht="30" customHeight="1" x14ac:dyDescent="0.3">
      <c r="A25" s="51" t="s">
        <v>1750</v>
      </c>
      <c r="B25" s="56">
        <v>44774</v>
      </c>
      <c r="C25" s="56">
        <v>44706</v>
      </c>
      <c r="D25" s="53" t="s">
        <v>1063</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1" t="s">
        <v>82</v>
      </c>
      <c r="J25" s="53"/>
      <c r="K25" s="51" t="str">
        <f ca="1">LeaveTracker[[#This Row],[Days]]&amp;" "&amp;LeaveTracker[[#This Row],[Type of Leave]]</f>
        <v>5 VL</v>
      </c>
      <c r="L25" s="9">
        <f ca="1">NETWORKDAYS(LeaveTracker[[#This Row],[Start Date]],LeaveTracker[[#This Row],[End Date]],lstHolidays)</f>
        <v>5</v>
      </c>
      <c r="M25" s="9"/>
    </row>
    <row r="26" spans="1:13" ht="30" customHeight="1" x14ac:dyDescent="0.3">
      <c r="A26" s="51" t="s">
        <v>1751</v>
      </c>
      <c r="B26" s="56">
        <v>44774</v>
      </c>
      <c r="C26" s="56">
        <v>44706</v>
      </c>
      <c r="D26" s="53" t="s">
        <v>1063</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1" t="s">
        <v>82</v>
      </c>
      <c r="J26" s="53"/>
      <c r="K26" s="51" t="str">
        <f ca="1">LeaveTracker[[#This Row],[Days]]&amp;" "&amp;LeaveTracker[[#This Row],[Type of Leave]]</f>
        <v>3 VL</v>
      </c>
      <c r="L26" s="9">
        <f ca="1">NETWORKDAYS(LeaveTracker[[#This Row],[Start Date]],LeaveTracker[[#This Row],[End Date]],lstHolidays)</f>
        <v>3</v>
      </c>
      <c r="M26" s="9"/>
    </row>
    <row r="27" spans="1:13" ht="30" customHeight="1" x14ac:dyDescent="0.3">
      <c r="A27" s="51" t="s">
        <v>1751</v>
      </c>
      <c r="B27" s="56">
        <v>44774</v>
      </c>
      <c r="C27" s="56">
        <v>44706</v>
      </c>
      <c r="D27" s="53" t="s">
        <v>1063</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1" t="s">
        <v>82</v>
      </c>
      <c r="J27" s="53"/>
      <c r="K27" s="51" t="str">
        <f ca="1">LeaveTracker[[#This Row],[Days]]&amp;" "&amp;LeaveTracker[[#This Row],[Type of Leave]]</f>
        <v>5 VL</v>
      </c>
      <c r="L27" s="9">
        <f ca="1">NETWORKDAYS(LeaveTracker[[#This Row],[Start Date]],LeaveTracker[[#This Row],[End Date]],lstHolidays)</f>
        <v>5</v>
      </c>
      <c r="M27" s="9"/>
    </row>
    <row r="28" spans="1:13" ht="30" customHeight="1" x14ac:dyDescent="0.3">
      <c r="A28" s="51" t="s">
        <v>1751</v>
      </c>
      <c r="B28" s="56">
        <v>44774</v>
      </c>
      <c r="C28" s="56">
        <v>44706</v>
      </c>
      <c r="D28" s="53" t="s">
        <v>1063</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1" t="s">
        <v>82</v>
      </c>
      <c r="J28" s="53"/>
      <c r="K28" s="51" t="str">
        <f ca="1">LeaveTracker[[#This Row],[Days]]&amp;" "&amp;LeaveTracker[[#This Row],[Type of Leave]]</f>
        <v>5 VL</v>
      </c>
      <c r="L28" s="9">
        <f ca="1">NETWORKDAYS(LeaveTracker[[#This Row],[Start Date]],LeaveTracker[[#This Row],[End Date]],lstHolidays)</f>
        <v>5</v>
      </c>
      <c r="M28" s="9"/>
    </row>
    <row r="29" spans="1:13" ht="30" customHeight="1" x14ac:dyDescent="0.3">
      <c r="A29" s="51" t="s">
        <v>1751</v>
      </c>
      <c r="B29" s="56">
        <v>44774</v>
      </c>
      <c r="C29" s="56">
        <v>44706</v>
      </c>
      <c r="D29" s="53" t="s">
        <v>1063</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1" t="s">
        <v>82</v>
      </c>
      <c r="J29" s="53"/>
      <c r="K29" s="51" t="str">
        <f ca="1">LeaveTracker[[#This Row],[Days]]&amp;" "&amp;LeaveTracker[[#This Row],[Type of Leave]]</f>
        <v>5 VL</v>
      </c>
      <c r="L29" s="9">
        <f ca="1">NETWORKDAYS(LeaveTracker[[#This Row],[Start Date]],LeaveTracker[[#This Row],[End Date]],lstHolidays)</f>
        <v>5</v>
      </c>
      <c r="M29" s="9"/>
    </row>
    <row r="30" spans="1:13" ht="30" customHeight="1" x14ac:dyDescent="0.3">
      <c r="A30" s="51" t="s">
        <v>1751</v>
      </c>
      <c r="B30" s="56">
        <v>44774</v>
      </c>
      <c r="C30" s="56">
        <v>44706</v>
      </c>
      <c r="D30" s="53" t="s">
        <v>1063</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1" t="s">
        <v>82</v>
      </c>
      <c r="J30" s="53"/>
      <c r="K30" s="51" t="str">
        <f ca="1">LeaveTracker[[#This Row],[Days]]&amp;" "&amp;LeaveTracker[[#This Row],[Type of Leave]]</f>
        <v>4 VL</v>
      </c>
      <c r="L30" s="9">
        <f ca="1">NETWORKDAYS(LeaveTracker[[#This Row],[Start Date]],LeaveTracker[[#This Row],[End Date]],lstHolidays)</f>
        <v>4</v>
      </c>
      <c r="M30" s="9"/>
    </row>
    <row r="31" spans="1:13" ht="30" customHeight="1" x14ac:dyDescent="0.3">
      <c r="A31" s="51" t="s">
        <v>1752</v>
      </c>
      <c r="B31" s="56">
        <v>44774</v>
      </c>
      <c r="C31" s="56">
        <v>44706</v>
      </c>
      <c r="D31" s="53" t="s">
        <v>1753</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1" t="s">
        <v>81</v>
      </c>
      <c r="J31" s="53"/>
      <c r="K31" s="51" t="str">
        <f ca="1">LeaveTracker[[#This Row],[Days]]&amp;" "&amp;LeaveTracker[[#This Row],[Type of Leave]]</f>
        <v>1 SL</v>
      </c>
      <c r="L31" s="9">
        <f ca="1">NETWORKDAYS(LeaveTracker[[#This Row],[Start Date]],LeaveTracker[[#This Row],[End Date]],lstHolidays)</f>
        <v>1</v>
      </c>
      <c r="M31" s="9"/>
    </row>
    <row r="32" spans="1:13" ht="30" customHeight="1" x14ac:dyDescent="0.3">
      <c r="A32" s="51" t="s">
        <v>1754</v>
      </c>
      <c r="B32" s="56">
        <v>44774</v>
      </c>
      <c r="C32" s="56">
        <v>44767</v>
      </c>
      <c r="D32" s="53" t="s">
        <v>1753</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1" t="s">
        <v>81</v>
      </c>
      <c r="J32" s="53"/>
      <c r="K32" s="51" t="str">
        <f ca="1">LeaveTracker[[#This Row],[Days]]&amp;" "&amp;LeaveTracker[[#This Row],[Type of Leave]]</f>
        <v>1 SL</v>
      </c>
      <c r="L32" s="9">
        <f ca="1">NETWORKDAYS(LeaveTracker[[#This Row],[Start Date]],LeaveTracker[[#This Row],[End Date]],lstHolidays)</f>
        <v>1</v>
      </c>
      <c r="M32" s="9"/>
    </row>
    <row r="33" spans="1:13" ht="30" customHeight="1" x14ac:dyDescent="0.3">
      <c r="A33" s="51" t="s">
        <v>1755</v>
      </c>
      <c r="B33" s="56">
        <v>44774</v>
      </c>
      <c r="C33" s="56">
        <v>44715</v>
      </c>
      <c r="D33" s="53" t="s">
        <v>1753</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1" t="s">
        <v>81</v>
      </c>
      <c r="J33" s="53"/>
      <c r="K33" s="51" t="str">
        <f ca="1">LeaveTracker[[#This Row],[Days]]&amp;" "&amp;LeaveTracker[[#This Row],[Type of Leave]]</f>
        <v>0 SL</v>
      </c>
      <c r="L33" s="9">
        <f ca="1">NETWORKDAYS(LeaveTracker[[#This Row],[Start Date]],LeaveTracker[[#This Row],[End Date]],lstHolidays)</f>
        <v>0</v>
      </c>
      <c r="M33" s="9"/>
    </row>
    <row r="34" spans="1:13" ht="30" customHeight="1" x14ac:dyDescent="0.3">
      <c r="A34" s="51" t="s">
        <v>1756</v>
      </c>
      <c r="B34" s="56">
        <v>44774</v>
      </c>
      <c r="C34" s="56">
        <v>44719</v>
      </c>
      <c r="D34" s="53" t="s">
        <v>1753</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1" t="s">
        <v>298</v>
      </c>
      <c r="J34" s="53"/>
      <c r="K34" s="51" t="str">
        <f ca="1">LeaveTracker[[#This Row],[Days]]&amp;" "&amp;LeaveTracker[[#This Row],[Type of Leave]]</f>
        <v>1 OTHER</v>
      </c>
      <c r="L34" s="9">
        <f ca="1">NETWORKDAYS(LeaveTracker[[#This Row],[Start Date]],LeaveTracker[[#This Row],[End Date]],lstHolidays)</f>
        <v>1</v>
      </c>
      <c r="M34" s="9"/>
    </row>
    <row r="35" spans="1:13" ht="30" customHeight="1" x14ac:dyDescent="0.3">
      <c r="A35" s="51">
        <v>456</v>
      </c>
      <c r="B35" s="56">
        <v>44778</v>
      </c>
      <c r="C35" s="56">
        <v>44767</v>
      </c>
      <c r="D35" s="53" t="s">
        <v>1757</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1" t="s">
        <v>298</v>
      </c>
      <c r="J35" s="53" t="s">
        <v>158</v>
      </c>
      <c r="K35" s="51" t="str">
        <f ca="1">LeaveTracker[[#This Row],[Days]]&amp;" "&amp;LeaveTracker[[#This Row],[Type of Leave]]</f>
        <v>1 OTHER</v>
      </c>
      <c r="L35" s="9">
        <f ca="1">NETWORKDAYS(LeaveTracker[[#This Row],[Start Date]],LeaveTracker[[#This Row],[End Date]],lstHolidays)</f>
        <v>1</v>
      </c>
      <c r="M35" s="9"/>
    </row>
    <row r="36" spans="1:13" ht="30" customHeight="1" x14ac:dyDescent="0.3">
      <c r="A36" s="51">
        <v>457</v>
      </c>
      <c r="B36" s="56">
        <v>44778</v>
      </c>
      <c r="C36" s="56">
        <v>44767</v>
      </c>
      <c r="D36" s="53" t="s">
        <v>1757</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1" t="s">
        <v>81</v>
      </c>
      <c r="J36" s="53"/>
      <c r="K36" s="51" t="str">
        <f ca="1">LeaveTracker[[#This Row],[Days]]&amp;" "&amp;LeaveTracker[[#This Row],[Type of Leave]]</f>
        <v>1 SL</v>
      </c>
      <c r="L36" s="9">
        <f ca="1">NETWORKDAYS(LeaveTracker[[#This Row],[Start Date]],LeaveTracker[[#This Row],[End Date]],lstHolidays)</f>
        <v>1</v>
      </c>
      <c r="M36" s="9"/>
    </row>
    <row r="37" spans="1:13" ht="30" customHeight="1" x14ac:dyDescent="0.3">
      <c r="A37" s="51">
        <v>458</v>
      </c>
      <c r="B37" s="56">
        <v>44778</v>
      </c>
      <c r="C37" s="56">
        <v>44704</v>
      </c>
      <c r="D37" s="53" t="s">
        <v>1758</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1" t="s">
        <v>298</v>
      </c>
      <c r="J37" s="53" t="s">
        <v>1004</v>
      </c>
      <c r="K37" s="51" t="str">
        <f ca="1">LeaveTracker[[#This Row],[Days]]&amp;" "&amp;LeaveTracker[[#This Row],[Type of Leave]]</f>
        <v>2 OTHER</v>
      </c>
      <c r="L37" s="9">
        <f ca="1">NETWORKDAYS(LeaveTracker[[#This Row],[Start Date]],LeaveTracker[[#This Row],[End Date]],lstHolidays)</f>
        <v>2</v>
      </c>
      <c r="M37" s="9"/>
    </row>
    <row r="38" spans="1:13" ht="30" customHeight="1" x14ac:dyDescent="0.3">
      <c r="A38" s="51">
        <v>459</v>
      </c>
      <c r="B38" s="56">
        <v>44778</v>
      </c>
      <c r="C38" s="56">
        <v>44593</v>
      </c>
      <c r="D38" s="53" t="s">
        <v>1759</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1" t="s">
        <v>81</v>
      </c>
      <c r="J38" s="53"/>
      <c r="K38" s="51" t="str">
        <f ca="1">LeaveTracker[[#This Row],[Days]]&amp;" "&amp;LeaveTracker[[#This Row],[Type of Leave]]</f>
        <v>11 SL</v>
      </c>
      <c r="L38" s="9">
        <f ca="1">NETWORKDAYS(LeaveTracker[[#This Row],[Start Date]],LeaveTracker[[#This Row],[End Date]],lstHolidays)</f>
        <v>11</v>
      </c>
      <c r="M38" s="9"/>
    </row>
    <row r="39" spans="1:13" ht="30" customHeight="1" x14ac:dyDescent="0.3">
      <c r="A39" s="51">
        <v>460</v>
      </c>
      <c r="B39" s="56">
        <v>44778</v>
      </c>
      <c r="C39" s="56">
        <v>44760</v>
      </c>
      <c r="D39" s="53" t="s">
        <v>1759</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1" t="s">
        <v>81</v>
      </c>
      <c r="J39" s="53"/>
      <c r="K39" s="51" t="str">
        <f ca="1">LeaveTracker[[#This Row],[Days]]&amp;" "&amp;LeaveTracker[[#This Row],[Type of Leave]]</f>
        <v>16 SL</v>
      </c>
      <c r="L39" s="9">
        <f ca="1">NETWORKDAYS(LeaveTracker[[#This Row],[Start Date]],LeaveTracker[[#This Row],[End Date]],lstHolidays)</f>
        <v>16</v>
      </c>
      <c r="M39" s="9"/>
    </row>
    <row r="40" spans="1:13" ht="30" customHeight="1" x14ac:dyDescent="0.3">
      <c r="A40" s="51">
        <v>461</v>
      </c>
      <c r="B40" s="56">
        <v>44778</v>
      </c>
      <c r="C40" s="56">
        <v>44771</v>
      </c>
      <c r="D40" s="53" t="s">
        <v>1760</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1" t="s">
        <v>81</v>
      </c>
      <c r="J40" s="53"/>
      <c r="K40" s="51" t="str">
        <f ca="1">LeaveTracker[[#This Row],[Days]]&amp;" "&amp;LeaveTracker[[#This Row],[Type of Leave]]</f>
        <v>2 SL</v>
      </c>
      <c r="L40" s="9">
        <f ca="1">NETWORKDAYS(LeaveTracker[[#This Row],[Start Date]],LeaveTracker[[#This Row],[End Date]],lstHolidays)</f>
        <v>2</v>
      </c>
      <c r="M40" s="9"/>
    </row>
    <row r="41" spans="1:13" ht="30" customHeight="1" x14ac:dyDescent="0.3">
      <c r="A41" s="51">
        <v>462</v>
      </c>
      <c r="B41" s="56">
        <v>44778</v>
      </c>
      <c r="C41" s="56">
        <v>44762</v>
      </c>
      <c r="D41" s="53" t="s">
        <v>1761</v>
      </c>
      <c r="E41" s="51" t="str">
        <f>IF(ISBLANK(LeaveTracker[[#This Row],[Employee Name]]),"-----",VLOOKUP(LeaveTracker[[#This Row],[Employee Name]],Employees[[Employee Name]:[Office]],7))</f>
        <v>BPLO</v>
      </c>
      <c r="F41" s="51" t="str">
        <f>IF(ISBLANK(LeaveTracker[[#This Row],[Employee Name]]),"-----",VLOOKUP(LeaveTracker[[#This Row],[Employee Name]],Employees[[Employee Name]:[Office]],6))</f>
        <v>CASUAL</v>
      </c>
      <c r="G41" s="50">
        <v>44760</v>
      </c>
      <c r="H41" s="50">
        <v>44761</v>
      </c>
      <c r="I41" s="51" t="s">
        <v>81</v>
      </c>
      <c r="J41" s="53"/>
      <c r="K41" s="51" t="str">
        <f ca="1">LeaveTracker[[#This Row],[Days]]&amp;" "&amp;LeaveTracker[[#This Row],[Type of Leave]]</f>
        <v>2 SL</v>
      </c>
      <c r="L41" s="9">
        <f ca="1">NETWORKDAYS(LeaveTracker[[#This Row],[Start Date]],LeaveTracker[[#This Row],[End Date]],lstHolidays)</f>
        <v>2</v>
      </c>
      <c r="M41" s="9"/>
    </row>
    <row r="42" spans="1:13" ht="30" customHeight="1" x14ac:dyDescent="0.3">
      <c r="A42" s="51">
        <v>463</v>
      </c>
      <c r="B42" s="56">
        <v>44778</v>
      </c>
      <c r="C42" s="56">
        <v>44718</v>
      </c>
      <c r="D42" s="53" t="s">
        <v>1761</v>
      </c>
      <c r="E42" s="51" t="str">
        <f>IF(ISBLANK(LeaveTracker[[#This Row],[Employee Name]]),"-----",VLOOKUP(LeaveTracker[[#This Row],[Employee Name]],Employees[[Employee Name]:[Office]],7))</f>
        <v>BPLO</v>
      </c>
      <c r="F42" s="51" t="str">
        <f>IF(ISBLANK(LeaveTracker[[#This Row],[Employee Name]]),"-----",VLOOKUP(LeaveTracker[[#This Row],[Employee Name]],Employees[[Employee Name]:[Office]],6))</f>
        <v>CASUAL</v>
      </c>
      <c r="G42" s="50">
        <v>44755</v>
      </c>
      <c r="H42" s="50">
        <v>44755</v>
      </c>
      <c r="I42" s="51" t="s">
        <v>82</v>
      </c>
      <c r="J42" s="53"/>
      <c r="K42" s="51" t="str">
        <f ca="1">LeaveTracker[[#This Row],[Days]]&amp;" "&amp;LeaveTracker[[#This Row],[Type of Leave]]</f>
        <v>1 VL</v>
      </c>
      <c r="L42" s="9">
        <f ca="1">NETWORKDAYS(LeaveTracker[[#This Row],[Start Date]],LeaveTracker[[#This Row],[End Date]],lstHolidays)</f>
        <v>1</v>
      </c>
      <c r="M42" s="9"/>
    </row>
    <row r="43" spans="1:13" ht="30" customHeight="1" x14ac:dyDescent="0.3">
      <c r="A43" s="51">
        <v>464</v>
      </c>
      <c r="B43" s="56">
        <v>44778</v>
      </c>
      <c r="C43" s="56">
        <v>44712</v>
      </c>
      <c r="D43" s="53" t="s">
        <v>1761</v>
      </c>
      <c r="E43" s="51" t="str">
        <f>IF(ISBLANK(LeaveTracker[[#This Row],[Employee Name]]),"-----",VLOOKUP(LeaveTracker[[#This Row],[Employee Name]],Employees[[Employee Name]:[Office]],7))</f>
        <v>BPLO</v>
      </c>
      <c r="F43" s="51" t="str">
        <f>IF(ISBLANK(LeaveTracker[[#This Row],[Employee Name]]),"-----",VLOOKUP(LeaveTracker[[#This Row],[Employee Name]],Employees[[Employee Name]:[Office]],6))</f>
        <v>CASUAL</v>
      </c>
      <c r="G43" s="50">
        <v>44708</v>
      </c>
      <c r="H43" s="50">
        <v>44708</v>
      </c>
      <c r="I43" s="51" t="s">
        <v>81</v>
      </c>
      <c r="J43" s="53"/>
      <c r="K43" s="51" t="str">
        <f ca="1">LeaveTracker[[#This Row],[Days]]&amp;" "&amp;LeaveTracker[[#This Row],[Type of Leave]]</f>
        <v>1 SL</v>
      </c>
      <c r="L43" s="9">
        <f ca="1">NETWORKDAYS(LeaveTracker[[#This Row],[Start Date]],LeaveTracker[[#This Row],[End Date]],lstHolidays)</f>
        <v>1</v>
      </c>
      <c r="M43" s="9"/>
    </row>
    <row r="44" spans="1:13" ht="30" customHeight="1" x14ac:dyDescent="0.3">
      <c r="A44" s="51">
        <v>465</v>
      </c>
      <c r="B44" s="56">
        <v>44778</v>
      </c>
      <c r="C44" s="56">
        <v>44577</v>
      </c>
      <c r="D44" s="53" t="s">
        <v>1759</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1" t="s">
        <v>81</v>
      </c>
      <c r="J44" s="53"/>
      <c r="K44" s="51" t="str">
        <f ca="1">LeaveTracker[[#This Row],[Days]]&amp;" "&amp;LeaveTracker[[#This Row],[Type of Leave]]</f>
        <v>11 SL</v>
      </c>
      <c r="L44" s="9">
        <f ca="1">NETWORKDAYS(LeaveTracker[[#This Row],[Start Date]],LeaveTracker[[#This Row],[End Date]],lstHolidays)</f>
        <v>11</v>
      </c>
      <c r="M44" s="9"/>
    </row>
    <row r="45" spans="1:13" ht="30" customHeight="1" x14ac:dyDescent="0.3">
      <c r="A45" s="51">
        <v>466</v>
      </c>
      <c r="B45" s="56">
        <v>44778</v>
      </c>
      <c r="C45" s="56">
        <v>44720</v>
      </c>
      <c r="D45" s="53" t="s">
        <v>1759</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1" t="s">
        <v>81</v>
      </c>
      <c r="J45" s="53"/>
      <c r="K45" s="51" t="str">
        <f ca="1">LeaveTracker[[#This Row],[Days]]&amp;" "&amp;LeaveTracker[[#This Row],[Type of Leave]]</f>
        <v>2 SL</v>
      </c>
      <c r="L45" s="9">
        <f ca="1">NETWORKDAYS(LeaveTracker[[#This Row],[Start Date]],LeaveTracker[[#This Row],[End Date]],lstHolidays)</f>
        <v>2</v>
      </c>
      <c r="M45" s="9"/>
    </row>
    <row r="46" spans="1:13" ht="30" customHeight="1" x14ac:dyDescent="0.3">
      <c r="A46" s="51">
        <v>467</v>
      </c>
      <c r="B46" s="56">
        <v>44778</v>
      </c>
      <c r="C46" s="56">
        <v>44720</v>
      </c>
      <c r="D46" s="53" t="s">
        <v>1759</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1" t="s">
        <v>81</v>
      </c>
      <c r="J46" s="53"/>
      <c r="K46" s="51" t="str">
        <f ca="1">LeaveTracker[[#This Row],[Days]]&amp;" "&amp;LeaveTracker[[#This Row],[Type of Leave]]</f>
        <v>4 SL</v>
      </c>
      <c r="L46" s="9">
        <f ca="1">NETWORKDAYS(LeaveTracker[[#This Row],[Start Date]],LeaveTracker[[#This Row],[End Date]],lstHolidays)</f>
        <v>4</v>
      </c>
      <c r="M46" s="9"/>
    </row>
    <row r="47" spans="1:13" ht="30" customHeight="1" x14ac:dyDescent="0.3">
      <c r="A47" s="51">
        <v>468</v>
      </c>
      <c r="B47" s="56">
        <v>44778</v>
      </c>
      <c r="C47" s="56">
        <v>44629</v>
      </c>
      <c r="D47" s="53" t="s">
        <v>1757</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1" t="s">
        <v>298</v>
      </c>
      <c r="J47" s="53" t="s">
        <v>1004</v>
      </c>
      <c r="K47" s="51" t="str">
        <f ca="1">LeaveTracker[[#This Row],[Days]]&amp;" "&amp;LeaveTracker[[#This Row],[Type of Leave]]</f>
        <v>1 OTHER</v>
      </c>
      <c r="L47" s="9">
        <f ca="1">NETWORKDAYS(LeaveTracker[[#This Row],[Start Date]],LeaveTracker[[#This Row],[End Date]],lstHolidays)</f>
        <v>1</v>
      </c>
      <c r="M47" s="9"/>
    </row>
    <row r="48" spans="1:13" ht="30" customHeight="1" x14ac:dyDescent="0.3">
      <c r="A48" s="51">
        <v>469</v>
      </c>
      <c r="B48" s="56">
        <v>44778</v>
      </c>
      <c r="C48" s="56">
        <v>44677</v>
      </c>
      <c r="D48" s="53" t="s">
        <v>1762</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1" t="s">
        <v>298</v>
      </c>
      <c r="J48" s="53" t="s">
        <v>1763</v>
      </c>
      <c r="K48" s="51" t="str">
        <f ca="1">LeaveTracker[[#This Row],[Days]]&amp;" "&amp;LeaveTracker[[#This Row],[Type of Leave]]</f>
        <v>1 OTHER</v>
      </c>
      <c r="L48" s="9">
        <f ca="1">NETWORKDAYS(LeaveTracker[[#This Row],[Start Date]],LeaveTracker[[#This Row],[End Date]],lstHolidays)</f>
        <v>1</v>
      </c>
      <c r="M48" s="9"/>
    </row>
    <row r="49" spans="1:13" ht="30" customHeight="1" x14ac:dyDescent="0.3">
      <c r="A49" s="51">
        <v>470</v>
      </c>
      <c r="B49" s="56">
        <v>44778</v>
      </c>
      <c r="C49" s="56">
        <v>44642</v>
      </c>
      <c r="D49" s="53" t="s">
        <v>1764</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1" t="s">
        <v>82</v>
      </c>
      <c r="J49" s="53"/>
      <c r="K49" s="51" t="str">
        <f ca="1">LeaveTracker[[#This Row],[Days]]&amp;" "&amp;LeaveTracker[[#This Row],[Type of Leave]]</f>
        <v>5 VL</v>
      </c>
      <c r="L49" s="9">
        <f ca="1">NETWORKDAYS(LeaveTracker[[#This Row],[Start Date]],LeaveTracker[[#This Row],[End Date]],lstHolidays)</f>
        <v>5</v>
      </c>
      <c r="M49" s="9"/>
    </row>
    <row r="50" spans="1:13" ht="30" customHeight="1" x14ac:dyDescent="0.3">
      <c r="A50" s="51">
        <v>471</v>
      </c>
      <c r="B50" s="56">
        <v>44778</v>
      </c>
      <c r="C50" s="56">
        <v>44754</v>
      </c>
      <c r="D50" s="53" t="s">
        <v>1765</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1" t="s">
        <v>82</v>
      </c>
      <c r="J50" s="53"/>
      <c r="K50" s="51" t="str">
        <f ca="1">LeaveTracker[[#This Row],[Days]]&amp;" "&amp;LeaveTracker[[#This Row],[Type of Leave]]</f>
        <v>1 VL</v>
      </c>
      <c r="L50" s="9">
        <f ca="1">NETWORKDAYS(LeaveTracker[[#This Row],[Start Date]],LeaveTracker[[#This Row],[End Date]],lstHolidays)</f>
        <v>1</v>
      </c>
      <c r="M50" s="9"/>
    </row>
    <row r="51" spans="1:13" ht="30" customHeight="1" x14ac:dyDescent="0.3">
      <c r="A51" s="51">
        <v>471</v>
      </c>
      <c r="B51" s="56">
        <v>44778</v>
      </c>
      <c r="C51" s="56">
        <v>44755</v>
      </c>
      <c r="D51" s="53" t="s">
        <v>1765</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1" t="s">
        <v>82</v>
      </c>
      <c r="J51" s="53"/>
      <c r="K51" s="51" t="str">
        <f ca="1">LeaveTracker[[#This Row],[Days]]&amp;" "&amp;LeaveTracker[[#This Row],[Type of Leave]]</f>
        <v>2 VL</v>
      </c>
      <c r="L51" s="9">
        <f ca="1">NETWORKDAYS(LeaveTracker[[#This Row],[Start Date]],LeaveTracker[[#This Row],[End Date]],lstHolidays)</f>
        <v>2</v>
      </c>
      <c r="M51" s="9"/>
    </row>
    <row r="52" spans="1:13" ht="30" customHeight="1" x14ac:dyDescent="0.3">
      <c r="A52" s="51">
        <v>472</v>
      </c>
      <c r="B52" s="56">
        <v>44778</v>
      </c>
      <c r="C52" s="56">
        <v>44691</v>
      </c>
      <c r="D52" s="53" t="s">
        <v>1765</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1" t="s">
        <v>82</v>
      </c>
      <c r="J52" s="53"/>
      <c r="K52" s="51" t="str">
        <f ca="1">LeaveTracker[[#This Row],[Days]]&amp;" "&amp;LeaveTracker[[#This Row],[Type of Leave]]</f>
        <v>1 VL</v>
      </c>
      <c r="L52" s="9">
        <f ca="1">NETWORKDAYS(LeaveTracker[[#This Row],[Start Date]],LeaveTracker[[#This Row],[End Date]],lstHolidays)</f>
        <v>1</v>
      </c>
      <c r="M52" s="9"/>
    </row>
    <row r="53" spans="1:13" ht="30" customHeight="1" x14ac:dyDescent="0.3">
      <c r="A53" s="51">
        <v>473</v>
      </c>
      <c r="B53" s="56">
        <v>44778</v>
      </c>
      <c r="C53" s="56">
        <v>44691</v>
      </c>
      <c r="D53" s="53" t="s">
        <v>1765</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1" t="s">
        <v>81</v>
      </c>
      <c r="J53" s="53"/>
      <c r="K53" s="51" t="str">
        <f ca="1">LeaveTracker[[#This Row],[Days]]&amp;" "&amp;LeaveTracker[[#This Row],[Type of Leave]]</f>
        <v>2 SL</v>
      </c>
      <c r="L53" s="9">
        <f ca="1">NETWORKDAYS(LeaveTracker[[#This Row],[Start Date]],LeaveTracker[[#This Row],[End Date]],lstHolidays)</f>
        <v>2</v>
      </c>
      <c r="M53" s="9"/>
    </row>
    <row r="54" spans="1:13" ht="30" customHeight="1" x14ac:dyDescent="0.3">
      <c r="A54" s="51">
        <v>474</v>
      </c>
      <c r="B54" s="56">
        <v>44778</v>
      </c>
      <c r="C54" s="56">
        <v>44755</v>
      </c>
      <c r="D54" s="53" t="s">
        <v>1766</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1" t="s">
        <v>81</v>
      </c>
      <c r="J54" s="53"/>
      <c r="K54" s="51" t="str">
        <f ca="1">LeaveTracker[[#This Row],[Days]]&amp;" "&amp;LeaveTracker[[#This Row],[Type of Leave]]</f>
        <v>1 SL</v>
      </c>
      <c r="L54" s="9">
        <f ca="1">NETWORKDAYS(LeaveTracker[[#This Row],[Start Date]],LeaveTracker[[#This Row],[End Date]],lstHolidays)</f>
        <v>1</v>
      </c>
      <c r="M54" s="9"/>
    </row>
    <row r="55" spans="1:13" ht="30" customHeight="1" x14ac:dyDescent="0.3">
      <c r="A55" s="51">
        <v>475</v>
      </c>
      <c r="B55" s="56">
        <v>44778</v>
      </c>
      <c r="C55" s="56">
        <v>44719</v>
      </c>
      <c r="D55" s="53" t="s">
        <v>1767</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1" t="s">
        <v>81</v>
      </c>
      <c r="J55" s="53"/>
      <c r="K55" s="51" t="str">
        <f ca="1">LeaveTracker[[#This Row],[Days]]&amp;" "&amp;LeaveTracker[[#This Row],[Type of Leave]]</f>
        <v>1 SL</v>
      </c>
      <c r="L55" s="9">
        <f ca="1">NETWORKDAYS(LeaveTracker[[#This Row],[Start Date]],LeaveTracker[[#This Row],[End Date]],lstHolidays)</f>
        <v>1</v>
      </c>
      <c r="M55" s="9"/>
    </row>
    <row r="56" spans="1:13" ht="30" customHeight="1" x14ac:dyDescent="0.3">
      <c r="A56" s="51">
        <v>476</v>
      </c>
      <c r="B56" s="56">
        <v>44778</v>
      </c>
      <c r="C56" s="56">
        <v>44725</v>
      </c>
      <c r="D56" s="53" t="s">
        <v>1767</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1" t="s">
        <v>81</v>
      </c>
      <c r="J56" s="53"/>
      <c r="K56" s="51" t="str">
        <f ca="1">LeaveTracker[[#This Row],[Days]]&amp;" "&amp;LeaveTracker[[#This Row],[Type of Leave]]</f>
        <v>1 SL</v>
      </c>
      <c r="L56" s="9">
        <f ca="1">NETWORKDAYS(LeaveTracker[[#This Row],[Start Date]],LeaveTracker[[#This Row],[End Date]],lstHolidays)</f>
        <v>1</v>
      </c>
      <c r="M56" s="9"/>
    </row>
    <row r="57" spans="1:13" ht="30" customHeight="1" x14ac:dyDescent="0.3">
      <c r="A57" s="51">
        <v>477</v>
      </c>
      <c r="B57" s="56">
        <v>44778</v>
      </c>
      <c r="C57" s="56">
        <v>44719</v>
      </c>
      <c r="D57" s="53" t="s">
        <v>1767</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1" t="s">
        <v>81</v>
      </c>
      <c r="J57" s="53"/>
      <c r="K57" s="51" t="str">
        <f ca="1">LeaveTracker[[#This Row],[Days]]&amp;" "&amp;LeaveTracker[[#This Row],[Type of Leave]]</f>
        <v>3 SL</v>
      </c>
      <c r="L57" s="9">
        <f ca="1">NETWORKDAYS(LeaveTracker[[#This Row],[Start Date]],LeaveTracker[[#This Row],[End Date]],lstHolidays)</f>
        <v>3</v>
      </c>
      <c r="M57" s="9"/>
    </row>
    <row r="58" spans="1:13" ht="30" customHeight="1" x14ac:dyDescent="0.3">
      <c r="A58" s="51">
        <v>478</v>
      </c>
      <c r="B58" s="56">
        <v>44778</v>
      </c>
      <c r="C58" s="56">
        <v>44739</v>
      </c>
      <c r="D58" s="53" t="s">
        <v>1768</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1" t="s">
        <v>81</v>
      </c>
      <c r="J58" s="53"/>
      <c r="K58" s="51" t="str">
        <f ca="1">LeaveTracker[[#This Row],[Days]]&amp;" "&amp;LeaveTracker[[#This Row],[Type of Leave]]</f>
        <v>1 SL</v>
      </c>
      <c r="L58" s="9">
        <f ca="1">NETWORKDAYS(LeaveTracker[[#This Row],[Start Date]],LeaveTracker[[#This Row],[End Date]],lstHolidays)</f>
        <v>1</v>
      </c>
      <c r="M58" s="9"/>
    </row>
    <row r="59" spans="1:13" ht="30" customHeight="1" x14ac:dyDescent="0.3">
      <c r="A59" s="51">
        <v>479</v>
      </c>
      <c r="B59" s="56">
        <v>44778</v>
      </c>
      <c r="C59" s="56">
        <v>44728</v>
      </c>
      <c r="D59" s="53" t="s">
        <v>1769</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1" t="s">
        <v>81</v>
      </c>
      <c r="J59" s="53"/>
      <c r="K59" s="51" t="str">
        <f ca="1">LeaveTracker[[#This Row],[Days]]&amp;" "&amp;LeaveTracker[[#This Row],[Type of Leave]]</f>
        <v>1 SL</v>
      </c>
      <c r="L59" s="9">
        <f ca="1">NETWORKDAYS(LeaveTracker[[#This Row],[Start Date]],LeaveTracker[[#This Row],[End Date]],lstHolidays)</f>
        <v>1</v>
      </c>
      <c r="M59" s="9"/>
    </row>
    <row r="60" spans="1:13" ht="30" customHeight="1" x14ac:dyDescent="0.3">
      <c r="A60" s="51">
        <v>480</v>
      </c>
      <c r="B60" s="56">
        <v>44778</v>
      </c>
      <c r="C60" s="56">
        <v>44680</v>
      </c>
      <c r="D60" s="53" t="s">
        <v>1769</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1" t="s">
        <v>81</v>
      </c>
      <c r="J60" s="53"/>
      <c r="K60" s="51" t="str">
        <f ca="1">LeaveTracker[[#This Row],[Days]]&amp;" "&amp;LeaveTracker[[#This Row],[Type of Leave]]</f>
        <v>2 SL</v>
      </c>
      <c r="L60" s="9">
        <f ca="1">NETWORKDAYS(LeaveTracker[[#This Row],[Start Date]],LeaveTracker[[#This Row],[End Date]],lstHolidays)</f>
        <v>2</v>
      </c>
      <c r="M60" s="9"/>
    </row>
    <row r="61" spans="1:13" ht="30" customHeight="1" x14ac:dyDescent="0.3">
      <c r="A61" s="51">
        <v>481</v>
      </c>
      <c r="B61" s="56">
        <v>44778</v>
      </c>
      <c r="C61" s="56">
        <v>44763</v>
      </c>
      <c r="D61" s="53" t="s">
        <v>1770</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1" t="s">
        <v>81</v>
      </c>
      <c r="J61" s="53"/>
      <c r="K61" s="51" t="str">
        <f ca="1">LeaveTracker[[#This Row],[Days]]&amp;" "&amp;LeaveTracker[[#This Row],[Type of Leave]]</f>
        <v>1 SL</v>
      </c>
      <c r="L61" s="9">
        <f ca="1">NETWORKDAYS(LeaveTracker[[#This Row],[Start Date]],LeaveTracker[[#This Row],[End Date]],lstHolidays)</f>
        <v>1</v>
      </c>
      <c r="M61" s="9"/>
    </row>
    <row r="62" spans="1:13" ht="30" customHeight="1" x14ac:dyDescent="0.3">
      <c r="A62" s="51">
        <v>482</v>
      </c>
      <c r="B62" s="56">
        <v>44778</v>
      </c>
      <c r="C62" s="56">
        <v>44754</v>
      </c>
      <c r="D62" s="53" t="s">
        <v>1771</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1" t="s">
        <v>298</v>
      </c>
      <c r="J62" s="53" t="s">
        <v>1004</v>
      </c>
      <c r="K62" s="51" t="str">
        <f ca="1">LeaveTracker[[#This Row],[Days]]&amp;" "&amp;LeaveTracker[[#This Row],[Type of Leave]]</f>
        <v>1 OTHER</v>
      </c>
      <c r="L62" s="9">
        <f ca="1">NETWORKDAYS(LeaveTracker[[#This Row],[Start Date]],LeaveTracker[[#This Row],[End Date]],lstHolidays)</f>
        <v>1</v>
      </c>
      <c r="M62" s="9"/>
    </row>
    <row r="63" spans="1:13" ht="30" customHeight="1" x14ac:dyDescent="0.3">
      <c r="A63" s="51">
        <v>482</v>
      </c>
      <c r="B63" s="56">
        <v>44778</v>
      </c>
      <c r="C63" s="56">
        <v>44755</v>
      </c>
      <c r="D63" s="53" t="s">
        <v>1771</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1" t="s">
        <v>298</v>
      </c>
      <c r="J63" s="53" t="s">
        <v>1004</v>
      </c>
      <c r="K63" s="51" t="str">
        <f ca="1">LeaveTracker[[#This Row],[Days]]&amp;" "&amp;LeaveTracker[[#This Row],[Type of Leave]]</f>
        <v>2 OTHER</v>
      </c>
      <c r="L63" s="9">
        <f ca="1">NETWORKDAYS(LeaveTracker[[#This Row],[Start Date]],LeaveTracker[[#This Row],[End Date]],lstHolidays)</f>
        <v>2</v>
      </c>
      <c r="M63" s="9"/>
    </row>
    <row r="64" spans="1:13" ht="30" customHeight="1" x14ac:dyDescent="0.3">
      <c r="A64" s="51">
        <v>482</v>
      </c>
      <c r="B64" s="56">
        <v>44778</v>
      </c>
      <c r="C64" s="56">
        <v>44756</v>
      </c>
      <c r="D64" s="53" t="s">
        <v>1771</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1" t="s">
        <v>298</v>
      </c>
      <c r="J64" s="53" t="s">
        <v>1004</v>
      </c>
      <c r="K64" s="51" t="str">
        <f ca="1">LeaveTracker[[#This Row],[Days]]&amp;" "&amp;LeaveTracker[[#This Row],[Type of Leave]]</f>
        <v>2 OTHER</v>
      </c>
      <c r="L64" s="9">
        <f ca="1">NETWORKDAYS(LeaveTracker[[#This Row],[Start Date]],LeaveTracker[[#This Row],[End Date]],lstHolidays)</f>
        <v>2</v>
      </c>
      <c r="M64" s="9"/>
    </row>
    <row r="65" spans="1:13" ht="30" customHeight="1" x14ac:dyDescent="0.3">
      <c r="A65" s="51">
        <v>483</v>
      </c>
      <c r="B65" s="56">
        <v>44778</v>
      </c>
      <c r="C65" s="56">
        <v>44754</v>
      </c>
      <c r="D65" s="53" t="s">
        <v>1771</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1" t="s">
        <v>298</v>
      </c>
      <c r="J65" s="53" t="s">
        <v>158</v>
      </c>
      <c r="K65" s="51" t="str">
        <f ca="1">LeaveTracker[[#This Row],[Days]]&amp;" "&amp;LeaveTracker[[#This Row],[Type of Leave]]</f>
        <v>1 OTHER</v>
      </c>
      <c r="L65" s="9">
        <f ca="1">NETWORKDAYS(LeaveTracker[[#This Row],[Start Date]],LeaveTracker[[#This Row],[End Date]],lstHolidays)</f>
        <v>1</v>
      </c>
      <c r="M65" s="9"/>
    </row>
    <row r="66" spans="1:13" ht="30" customHeight="1" x14ac:dyDescent="0.3">
      <c r="A66" s="51">
        <v>484</v>
      </c>
      <c r="B66" s="56">
        <v>44778</v>
      </c>
      <c r="C66" s="56">
        <v>44774</v>
      </c>
      <c r="D66" s="53" t="s">
        <v>1772</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1" t="s">
        <v>298</v>
      </c>
      <c r="J66" s="53" t="s">
        <v>158</v>
      </c>
      <c r="K66" s="51" t="str">
        <f ca="1">LeaveTracker[[#This Row],[Days]]&amp;" "&amp;LeaveTracker[[#This Row],[Type of Leave]]</f>
        <v>1 OTHER</v>
      </c>
      <c r="L66" s="9">
        <f ca="1">NETWORKDAYS(LeaveTracker[[#This Row],[Start Date]],LeaveTracker[[#This Row],[End Date]],lstHolidays)</f>
        <v>1</v>
      </c>
      <c r="M66" s="9"/>
    </row>
    <row r="67" spans="1:13" ht="30" customHeight="1" x14ac:dyDescent="0.3">
      <c r="A67" s="51">
        <v>485</v>
      </c>
      <c r="B67" s="56">
        <v>44778</v>
      </c>
      <c r="C67" s="56">
        <v>44774</v>
      </c>
      <c r="D67" s="53" t="s">
        <v>1772</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1" t="s">
        <v>82</v>
      </c>
      <c r="J67" s="53"/>
      <c r="K67" s="51" t="str">
        <f ca="1">LeaveTracker[[#This Row],[Days]]&amp;" "&amp;LeaveTracker[[#This Row],[Type of Leave]]</f>
        <v>1 VL</v>
      </c>
      <c r="L67" s="9">
        <f ca="1">NETWORKDAYS(LeaveTracker[[#This Row],[Start Date]],LeaveTracker[[#This Row],[End Date]],lstHolidays)</f>
        <v>1</v>
      </c>
      <c r="M67" s="9"/>
    </row>
    <row r="68" spans="1:13" ht="30" customHeight="1" x14ac:dyDescent="0.3">
      <c r="A68" s="51">
        <v>486</v>
      </c>
      <c r="B68" s="56">
        <v>44778</v>
      </c>
      <c r="C68" s="56">
        <v>44750</v>
      </c>
      <c r="D68" s="53" t="s">
        <v>1772</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1" t="s">
        <v>298</v>
      </c>
      <c r="J68" s="53" t="s">
        <v>1773</v>
      </c>
      <c r="K68" s="51" t="str">
        <f ca="1">LeaveTracker[[#This Row],[Days]]&amp;" "&amp;LeaveTracker[[#This Row],[Type of Leave]]</f>
        <v>1 OTHER</v>
      </c>
      <c r="L68" s="9">
        <f ca="1">NETWORKDAYS(LeaveTracker[[#This Row],[Start Date]],LeaveTracker[[#This Row],[End Date]],lstHolidays)</f>
        <v>1</v>
      </c>
      <c r="M68" s="9"/>
    </row>
    <row r="69" spans="1:13" ht="30" customHeight="1" x14ac:dyDescent="0.3">
      <c r="A69" s="51">
        <v>487</v>
      </c>
      <c r="B69" s="56">
        <v>44778</v>
      </c>
      <c r="C69" s="56">
        <v>44692</v>
      </c>
      <c r="D69" s="53" t="s">
        <v>1772</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1" t="s">
        <v>82</v>
      </c>
      <c r="J69" s="53"/>
      <c r="K69" s="51" t="str">
        <f ca="1">LeaveTracker[[#This Row],[Days]]&amp;" "&amp;LeaveTracker[[#This Row],[Type of Leave]]</f>
        <v>3 VL</v>
      </c>
      <c r="L69" s="9">
        <f ca="1">NETWORKDAYS(LeaveTracker[[#This Row],[Start Date]],LeaveTracker[[#This Row],[End Date]],lstHolidays)</f>
        <v>3</v>
      </c>
      <c r="M69" s="9"/>
    </row>
    <row r="70" spans="1:13" ht="30" customHeight="1" x14ac:dyDescent="0.3">
      <c r="A70" s="51">
        <v>488</v>
      </c>
      <c r="B70" s="56">
        <v>44778</v>
      </c>
      <c r="C70" s="56">
        <v>44704</v>
      </c>
      <c r="D70" s="53" t="s">
        <v>1774</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1" t="s">
        <v>81</v>
      </c>
      <c r="J70" s="53"/>
      <c r="K70" s="51" t="str">
        <f ca="1">LeaveTracker[[#This Row],[Days]]&amp;" "&amp;LeaveTracker[[#This Row],[Type of Leave]]</f>
        <v>1 SL</v>
      </c>
      <c r="L70" s="9">
        <f ca="1">NETWORKDAYS(LeaveTracker[[#This Row],[Start Date]],LeaveTracker[[#This Row],[End Date]],lstHolidays)</f>
        <v>1</v>
      </c>
      <c r="M70" s="9"/>
    </row>
    <row r="71" spans="1:13" ht="30" customHeight="1" x14ac:dyDescent="0.3">
      <c r="A71" s="51">
        <v>488</v>
      </c>
      <c r="B71" s="56">
        <v>44778</v>
      </c>
      <c r="C71" s="56">
        <v>44704</v>
      </c>
      <c r="D71" s="53" t="s">
        <v>1774</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1" t="s">
        <v>81</v>
      </c>
      <c r="J71" s="53"/>
      <c r="K71" s="51" t="str">
        <f ca="1">LeaveTracker[[#This Row],[Days]]&amp;" "&amp;LeaveTracker[[#This Row],[Type of Leave]]</f>
        <v>1 SL</v>
      </c>
      <c r="L71" s="9">
        <f ca="1">NETWORKDAYS(LeaveTracker[[#This Row],[Start Date]],LeaveTracker[[#This Row],[End Date]],lstHolidays)</f>
        <v>1</v>
      </c>
      <c r="M71" s="9"/>
    </row>
    <row r="72" spans="1:13" ht="30" customHeight="1" x14ac:dyDescent="0.3">
      <c r="A72" s="51">
        <v>488</v>
      </c>
      <c r="B72" s="56">
        <v>44778</v>
      </c>
      <c r="C72" s="56">
        <v>44704</v>
      </c>
      <c r="D72" s="53" t="s">
        <v>1774</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1" t="s">
        <v>81</v>
      </c>
      <c r="J72" s="53"/>
      <c r="K72" s="51" t="str">
        <f ca="1">LeaveTracker[[#This Row],[Days]]&amp;" "&amp;LeaveTracker[[#This Row],[Type of Leave]]</f>
        <v>0 SL</v>
      </c>
      <c r="L72" s="9">
        <f ca="1">NETWORKDAYS(LeaveTracker[[#This Row],[Start Date]],LeaveTracker[[#This Row],[End Date]],lstHolidays)</f>
        <v>0</v>
      </c>
      <c r="M72" s="9"/>
    </row>
    <row r="73" spans="1:13" ht="30" customHeight="1" x14ac:dyDescent="0.3">
      <c r="A73" s="51">
        <v>489</v>
      </c>
      <c r="B73" s="56">
        <v>44778</v>
      </c>
      <c r="C73" s="56">
        <v>44683</v>
      </c>
      <c r="D73" s="53" t="s">
        <v>1774</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1" t="s">
        <v>81</v>
      </c>
      <c r="J73" s="53"/>
      <c r="K73" s="51" t="str">
        <f ca="1">LeaveTracker[[#This Row],[Days]]&amp;" "&amp;LeaveTracker[[#This Row],[Type of Leave]]</f>
        <v>2 SL</v>
      </c>
      <c r="L73" s="9">
        <f ca="1">NETWORKDAYS(LeaveTracker[[#This Row],[Start Date]],LeaveTracker[[#This Row],[End Date]],lstHolidays)</f>
        <v>2</v>
      </c>
      <c r="M73" s="9"/>
    </row>
    <row r="74" spans="1:13" ht="30" customHeight="1" x14ac:dyDescent="0.3">
      <c r="A74" s="51">
        <v>489</v>
      </c>
      <c r="B74" s="56">
        <v>44778</v>
      </c>
      <c r="C74" s="56">
        <v>44683</v>
      </c>
      <c r="D74" s="53" t="s">
        <v>1774</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1" t="s">
        <v>81</v>
      </c>
      <c r="J74" s="53"/>
      <c r="K74" s="51" t="str">
        <f ca="1">LeaveTracker[[#This Row],[Days]]&amp;" "&amp;LeaveTracker[[#This Row],[Type of Leave]]</f>
        <v>4 SL</v>
      </c>
      <c r="L74" s="9">
        <f ca="1">NETWORKDAYS(LeaveTracker[[#This Row],[Start Date]],LeaveTracker[[#This Row],[End Date]],lstHolidays)</f>
        <v>4</v>
      </c>
      <c r="M74" s="9"/>
    </row>
    <row r="75" spans="1:13" ht="30" customHeight="1" x14ac:dyDescent="0.3">
      <c r="A75" s="51">
        <v>489</v>
      </c>
      <c r="B75" s="56">
        <v>44778</v>
      </c>
      <c r="C75" s="56">
        <v>44683</v>
      </c>
      <c r="D75" s="53" t="s">
        <v>1774</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1" t="s">
        <v>81</v>
      </c>
      <c r="J75" s="53"/>
      <c r="K75" s="51" t="str">
        <f ca="1">LeaveTracker[[#This Row],[Days]]&amp;" "&amp;LeaveTracker[[#This Row],[Type of Leave]]</f>
        <v>0 SL</v>
      </c>
      <c r="L75" s="9">
        <f ca="1">NETWORKDAYS(LeaveTracker[[#This Row],[Start Date]],LeaveTracker[[#This Row],[End Date]],lstHolidays)</f>
        <v>0</v>
      </c>
      <c r="M75" s="9"/>
    </row>
    <row r="76" spans="1:13" ht="30" customHeight="1" x14ac:dyDescent="0.3">
      <c r="A76" s="51">
        <v>490</v>
      </c>
      <c r="B76" s="56">
        <v>44778</v>
      </c>
      <c r="C76" s="56">
        <v>44755</v>
      </c>
      <c r="D76" s="53" t="s">
        <v>1774</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1" t="s">
        <v>81</v>
      </c>
      <c r="J76" s="53"/>
      <c r="K76" s="51" t="str">
        <f ca="1">LeaveTracker[[#This Row],[Days]]&amp;" "&amp;LeaveTracker[[#This Row],[Type of Leave]]</f>
        <v>4 SL</v>
      </c>
      <c r="L76" s="9">
        <f ca="1">NETWORKDAYS(LeaveTracker[[#This Row],[Start Date]],LeaveTracker[[#This Row],[End Date]],lstHolidays)</f>
        <v>4</v>
      </c>
      <c r="M76" s="9"/>
    </row>
    <row r="77" spans="1:13" ht="30" customHeight="1" x14ac:dyDescent="0.3">
      <c r="A77" s="51">
        <v>490</v>
      </c>
      <c r="B77" s="56">
        <v>44778</v>
      </c>
      <c r="C77" s="56">
        <v>44755</v>
      </c>
      <c r="D77" s="53" t="s">
        <v>1774</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1" t="s">
        <v>81</v>
      </c>
      <c r="J77" s="53"/>
      <c r="K77" s="51" t="str">
        <f ca="1">LeaveTracker[[#This Row],[Days]]&amp;" "&amp;LeaveTracker[[#This Row],[Type of Leave]]</f>
        <v>0 SL</v>
      </c>
      <c r="L77" s="9">
        <f ca="1">NETWORKDAYS(LeaveTracker[[#This Row],[Start Date]],LeaveTracker[[#This Row],[End Date]],lstHolidays)</f>
        <v>0</v>
      </c>
      <c r="M77" s="9"/>
    </row>
    <row r="78" spans="1:13" ht="30" customHeight="1" x14ac:dyDescent="0.3">
      <c r="A78" s="51">
        <v>490</v>
      </c>
      <c r="B78" s="56">
        <v>44778</v>
      </c>
      <c r="C78" s="56">
        <v>44755</v>
      </c>
      <c r="D78" s="53" t="s">
        <v>1774</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1" t="s">
        <v>81</v>
      </c>
      <c r="J78" s="53"/>
      <c r="K78" s="51" t="str">
        <f ca="1">LeaveTracker[[#This Row],[Days]]&amp;" "&amp;LeaveTracker[[#This Row],[Type of Leave]]</f>
        <v>1 SL</v>
      </c>
      <c r="L78" s="9">
        <f ca="1">NETWORKDAYS(LeaveTracker[[#This Row],[Start Date]],LeaveTracker[[#This Row],[End Date]],lstHolidays)</f>
        <v>1</v>
      </c>
      <c r="M78" s="9"/>
    </row>
    <row r="79" spans="1:13" ht="30" customHeight="1" x14ac:dyDescent="0.3">
      <c r="A79" s="51">
        <v>491</v>
      </c>
      <c r="B79" s="56">
        <v>44778</v>
      </c>
      <c r="C79" s="56">
        <v>44754</v>
      </c>
      <c r="D79" s="53" t="s">
        <v>1775</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1" t="s">
        <v>81</v>
      </c>
      <c r="J79" s="53"/>
      <c r="K79" s="51" t="str">
        <f ca="1">LeaveTracker[[#This Row],[Days]]&amp;" "&amp;LeaveTracker[[#This Row],[Type of Leave]]</f>
        <v>1 SL</v>
      </c>
      <c r="L79" s="9">
        <f ca="1">NETWORKDAYS(LeaveTracker[[#This Row],[Start Date]],LeaveTracker[[#This Row],[End Date]],lstHolidays)</f>
        <v>1</v>
      </c>
      <c r="M79" s="9"/>
    </row>
    <row r="80" spans="1:13" ht="30" customHeight="1" x14ac:dyDescent="0.3">
      <c r="A80" s="51">
        <v>492</v>
      </c>
      <c r="B80" s="56">
        <v>44778</v>
      </c>
      <c r="C80" s="56">
        <v>44757</v>
      </c>
      <c r="D80" s="53" t="s">
        <v>1769</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1" t="s">
        <v>81</v>
      </c>
      <c r="J80" s="53"/>
      <c r="K80" s="51" t="str">
        <f ca="1">LeaveTracker[[#This Row],[Days]]&amp;" "&amp;LeaveTracker[[#This Row],[Type of Leave]]</f>
        <v>1 SL</v>
      </c>
      <c r="L80" s="9">
        <f ca="1">NETWORKDAYS(LeaveTracker[[#This Row],[Start Date]],LeaveTracker[[#This Row],[End Date]],lstHolidays)</f>
        <v>1</v>
      </c>
      <c r="M80" s="9"/>
    </row>
    <row r="81" spans="1:13" ht="30" customHeight="1" x14ac:dyDescent="0.3">
      <c r="A81" s="51">
        <v>493</v>
      </c>
      <c r="B81" s="56">
        <v>44778</v>
      </c>
      <c r="C81" s="56">
        <v>44760</v>
      </c>
      <c r="D81" s="53" t="s">
        <v>1770</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1" t="s">
        <v>81</v>
      </c>
      <c r="J81" s="53"/>
      <c r="K81" s="51" t="str">
        <f ca="1">LeaveTracker[[#This Row],[Days]]&amp;" "&amp;LeaveTracker[[#This Row],[Type of Leave]]</f>
        <v>1 SL</v>
      </c>
      <c r="L81" s="9">
        <f ca="1">NETWORKDAYS(LeaveTracker[[#This Row],[Start Date]],LeaveTracker[[#This Row],[End Date]],lstHolidays)</f>
        <v>1</v>
      </c>
      <c r="M81" s="9"/>
    </row>
    <row r="82" spans="1:13" ht="30" customHeight="1" x14ac:dyDescent="0.3">
      <c r="A82" s="51">
        <v>494</v>
      </c>
      <c r="B82" s="56">
        <v>44778</v>
      </c>
      <c r="C82" s="56">
        <v>44661</v>
      </c>
      <c r="D82" s="53" t="s">
        <v>1770</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1" t="s">
        <v>298</v>
      </c>
      <c r="J82" s="53" t="s">
        <v>1776</v>
      </c>
      <c r="K82" s="51" t="str">
        <f ca="1">LeaveTracker[[#This Row],[Days]]&amp;" "&amp;LeaveTracker[[#This Row],[Type of Leave]]</f>
        <v>1 OTHER</v>
      </c>
      <c r="L82" s="9">
        <f ca="1">NETWORKDAYS(LeaveTracker[[#This Row],[Start Date]],LeaveTracker[[#This Row],[End Date]],lstHolidays)</f>
        <v>1</v>
      </c>
      <c r="M82" s="9"/>
    </row>
    <row r="83" spans="1:13" ht="30" customHeight="1" x14ac:dyDescent="0.3">
      <c r="A83" s="51">
        <v>495</v>
      </c>
      <c r="B83" s="56">
        <v>44778</v>
      </c>
      <c r="C83" s="56">
        <v>44676</v>
      </c>
      <c r="D83" s="53" t="s">
        <v>1775</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1" t="s">
        <v>298</v>
      </c>
      <c r="J83" s="53" t="s">
        <v>644</v>
      </c>
      <c r="K83" s="51" t="str">
        <f ca="1">LeaveTracker[[#This Row],[Days]]&amp;" "&amp;LeaveTracker[[#This Row],[Type of Leave]]</f>
        <v>1 OTHER</v>
      </c>
      <c r="L83" s="9">
        <f ca="1">NETWORKDAYS(LeaveTracker[[#This Row],[Start Date]],LeaveTracker[[#This Row],[End Date]],lstHolidays)</f>
        <v>1</v>
      </c>
      <c r="M83" s="9"/>
    </row>
    <row r="84" spans="1:13" ht="30" customHeight="1" x14ac:dyDescent="0.3">
      <c r="A84" s="51">
        <v>496</v>
      </c>
      <c r="B84" s="56">
        <v>44778</v>
      </c>
      <c r="C84" s="56">
        <v>44655</v>
      </c>
      <c r="D84" s="53" t="s">
        <v>1775</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1" t="s">
        <v>298</v>
      </c>
      <c r="J84" s="53" t="s">
        <v>644</v>
      </c>
      <c r="K84" s="51" t="str">
        <f ca="1">LeaveTracker[[#This Row],[Days]]&amp;" "&amp;LeaveTracker[[#This Row],[Type of Leave]]</f>
        <v>1 OTHER</v>
      </c>
      <c r="L84" s="9">
        <f ca="1">NETWORKDAYS(LeaveTracker[[#This Row],[Start Date]],LeaveTracker[[#This Row],[End Date]],lstHolidays)</f>
        <v>1</v>
      </c>
      <c r="M84" s="9"/>
    </row>
    <row r="85" spans="1:13" ht="30" customHeight="1" x14ac:dyDescent="0.3">
      <c r="A85" s="51">
        <v>497</v>
      </c>
      <c r="B85" s="56">
        <v>44778</v>
      </c>
      <c r="C85" s="56">
        <v>44662</v>
      </c>
      <c r="D85" s="53" t="s">
        <v>1777</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1" t="s">
        <v>81</v>
      </c>
      <c r="J85" s="53"/>
      <c r="K85" s="51" t="str">
        <f ca="1">LeaveTracker[[#This Row],[Days]]&amp;" "&amp;LeaveTracker[[#This Row],[Type of Leave]]</f>
        <v>1 SL</v>
      </c>
      <c r="L85" s="9">
        <f ca="1">NETWORKDAYS(LeaveTracker[[#This Row],[Start Date]],LeaveTracker[[#This Row],[End Date]],lstHolidays)</f>
        <v>1</v>
      </c>
      <c r="M85" s="9"/>
    </row>
    <row r="86" spans="1:13" ht="30" customHeight="1" x14ac:dyDescent="0.3">
      <c r="A86" s="51">
        <v>498</v>
      </c>
      <c r="B86" s="56">
        <v>44778</v>
      </c>
      <c r="C86" s="56">
        <v>44714</v>
      </c>
      <c r="D86" s="53" t="s">
        <v>1778</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1" t="s">
        <v>81</v>
      </c>
      <c r="J86" s="53"/>
      <c r="K86" s="51" t="str">
        <f ca="1">LeaveTracker[[#This Row],[Days]]&amp;" "&amp;LeaveTracker[[#This Row],[Type of Leave]]</f>
        <v>0 SL</v>
      </c>
      <c r="L86" s="9">
        <f ca="1">NETWORKDAYS(LeaveTracker[[#This Row],[Start Date]],LeaveTracker[[#This Row],[End Date]],lstHolidays)</f>
        <v>0</v>
      </c>
      <c r="M86" s="9"/>
    </row>
    <row r="87" spans="1:13" ht="30" customHeight="1" x14ac:dyDescent="0.3">
      <c r="A87" s="51">
        <v>499</v>
      </c>
      <c r="B87" s="56">
        <v>44778</v>
      </c>
      <c r="C87" s="56">
        <v>44694</v>
      </c>
      <c r="D87" s="53" t="s">
        <v>1779</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1" t="s">
        <v>82</v>
      </c>
      <c r="J87" s="53"/>
      <c r="K87" s="51" t="str">
        <f ca="1">LeaveTracker[[#This Row],[Days]]&amp;" "&amp;LeaveTracker[[#This Row],[Type of Leave]]</f>
        <v>2 VL</v>
      </c>
      <c r="L87" s="9">
        <f ca="1">NETWORKDAYS(LeaveTracker[[#This Row],[Start Date]],LeaveTracker[[#This Row],[End Date]],lstHolidays)</f>
        <v>2</v>
      </c>
      <c r="M87" s="9"/>
    </row>
    <row r="88" spans="1:13" ht="30" customHeight="1" x14ac:dyDescent="0.3">
      <c r="A88" s="51">
        <v>500</v>
      </c>
      <c r="B88" s="56">
        <v>44778</v>
      </c>
      <c r="C88" s="56">
        <v>44753</v>
      </c>
      <c r="D88" s="53" t="s">
        <v>1780</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1" t="s">
        <v>81</v>
      </c>
      <c r="J88" s="53"/>
      <c r="K88" s="51" t="str">
        <f ca="1">LeaveTracker[[#This Row],[Days]]&amp;" "&amp;LeaveTracker[[#This Row],[Type of Leave]]</f>
        <v>1 SL</v>
      </c>
      <c r="L88" s="9">
        <f ca="1">NETWORKDAYS(LeaveTracker[[#This Row],[Start Date]],LeaveTracker[[#This Row],[End Date]],lstHolidays)</f>
        <v>1</v>
      </c>
      <c r="M88" s="9"/>
    </row>
    <row r="89" spans="1:13" ht="30" customHeight="1" x14ac:dyDescent="0.3">
      <c r="A89" s="51">
        <v>501</v>
      </c>
      <c r="B89" s="56">
        <v>44778</v>
      </c>
      <c r="C89" s="56">
        <v>44712</v>
      </c>
      <c r="D89" s="53" t="s">
        <v>1780</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1" t="s">
        <v>82</v>
      </c>
      <c r="J89" s="53"/>
      <c r="K89" s="51" t="str">
        <f ca="1">LeaveTracker[[#This Row],[Days]]&amp;" "&amp;LeaveTracker[[#This Row],[Type of Leave]]</f>
        <v>3 VL</v>
      </c>
      <c r="L89" s="9">
        <f ca="1">NETWORKDAYS(LeaveTracker[[#This Row],[Start Date]],LeaveTracker[[#This Row],[End Date]],lstHolidays)</f>
        <v>3</v>
      </c>
      <c r="M89" s="9"/>
    </row>
    <row r="90" spans="1:13" ht="30" customHeight="1" x14ac:dyDescent="0.3">
      <c r="A90" s="51">
        <v>502</v>
      </c>
      <c r="B90" s="56">
        <v>44778</v>
      </c>
      <c r="C90" s="56">
        <v>44700</v>
      </c>
      <c r="D90" s="53" t="s">
        <v>1780</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1" t="s">
        <v>298</v>
      </c>
      <c r="J90" s="53" t="s">
        <v>644</v>
      </c>
      <c r="K90" s="51" t="str">
        <f ca="1">LeaveTracker[[#This Row],[Days]]&amp;" "&amp;LeaveTracker[[#This Row],[Type of Leave]]</f>
        <v>1 OTHER</v>
      </c>
      <c r="L90" s="9">
        <f ca="1">NETWORKDAYS(LeaveTracker[[#This Row],[Start Date]],LeaveTracker[[#This Row],[End Date]],lstHolidays)</f>
        <v>1</v>
      </c>
      <c r="M90" s="9"/>
    </row>
    <row r="91" spans="1:13" ht="30" customHeight="1" x14ac:dyDescent="0.3">
      <c r="A91" s="51">
        <v>503</v>
      </c>
      <c r="B91" s="56">
        <v>44778</v>
      </c>
      <c r="C91" s="56">
        <v>44698</v>
      </c>
      <c r="D91" s="53" t="s">
        <v>1780</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1" t="s">
        <v>81</v>
      </c>
      <c r="J91" s="53"/>
      <c r="K91" s="51" t="str">
        <f ca="1">LeaveTracker[[#This Row],[Days]]&amp;" "&amp;LeaveTracker[[#This Row],[Type of Leave]]</f>
        <v>1 SL</v>
      </c>
      <c r="L91" s="9">
        <f ca="1">NETWORKDAYS(LeaveTracker[[#This Row],[Start Date]],LeaveTracker[[#This Row],[End Date]],lstHolidays)</f>
        <v>1</v>
      </c>
      <c r="M91" s="9"/>
    </row>
    <row r="92" spans="1:13" ht="30" customHeight="1" x14ac:dyDescent="0.3">
      <c r="A92" s="51">
        <v>504</v>
      </c>
      <c r="B92" s="56">
        <v>44778</v>
      </c>
      <c r="C92" s="56">
        <v>44719</v>
      </c>
      <c r="D92" s="53" t="s">
        <v>1781</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1" t="s">
        <v>81</v>
      </c>
      <c r="J92" s="53"/>
      <c r="K92" s="51" t="str">
        <f ca="1">LeaveTracker[[#This Row],[Days]]&amp;" "&amp;LeaveTracker[[#This Row],[Type of Leave]]</f>
        <v>2 SL</v>
      </c>
      <c r="L92" s="9">
        <f ca="1">NETWORKDAYS(LeaveTracker[[#This Row],[Start Date]],LeaveTracker[[#This Row],[End Date]],lstHolidays)</f>
        <v>2</v>
      </c>
      <c r="M92" s="9"/>
    </row>
    <row r="93" spans="1:13" ht="30" customHeight="1" x14ac:dyDescent="0.3">
      <c r="A93" s="51">
        <v>505</v>
      </c>
      <c r="B93" s="56">
        <v>44778</v>
      </c>
      <c r="C93" s="56">
        <v>44753</v>
      </c>
      <c r="D93" s="53" t="s">
        <v>1782</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1" t="s">
        <v>81</v>
      </c>
      <c r="J93" s="53"/>
      <c r="K93" s="51" t="str">
        <f ca="1">LeaveTracker[[#This Row],[Days]]&amp;" "&amp;LeaveTracker[[#This Row],[Type of Leave]]</f>
        <v>3 SL</v>
      </c>
      <c r="L93" s="9">
        <f ca="1">NETWORKDAYS(LeaveTracker[[#This Row],[Start Date]],LeaveTracker[[#This Row],[End Date]],lstHolidays)</f>
        <v>3</v>
      </c>
      <c r="M93" s="9"/>
    </row>
    <row r="94" spans="1:13" ht="30" customHeight="1" x14ac:dyDescent="0.3">
      <c r="A94" s="51">
        <v>506</v>
      </c>
      <c r="B94" s="56">
        <v>44778</v>
      </c>
      <c r="C94" s="56">
        <v>44753</v>
      </c>
      <c r="D94" s="53" t="s">
        <v>1783</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1" t="s">
        <v>298</v>
      </c>
      <c r="J94" s="53" t="s">
        <v>691</v>
      </c>
      <c r="K94" s="51" t="str">
        <f ca="1">LeaveTracker[[#This Row],[Days]]&amp;" "&amp;LeaveTracker[[#This Row],[Type of Leave]]</f>
        <v>0 OTHER</v>
      </c>
      <c r="L94" s="9">
        <f ca="1">NETWORKDAYS(LeaveTracker[[#This Row],[Start Date]],LeaveTracker[[#This Row],[End Date]],lstHolidays)</f>
        <v>0</v>
      </c>
      <c r="M94" s="9"/>
    </row>
    <row r="95" spans="1:13" ht="30" customHeight="1" x14ac:dyDescent="0.3">
      <c r="A95" s="51">
        <v>507</v>
      </c>
      <c r="B95" s="56">
        <v>44778</v>
      </c>
      <c r="C95" s="56">
        <v>44775</v>
      </c>
      <c r="D95" s="53" t="s">
        <v>1784</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1" t="s">
        <v>82</v>
      </c>
      <c r="J95" s="53" t="s">
        <v>1022</v>
      </c>
      <c r="K95" s="51" t="str">
        <f ca="1">LeaveTracker[[#This Row],[Days]]&amp;" "&amp;LeaveTracker[[#This Row],[Type of Leave]]</f>
        <v>100 VL</v>
      </c>
      <c r="L95" s="9">
        <f ca="1">NETWORKDAYS(LeaveTracker[[#This Row],[Start Date]],LeaveTracker[[#This Row],[End Date]],lstHolidays)</f>
        <v>100</v>
      </c>
      <c r="M95" s="9"/>
    </row>
    <row r="96" spans="1:13" ht="30" customHeight="1" x14ac:dyDescent="0.3">
      <c r="A96" s="51">
        <v>508</v>
      </c>
      <c r="B96" s="56">
        <v>44778</v>
      </c>
      <c r="C96" s="56">
        <v>44739</v>
      </c>
      <c r="D96" s="53" t="s">
        <v>1785</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1" t="s">
        <v>81</v>
      </c>
      <c r="J96" s="53"/>
      <c r="K96" s="51" t="str">
        <f ca="1">LeaveTracker[[#This Row],[Days]]&amp;" "&amp;LeaveTracker[[#This Row],[Type of Leave]]</f>
        <v>2 SL</v>
      </c>
      <c r="L96" s="9">
        <f ca="1">NETWORKDAYS(LeaveTracker[[#This Row],[Start Date]],LeaveTracker[[#This Row],[End Date]],lstHolidays)</f>
        <v>2</v>
      </c>
      <c r="M96" s="9"/>
    </row>
    <row r="97" spans="1:13" ht="30" customHeight="1" x14ac:dyDescent="0.3">
      <c r="A97" s="51">
        <v>509</v>
      </c>
      <c r="B97" s="56">
        <v>44778</v>
      </c>
      <c r="C97" s="56">
        <v>44735</v>
      </c>
      <c r="D97" s="53" t="s">
        <v>1758</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1" t="s">
        <v>298</v>
      </c>
      <c r="J97" s="53" t="s">
        <v>1004</v>
      </c>
      <c r="K97" s="51" t="str">
        <f ca="1">LeaveTracker[[#This Row],[Days]]&amp;" "&amp;LeaveTracker[[#This Row],[Type of Leave]]</f>
        <v>1 OTHER</v>
      </c>
      <c r="L97" s="9">
        <f ca="1">NETWORKDAYS(LeaveTracker[[#This Row],[Start Date]],LeaveTracker[[#This Row],[End Date]],lstHolidays)</f>
        <v>1</v>
      </c>
      <c r="M97" s="9"/>
    </row>
    <row r="98" spans="1:13" ht="30" customHeight="1" x14ac:dyDescent="0.3">
      <c r="A98" s="51">
        <v>509</v>
      </c>
      <c r="B98" s="56">
        <v>44778</v>
      </c>
      <c r="C98" s="56">
        <v>44735</v>
      </c>
      <c r="D98" s="53" t="s">
        <v>1758</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1" t="s">
        <v>298</v>
      </c>
      <c r="J98" s="53" t="s">
        <v>1004</v>
      </c>
      <c r="K98" s="51" t="str">
        <f ca="1">LeaveTracker[[#This Row],[Days]]&amp;" "&amp;LeaveTracker[[#This Row],[Type of Leave]]</f>
        <v>1 OTHER</v>
      </c>
      <c r="L98" s="9">
        <f ca="1">NETWORKDAYS(LeaveTracker[[#This Row],[Start Date]],LeaveTracker[[#This Row],[End Date]],lstHolidays)</f>
        <v>1</v>
      </c>
      <c r="M98" s="9"/>
    </row>
    <row r="99" spans="1:13" ht="30" customHeight="1" x14ac:dyDescent="0.3">
      <c r="A99" s="51">
        <v>509</v>
      </c>
      <c r="B99" s="56">
        <v>44778</v>
      </c>
      <c r="C99" s="56">
        <v>44735</v>
      </c>
      <c r="D99" s="53" t="s">
        <v>1758</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1" t="s">
        <v>298</v>
      </c>
      <c r="J99" s="53" t="s">
        <v>1004</v>
      </c>
      <c r="K99" s="51" t="str">
        <f ca="1">LeaveTracker[[#This Row],[Days]]&amp;" "&amp;LeaveTracker[[#This Row],[Type of Leave]]</f>
        <v>1 OTHER</v>
      </c>
      <c r="L99" s="9">
        <f ca="1">NETWORKDAYS(LeaveTracker[[#This Row],[Start Date]],LeaveTracker[[#This Row],[End Date]],lstHolidays)</f>
        <v>1</v>
      </c>
      <c r="M99" s="9"/>
    </row>
    <row r="100" spans="1:13" ht="30" customHeight="1" x14ac:dyDescent="0.3">
      <c r="A100" s="51">
        <v>510</v>
      </c>
      <c r="B100" s="56">
        <v>44778</v>
      </c>
      <c r="C100" s="56">
        <v>44774</v>
      </c>
      <c r="D100" s="53" t="s">
        <v>1772</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1" t="s">
        <v>298</v>
      </c>
      <c r="J100" s="53" t="s">
        <v>1786</v>
      </c>
      <c r="K100" s="51" t="str">
        <f ca="1">LeaveTracker[[#This Row],[Days]]&amp;" "&amp;LeaveTracker[[#This Row],[Type of Leave]]</f>
        <v>1 OTHER</v>
      </c>
      <c r="L100" s="9">
        <f ca="1">NETWORKDAYS(LeaveTracker[[#This Row],[Start Date]],LeaveTracker[[#This Row],[End Date]],lstHolidays)</f>
        <v>1</v>
      </c>
      <c r="M100" s="9"/>
    </row>
    <row r="101" spans="1:13" ht="30" customHeight="1" x14ac:dyDescent="0.3">
      <c r="A101" s="51">
        <v>511</v>
      </c>
      <c r="B101" s="56">
        <v>44790</v>
      </c>
      <c r="C101" s="56">
        <v>44760</v>
      </c>
      <c r="D101" s="53" t="s">
        <v>1787</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1" t="s">
        <v>81</v>
      </c>
      <c r="J101" s="53"/>
      <c r="K101" s="51" t="str">
        <f ca="1">LeaveTracker[[#This Row],[Days]]&amp;" "&amp;LeaveTracker[[#This Row],[Type of Leave]]</f>
        <v>3 SL</v>
      </c>
      <c r="L101" s="9">
        <f ca="1">NETWORKDAYS(LeaveTracker[[#This Row],[Start Date]],LeaveTracker[[#This Row],[End Date]],lstHolidays)</f>
        <v>3</v>
      </c>
      <c r="M101" s="9"/>
    </row>
    <row r="102" spans="1:13" ht="30" customHeight="1" x14ac:dyDescent="0.3">
      <c r="A102" s="51">
        <v>512</v>
      </c>
      <c r="B102" s="56">
        <v>44790</v>
      </c>
      <c r="C102" s="56">
        <v>44760</v>
      </c>
      <c r="D102" s="53" t="s">
        <v>1788</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1" t="s">
        <v>298</v>
      </c>
      <c r="J102" s="53" t="s">
        <v>1004</v>
      </c>
      <c r="K102" s="51" t="str">
        <f ca="1">LeaveTracker[[#This Row],[Days]]&amp;" "&amp;LeaveTracker[[#This Row],[Type of Leave]]</f>
        <v>1 OTHER</v>
      </c>
      <c r="L102" s="9">
        <f ca="1">NETWORKDAYS(LeaveTracker[[#This Row],[Start Date]],LeaveTracker[[#This Row],[End Date]],lstHolidays)</f>
        <v>1</v>
      </c>
      <c r="M102" s="9"/>
    </row>
    <row r="103" spans="1:13" ht="30" customHeight="1" x14ac:dyDescent="0.3">
      <c r="A103" s="51">
        <v>512</v>
      </c>
      <c r="B103" s="56">
        <v>44790</v>
      </c>
      <c r="C103" s="56">
        <v>44760</v>
      </c>
      <c r="D103" s="53" t="s">
        <v>1788</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1" t="s">
        <v>298</v>
      </c>
      <c r="J103" s="53" t="s">
        <v>1004</v>
      </c>
      <c r="K103" s="51" t="str">
        <f ca="1">LeaveTracker[[#This Row],[Days]]&amp;" "&amp;LeaveTracker[[#This Row],[Type of Leave]]</f>
        <v>1 OTHER</v>
      </c>
      <c r="L103" s="9">
        <f ca="1">NETWORKDAYS(LeaveTracker[[#This Row],[Start Date]],LeaveTracker[[#This Row],[End Date]],lstHolidays)</f>
        <v>1</v>
      </c>
      <c r="M103" s="9"/>
    </row>
    <row r="104" spans="1:13" ht="30" customHeight="1" x14ac:dyDescent="0.3">
      <c r="A104" s="51">
        <v>512</v>
      </c>
      <c r="B104" s="56">
        <v>44790</v>
      </c>
      <c r="C104" s="56">
        <v>44760</v>
      </c>
      <c r="D104" s="53" t="s">
        <v>1788</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1" t="s">
        <v>298</v>
      </c>
      <c r="J104" s="53" t="s">
        <v>1004</v>
      </c>
      <c r="K104" s="51" t="str">
        <f ca="1">LeaveTracker[[#This Row],[Days]]&amp;" "&amp;LeaveTracker[[#This Row],[Type of Leave]]</f>
        <v>1 OTHER</v>
      </c>
      <c r="L104" s="9">
        <f ca="1">NETWORKDAYS(LeaveTracker[[#This Row],[Start Date]],LeaveTracker[[#This Row],[End Date]],lstHolidays)</f>
        <v>1</v>
      </c>
      <c r="M104" s="9"/>
    </row>
    <row r="105" spans="1:13" ht="30" customHeight="1" x14ac:dyDescent="0.3">
      <c r="A105" s="51">
        <v>513</v>
      </c>
      <c r="B105" s="56">
        <v>44790</v>
      </c>
      <c r="C105" s="56">
        <v>44762</v>
      </c>
      <c r="D105" s="53" t="s">
        <v>1789</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1" t="s">
        <v>81</v>
      </c>
      <c r="J105" s="53"/>
      <c r="K105" s="51" t="str">
        <f ca="1">LeaveTracker[[#This Row],[Days]]&amp;" "&amp;LeaveTracker[[#This Row],[Type of Leave]]</f>
        <v>55 SL</v>
      </c>
      <c r="L105" s="9">
        <f ca="1">NETWORKDAYS(LeaveTracker[[#This Row],[Start Date]],LeaveTracker[[#This Row],[End Date]],lstHolidays)</f>
        <v>55</v>
      </c>
      <c r="M105" s="9"/>
    </row>
    <row r="106" spans="1:13" ht="30" customHeight="1" x14ac:dyDescent="0.3">
      <c r="A106" s="51">
        <v>514</v>
      </c>
      <c r="B106" s="56">
        <v>44790</v>
      </c>
      <c r="C106" s="56">
        <v>44665</v>
      </c>
      <c r="D106" s="53" t="s">
        <v>1790</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1" t="s">
        <v>76</v>
      </c>
      <c r="J106" s="53"/>
      <c r="K106" s="51" t="str">
        <f ca="1">LeaveTracker[[#This Row],[Days]]&amp;" "&amp;LeaveTracker[[#This Row],[Type of Leave]]</f>
        <v>66 Maternity</v>
      </c>
      <c r="L106" s="9">
        <f ca="1">NETWORKDAYS(LeaveTracker[[#This Row],[Start Date]],LeaveTracker[[#This Row],[End Date]],lstHolidays)</f>
        <v>66</v>
      </c>
      <c r="M106" s="9"/>
    </row>
    <row r="107" spans="1:13" ht="30" customHeight="1" x14ac:dyDescent="0.3">
      <c r="A107" s="51">
        <v>515</v>
      </c>
      <c r="B107" s="56">
        <v>44790</v>
      </c>
      <c r="C107" s="56">
        <v>44751</v>
      </c>
      <c r="D107" s="53" t="s">
        <v>1791</v>
      </c>
      <c r="E107" s="51" t="str">
        <f>IF(ISBLANK(LeaveTracker[[#This Row],[Employee Name]]),"-----",VLOOKUP(LeaveTracker[[#This Row],[Employee Name]],Employees[[Employee Name]:[Office]],7))</f>
        <v>NUTRITION OFFICE</v>
      </c>
      <c r="F107" s="51" t="str">
        <f>IF(ISBLANK(LeaveTracker[[#This Row],[Employee Name]]),"-----",VLOOKUP(LeaveTracker[[#This Row],[Employee Name]],Employees[[Employee Name]:[Office]],6))</f>
        <v>REGULAR</v>
      </c>
      <c r="G107" s="50">
        <v>44743</v>
      </c>
      <c r="H107" s="50">
        <v>44748</v>
      </c>
      <c r="I107" s="51" t="s">
        <v>298</v>
      </c>
      <c r="J107" s="53" t="s">
        <v>299</v>
      </c>
      <c r="K107" s="51" t="str">
        <f ca="1">LeaveTracker[[#This Row],[Days]]&amp;" "&amp;LeaveTracker[[#This Row],[Type of Leave]]</f>
        <v>4 OTHER</v>
      </c>
      <c r="L107" s="9">
        <f ca="1">NETWORKDAYS(LeaveTracker[[#This Row],[Start Date]],LeaveTracker[[#This Row],[End Date]],lstHolidays)</f>
        <v>4</v>
      </c>
      <c r="M107" s="9"/>
    </row>
    <row r="108" spans="1:13" ht="30" customHeight="1" x14ac:dyDescent="0.3">
      <c r="A108" s="51">
        <v>516</v>
      </c>
      <c r="B108" s="56">
        <v>44790</v>
      </c>
      <c r="C108" s="56">
        <v>44713</v>
      </c>
      <c r="D108" s="53" t="s">
        <v>1792</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1" t="s">
        <v>82</v>
      </c>
      <c r="J108" s="53"/>
      <c r="K108" s="51" t="str">
        <f ca="1">LeaveTracker[[#This Row],[Days]]&amp;" "&amp;LeaveTracker[[#This Row],[Type of Leave]]</f>
        <v>34 VL</v>
      </c>
      <c r="L108" s="9">
        <f ca="1">NETWORKDAYS(LeaveTracker[[#This Row],[Start Date]],LeaveTracker[[#This Row],[End Date]],lstHolidays)</f>
        <v>34</v>
      </c>
      <c r="M108" s="9"/>
    </row>
    <row r="109" spans="1:13" ht="30" customHeight="1" x14ac:dyDescent="0.3">
      <c r="A109" s="51">
        <v>517</v>
      </c>
      <c r="B109" s="56">
        <v>44790</v>
      </c>
      <c r="C109" s="56">
        <v>44716</v>
      </c>
      <c r="D109" s="53" t="s">
        <v>1792</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1" t="s">
        <v>81</v>
      </c>
      <c r="J109" s="53"/>
      <c r="K109" s="51" t="str">
        <f ca="1">LeaveTracker[[#This Row],[Days]]&amp;" "&amp;LeaveTracker[[#This Row],[Type of Leave]]</f>
        <v>3 SL</v>
      </c>
      <c r="L109" s="9">
        <f ca="1">NETWORKDAYS(LeaveTracker[[#This Row],[Start Date]],LeaveTracker[[#This Row],[End Date]],lstHolidays)</f>
        <v>3</v>
      </c>
      <c r="M109" s="9"/>
    </row>
    <row r="110" spans="1:13" ht="30" customHeight="1" x14ac:dyDescent="0.3">
      <c r="A110" s="51">
        <v>518</v>
      </c>
      <c r="B110" s="56">
        <v>44790</v>
      </c>
      <c r="C110" s="56">
        <v>44712</v>
      </c>
      <c r="D110" s="53" t="s">
        <v>1793</v>
      </c>
      <c r="E110" s="51" t="str">
        <f>IF(ISBLANK(LeaveTracker[[#This Row],[Employee Name]]),"-----",VLOOKUP(LeaveTracker[[#This Row],[Employee Name]],Employees[[Employee Name]:[Office]],7))</f>
        <v>NUTRITION OFFICE</v>
      </c>
      <c r="F110" s="51" t="str">
        <f>IF(ISBLANK(LeaveTracker[[#This Row],[Employee Name]]),"-----",VLOOKUP(LeaveTracker[[#This Row],[Employee Name]],Employees[[Employee Name]:[Office]],6))</f>
        <v>REGULAR</v>
      </c>
      <c r="G110" s="50">
        <v>44714</v>
      </c>
      <c r="H110" s="50">
        <v>44714</v>
      </c>
      <c r="I110" s="51" t="s">
        <v>298</v>
      </c>
      <c r="J110" s="53" t="s">
        <v>644</v>
      </c>
      <c r="K110" s="51" t="str">
        <f ca="1">LeaveTracker[[#This Row],[Days]]&amp;" "&amp;LeaveTracker[[#This Row],[Type of Leave]]</f>
        <v>1 OTHER</v>
      </c>
      <c r="L110" s="9">
        <f ca="1">NETWORKDAYS(LeaveTracker[[#This Row],[Start Date]],LeaveTracker[[#This Row],[End Date]],lstHolidays)</f>
        <v>1</v>
      </c>
      <c r="M110" s="9"/>
    </row>
    <row r="111" spans="1:13" ht="30" customHeight="1" x14ac:dyDescent="0.3">
      <c r="A111" s="51">
        <v>519</v>
      </c>
      <c r="B111" s="56">
        <v>44790</v>
      </c>
      <c r="C111" s="56">
        <v>44734</v>
      </c>
      <c r="D111" s="53" t="s">
        <v>1794</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1" t="s">
        <v>81</v>
      </c>
      <c r="J111" s="53"/>
      <c r="K111" s="51" t="str">
        <f ca="1">LeaveTracker[[#This Row],[Days]]&amp;" "&amp;LeaveTracker[[#This Row],[Type of Leave]]</f>
        <v>1 SL</v>
      </c>
      <c r="L111" s="9">
        <f ca="1">NETWORKDAYS(LeaveTracker[[#This Row],[Start Date]],LeaveTracker[[#This Row],[End Date]],lstHolidays)</f>
        <v>1</v>
      </c>
      <c r="M111" s="9"/>
    </row>
    <row r="112" spans="1:13" ht="30" customHeight="1" x14ac:dyDescent="0.3">
      <c r="A112" s="51">
        <v>520</v>
      </c>
      <c r="B112" s="56">
        <v>44790</v>
      </c>
      <c r="C112" s="56">
        <v>44712</v>
      </c>
      <c r="D112" s="53" t="s">
        <v>1795</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1" t="s">
        <v>298</v>
      </c>
      <c r="J112" s="53" t="s">
        <v>691</v>
      </c>
      <c r="K112" s="51" t="str">
        <f ca="1">LeaveTracker[[#This Row],[Days]]&amp;" "&amp;LeaveTracker[[#This Row],[Type of Leave]]</f>
        <v>0 OTHER</v>
      </c>
      <c r="L112" s="9">
        <f ca="1">NETWORKDAYS(LeaveTracker[[#This Row],[Start Date]],LeaveTracker[[#This Row],[End Date]],lstHolidays)</f>
        <v>0</v>
      </c>
      <c r="M112" s="9"/>
    </row>
    <row r="113" spans="1:13" ht="30" customHeight="1" x14ac:dyDescent="0.3">
      <c r="A113" s="51">
        <v>521</v>
      </c>
      <c r="B113" s="56">
        <v>44790</v>
      </c>
      <c r="C113" s="56">
        <v>44671</v>
      </c>
      <c r="D113" s="53" t="s">
        <v>1796</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1" t="s">
        <v>81</v>
      </c>
      <c r="J113" s="53"/>
      <c r="K113" s="51" t="str">
        <f ca="1">LeaveTracker[[#This Row],[Days]]&amp;" "&amp;LeaveTracker[[#This Row],[Type of Leave]]</f>
        <v>5 SL</v>
      </c>
      <c r="L113" s="9">
        <f ca="1">NETWORKDAYS(LeaveTracker[[#This Row],[Start Date]],LeaveTracker[[#This Row],[End Date]],lstHolidays)</f>
        <v>5</v>
      </c>
      <c r="M113" s="9"/>
    </row>
    <row r="114" spans="1:13" ht="30" customHeight="1" x14ac:dyDescent="0.3">
      <c r="A114" s="51">
        <v>522</v>
      </c>
      <c r="B114" s="56">
        <v>44790</v>
      </c>
      <c r="C114" s="56">
        <v>44709</v>
      </c>
      <c r="D114" s="53" t="s">
        <v>1796</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1" t="s">
        <v>81</v>
      </c>
      <c r="J114" s="53"/>
      <c r="K114" s="51" t="str">
        <f ca="1">LeaveTracker[[#This Row],[Days]]&amp;" "&amp;LeaveTracker[[#This Row],[Type of Leave]]</f>
        <v>1 SL</v>
      </c>
      <c r="L114" s="9">
        <f ca="1">NETWORKDAYS(LeaveTracker[[#This Row],[Start Date]],LeaveTracker[[#This Row],[End Date]],lstHolidays)</f>
        <v>1</v>
      </c>
      <c r="M114" s="9"/>
    </row>
    <row r="115" spans="1:13" ht="30" customHeight="1" x14ac:dyDescent="0.3">
      <c r="A115" s="51">
        <v>523</v>
      </c>
      <c r="B115" s="56">
        <v>44790</v>
      </c>
      <c r="C115" s="56">
        <v>44683</v>
      </c>
      <c r="D115" s="53" t="s">
        <v>1796</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1" t="s">
        <v>81</v>
      </c>
      <c r="J115" s="53"/>
      <c r="K115" s="51" t="str">
        <f ca="1">LeaveTracker[[#This Row],[Days]]&amp;" "&amp;LeaveTracker[[#This Row],[Type of Leave]]</f>
        <v>5 SL</v>
      </c>
      <c r="L115" s="9">
        <f ca="1">NETWORKDAYS(LeaveTracker[[#This Row],[Start Date]],LeaveTracker[[#This Row],[End Date]],lstHolidays)</f>
        <v>5</v>
      </c>
      <c r="M115" s="9"/>
    </row>
    <row r="116" spans="1:13" ht="30" customHeight="1" x14ac:dyDescent="0.3">
      <c r="A116" s="51">
        <v>524</v>
      </c>
      <c r="B116" s="56">
        <v>44790</v>
      </c>
      <c r="C116" s="56">
        <v>44725</v>
      </c>
      <c r="D116" s="53" t="s">
        <v>1797</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1" t="s">
        <v>298</v>
      </c>
      <c r="J116" s="53" t="s">
        <v>1004</v>
      </c>
      <c r="K116" s="51" t="str">
        <f ca="1">LeaveTracker[[#This Row],[Days]]&amp;" "&amp;LeaveTracker[[#This Row],[Type of Leave]]</f>
        <v>1 OTHER</v>
      </c>
      <c r="L116" s="9">
        <f ca="1">NETWORKDAYS(LeaveTracker[[#This Row],[Start Date]],LeaveTracker[[#This Row],[End Date]],lstHolidays)</f>
        <v>1</v>
      </c>
      <c r="M116" s="9"/>
    </row>
    <row r="117" spans="1:13" ht="30" customHeight="1" x14ac:dyDescent="0.3">
      <c r="A117" s="51">
        <v>524</v>
      </c>
      <c r="B117" s="56">
        <v>44790</v>
      </c>
      <c r="C117" s="56">
        <v>44725</v>
      </c>
      <c r="D117" s="53" t="s">
        <v>1797</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1" t="s">
        <v>298</v>
      </c>
      <c r="J117" s="53" t="s">
        <v>1004</v>
      </c>
      <c r="K117" s="51" t="str">
        <f ca="1">LeaveTracker[[#This Row],[Days]]&amp;" "&amp;LeaveTracker[[#This Row],[Type of Leave]]</f>
        <v>1 OTHER</v>
      </c>
      <c r="L117" s="9">
        <f ca="1">NETWORKDAYS(LeaveTracker[[#This Row],[Start Date]],LeaveTracker[[#This Row],[End Date]],lstHolidays)</f>
        <v>1</v>
      </c>
      <c r="M117" s="9"/>
    </row>
    <row r="118" spans="1:13" ht="30" customHeight="1" x14ac:dyDescent="0.3">
      <c r="A118" s="51">
        <v>525</v>
      </c>
      <c r="B118" s="56">
        <v>44790</v>
      </c>
      <c r="C118" s="56">
        <v>44688</v>
      </c>
      <c r="D118" s="53" t="s">
        <v>1797</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1" t="s">
        <v>298</v>
      </c>
      <c r="J118" s="53" t="s">
        <v>1004</v>
      </c>
      <c r="K118" s="51" t="str">
        <f ca="1">LeaveTracker[[#This Row],[Days]]&amp;" "&amp;LeaveTracker[[#This Row],[Type of Leave]]</f>
        <v>3 OTHER</v>
      </c>
      <c r="L118" s="9">
        <f ca="1">NETWORKDAYS(LeaveTracker[[#This Row],[Start Date]],LeaveTracker[[#This Row],[End Date]],lstHolidays)</f>
        <v>3</v>
      </c>
      <c r="M118" s="9"/>
    </row>
    <row r="119" spans="1:13" ht="30" customHeight="1" x14ac:dyDescent="0.3">
      <c r="A119" s="51">
        <v>526</v>
      </c>
      <c r="B119" s="56">
        <v>44790</v>
      </c>
      <c r="C119" s="56">
        <v>44732</v>
      </c>
      <c r="D119" s="53" t="s">
        <v>1798</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1" t="s">
        <v>82</v>
      </c>
      <c r="J119" s="53"/>
      <c r="K119" s="51" t="str">
        <f ca="1">LeaveTracker[[#This Row],[Days]]&amp;" "&amp;LeaveTracker[[#This Row],[Type of Leave]]</f>
        <v>1 VL</v>
      </c>
      <c r="L119" s="9">
        <f ca="1">NETWORKDAYS(LeaveTracker[[#This Row],[Start Date]],LeaveTracker[[#This Row],[End Date]],lstHolidays)</f>
        <v>1</v>
      </c>
      <c r="M119" s="9"/>
    </row>
    <row r="120" spans="1:13" ht="30" customHeight="1" x14ac:dyDescent="0.3">
      <c r="A120" s="51">
        <v>527</v>
      </c>
      <c r="B120" s="56">
        <v>44790</v>
      </c>
      <c r="C120" s="56">
        <v>44719</v>
      </c>
      <c r="D120" s="53" t="s">
        <v>1798</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1" t="s">
        <v>82</v>
      </c>
      <c r="J120" s="53"/>
      <c r="K120" s="51" t="str">
        <f ca="1">LeaveTracker[[#This Row],[Days]]&amp;" "&amp;LeaveTracker[[#This Row],[Type of Leave]]</f>
        <v>1 VL</v>
      </c>
      <c r="L120" s="9">
        <f ca="1">NETWORKDAYS(LeaveTracker[[#This Row],[Start Date]],LeaveTracker[[#This Row],[End Date]],lstHolidays)</f>
        <v>1</v>
      </c>
      <c r="M120" s="9"/>
    </row>
    <row r="121" spans="1:13" ht="30" customHeight="1" x14ac:dyDescent="0.3">
      <c r="A121" s="51">
        <v>528</v>
      </c>
      <c r="B121" s="56">
        <v>44790</v>
      </c>
      <c r="C121" s="56">
        <v>44718</v>
      </c>
      <c r="D121" s="53" t="s">
        <v>1799</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1" t="s">
        <v>298</v>
      </c>
      <c r="J121" s="53" t="s">
        <v>1003</v>
      </c>
      <c r="K121" s="51" t="str">
        <f ca="1">LeaveTracker[[#This Row],[Days]]&amp;" "&amp;LeaveTracker[[#This Row],[Type of Leave]]</f>
        <v>2 OTHER</v>
      </c>
      <c r="L121" s="9">
        <f ca="1">NETWORKDAYS(LeaveTracker[[#This Row],[Start Date]],LeaveTracker[[#This Row],[End Date]],lstHolidays)</f>
        <v>2</v>
      </c>
      <c r="M121" s="9"/>
    </row>
    <row r="122" spans="1:13" ht="30" customHeight="1" x14ac:dyDescent="0.3">
      <c r="A122" s="51">
        <v>529</v>
      </c>
      <c r="B122" s="56">
        <v>44790</v>
      </c>
      <c r="C122" s="56">
        <v>44741</v>
      </c>
      <c r="D122" s="53" t="s">
        <v>1800</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1" t="s">
        <v>81</v>
      </c>
      <c r="J122" s="53"/>
      <c r="K122" s="51" t="str">
        <f ca="1">LeaveTracker[[#This Row],[Days]]&amp;" "&amp;LeaveTracker[[#This Row],[Type of Leave]]</f>
        <v>1 SL</v>
      </c>
      <c r="L122" s="9">
        <f ca="1">NETWORKDAYS(LeaveTracker[[#This Row],[Start Date]],LeaveTracker[[#This Row],[End Date]],lstHolidays)</f>
        <v>1</v>
      </c>
      <c r="M122" s="9"/>
    </row>
    <row r="123" spans="1:13" ht="30" customHeight="1" x14ac:dyDescent="0.3">
      <c r="A123" s="51">
        <v>530</v>
      </c>
      <c r="B123" s="56">
        <v>44790</v>
      </c>
      <c r="C123" s="56">
        <v>44732</v>
      </c>
      <c r="D123" s="53" t="s">
        <v>1801</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1" t="s">
        <v>81</v>
      </c>
      <c r="J123" s="53"/>
      <c r="K123" s="51" t="str">
        <f ca="1">LeaveTracker[[#This Row],[Days]]&amp;" "&amp;LeaveTracker[[#This Row],[Type of Leave]]</f>
        <v>5 SL</v>
      </c>
      <c r="L123" s="9">
        <f ca="1">NETWORKDAYS(LeaveTracker[[#This Row],[Start Date]],LeaveTracker[[#This Row],[End Date]],lstHolidays)</f>
        <v>5</v>
      </c>
      <c r="M123" s="9"/>
    </row>
    <row r="124" spans="1:13" ht="30" customHeight="1" x14ac:dyDescent="0.3">
      <c r="A124" s="51">
        <v>530</v>
      </c>
      <c r="B124" s="56">
        <v>44790</v>
      </c>
      <c r="C124" s="56">
        <v>44732</v>
      </c>
      <c r="D124" s="53" t="s">
        <v>1801</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1" t="s">
        <v>81</v>
      </c>
      <c r="J124" s="53"/>
      <c r="K124" s="51" t="str">
        <f ca="1">LeaveTracker[[#This Row],[Days]]&amp;" "&amp;LeaveTracker[[#This Row],[Type of Leave]]</f>
        <v>4 SL</v>
      </c>
      <c r="L124" s="9">
        <f ca="1">NETWORKDAYS(LeaveTracker[[#This Row],[Start Date]],LeaveTracker[[#This Row],[End Date]],lstHolidays)</f>
        <v>4</v>
      </c>
      <c r="M124" s="9"/>
    </row>
    <row r="125" spans="1:13" ht="30" customHeight="1" x14ac:dyDescent="0.3">
      <c r="A125" s="51">
        <v>530</v>
      </c>
      <c r="B125" s="56">
        <v>44790</v>
      </c>
      <c r="C125" s="56">
        <v>44732</v>
      </c>
      <c r="D125" s="53" t="s">
        <v>1801</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1" t="s">
        <v>81</v>
      </c>
      <c r="J125" s="53"/>
      <c r="K125" s="51" t="str">
        <f ca="1">LeaveTracker[[#This Row],[Days]]&amp;" "&amp;LeaveTracker[[#This Row],[Type of Leave]]</f>
        <v>5 SL</v>
      </c>
      <c r="L125" s="9">
        <f ca="1">NETWORKDAYS(LeaveTracker[[#This Row],[Start Date]],LeaveTracker[[#This Row],[End Date]],lstHolidays)</f>
        <v>5</v>
      </c>
      <c r="M125" s="9"/>
    </row>
    <row r="126" spans="1:13" ht="30" customHeight="1" x14ac:dyDescent="0.3">
      <c r="A126" s="51">
        <v>531</v>
      </c>
      <c r="B126" s="56">
        <v>44790</v>
      </c>
      <c r="C126" s="56">
        <v>44732</v>
      </c>
      <c r="D126" s="53" t="s">
        <v>1801</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1" t="s">
        <v>81</v>
      </c>
      <c r="J126" s="53"/>
      <c r="K126" s="51" t="str">
        <f ca="1">LeaveTracker[[#This Row],[Days]]&amp;" "&amp;LeaveTracker[[#This Row],[Type of Leave]]</f>
        <v>0 SL</v>
      </c>
      <c r="L126" s="9">
        <f ca="1">NETWORKDAYS(LeaveTracker[[#This Row],[Start Date]],LeaveTracker[[#This Row],[End Date]],lstHolidays)</f>
        <v>0</v>
      </c>
      <c r="M126" s="9"/>
    </row>
    <row r="127" spans="1:13" ht="30" customHeight="1" x14ac:dyDescent="0.3">
      <c r="A127" s="51">
        <v>531</v>
      </c>
      <c r="B127" s="56">
        <v>44790</v>
      </c>
      <c r="C127" s="56">
        <v>44732</v>
      </c>
      <c r="D127" s="53" t="s">
        <v>1801</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1"/>
      <c r="J127" s="53"/>
      <c r="K127" s="51" t="str">
        <f ca="1">LeaveTracker[[#This Row],[Days]]&amp;" "&amp;LeaveTracker[[#This Row],[Type of Leave]]</f>
        <v xml:space="preserve">5 </v>
      </c>
      <c r="L127" s="9">
        <f ca="1">NETWORKDAYS(LeaveTracker[[#This Row],[Start Date]],LeaveTracker[[#This Row],[End Date]],lstHolidays)</f>
        <v>5</v>
      </c>
      <c r="M127" s="9"/>
    </row>
    <row r="128" spans="1:13" ht="30" customHeight="1" x14ac:dyDescent="0.3">
      <c r="A128" s="51">
        <v>532</v>
      </c>
      <c r="B128" s="56">
        <v>44790</v>
      </c>
      <c r="C128" s="56">
        <v>44753</v>
      </c>
      <c r="D128" s="53" t="s">
        <v>1802</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1" t="s">
        <v>81</v>
      </c>
      <c r="J128" s="53"/>
      <c r="K128" s="51" t="str">
        <f ca="1">LeaveTracker[[#This Row],[Days]]&amp;" "&amp;LeaveTracker[[#This Row],[Type of Leave]]</f>
        <v>1 SL</v>
      </c>
      <c r="L128" s="9">
        <f ca="1">NETWORKDAYS(LeaveTracker[[#This Row],[Start Date]],LeaveTracker[[#This Row],[End Date]],lstHolidays)</f>
        <v>1</v>
      </c>
      <c r="M128" s="9"/>
    </row>
    <row r="129" spans="1:13" ht="30" customHeight="1" x14ac:dyDescent="0.3">
      <c r="A129" s="51">
        <v>533</v>
      </c>
      <c r="B129" s="56">
        <v>44790</v>
      </c>
      <c r="C129" s="56">
        <v>44753</v>
      </c>
      <c r="D129" s="53" t="s">
        <v>1803</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1" t="s">
        <v>81</v>
      </c>
      <c r="J129" s="53"/>
      <c r="K129" s="51" t="str">
        <f ca="1">LeaveTracker[[#This Row],[Days]]&amp;" "&amp;LeaveTracker[[#This Row],[Type of Leave]]</f>
        <v>5 SL</v>
      </c>
      <c r="L129" s="9">
        <f ca="1">NETWORKDAYS(LeaveTracker[[#This Row],[Start Date]],LeaveTracker[[#This Row],[End Date]],lstHolidays)</f>
        <v>5</v>
      </c>
      <c r="M129" s="9"/>
    </row>
    <row r="130" spans="1:13" ht="30" customHeight="1" x14ac:dyDescent="0.3">
      <c r="A130" s="51">
        <v>533</v>
      </c>
      <c r="B130" s="56">
        <v>44790</v>
      </c>
      <c r="C130" s="56">
        <v>44753</v>
      </c>
      <c r="D130" s="53" t="s">
        <v>1803</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1" t="s">
        <v>81</v>
      </c>
      <c r="J130" s="53"/>
      <c r="K130" s="51" t="str">
        <f ca="1">LeaveTracker[[#This Row],[Days]]&amp;" "&amp;LeaveTracker[[#This Row],[Type of Leave]]</f>
        <v>5 SL</v>
      </c>
      <c r="L130" s="9">
        <f ca="1">NETWORKDAYS(LeaveTracker[[#This Row],[Start Date]],LeaveTracker[[#This Row],[End Date]],lstHolidays)</f>
        <v>5</v>
      </c>
      <c r="M130" s="9"/>
    </row>
    <row r="131" spans="1:13" ht="30" customHeight="1" x14ac:dyDescent="0.3">
      <c r="A131" s="51">
        <v>533</v>
      </c>
      <c r="B131" s="56">
        <v>44790</v>
      </c>
      <c r="C131" s="56">
        <v>44753</v>
      </c>
      <c r="D131" s="53" t="s">
        <v>1803</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1"/>
      <c r="J131" s="53"/>
      <c r="K131" s="51" t="str">
        <f ca="1">LeaveTracker[[#This Row],[Days]]&amp;" "&amp;LeaveTracker[[#This Row],[Type of Leave]]</f>
        <v xml:space="preserve">2 </v>
      </c>
      <c r="L131" s="9">
        <f ca="1">NETWORKDAYS(LeaveTracker[[#This Row],[Start Date]],LeaveTracker[[#This Row],[End Date]],lstHolidays)</f>
        <v>2</v>
      </c>
      <c r="M131" s="9"/>
    </row>
    <row r="132" spans="1:13" ht="30" customHeight="1" x14ac:dyDescent="0.3">
      <c r="A132" s="51">
        <v>534</v>
      </c>
      <c r="B132" s="56">
        <v>44790</v>
      </c>
      <c r="C132" s="56">
        <v>44720</v>
      </c>
      <c r="D132" s="53" t="s">
        <v>1804</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1" t="s">
        <v>81</v>
      </c>
      <c r="J132" s="53"/>
      <c r="K132" s="51" t="str">
        <f ca="1">LeaveTracker[[#This Row],[Days]]&amp;" "&amp;LeaveTracker[[#This Row],[Type of Leave]]</f>
        <v>1 SL</v>
      </c>
      <c r="L132" s="9">
        <f ca="1">NETWORKDAYS(LeaveTracker[[#This Row],[Start Date]],LeaveTracker[[#This Row],[End Date]],lstHolidays)</f>
        <v>1</v>
      </c>
      <c r="M132" s="9"/>
    </row>
    <row r="133" spans="1:13" ht="30" customHeight="1" x14ac:dyDescent="0.3">
      <c r="A133" s="51">
        <v>535</v>
      </c>
      <c r="B133" s="56">
        <v>44790</v>
      </c>
      <c r="C133" s="56">
        <v>44757</v>
      </c>
      <c r="D133" s="53" t="s">
        <v>1805</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1" t="s">
        <v>81</v>
      </c>
      <c r="J133" s="53"/>
      <c r="K133" s="51" t="str">
        <f ca="1">LeaveTracker[[#This Row],[Days]]&amp;" "&amp;LeaveTracker[[#This Row],[Type of Leave]]</f>
        <v>2 SL</v>
      </c>
      <c r="L133" s="9">
        <f ca="1">NETWORKDAYS(LeaveTracker[[#This Row],[Start Date]],LeaveTracker[[#This Row],[End Date]],lstHolidays)</f>
        <v>2</v>
      </c>
      <c r="M133" s="9"/>
    </row>
    <row r="134" spans="1:13" ht="30" customHeight="1" x14ac:dyDescent="0.3">
      <c r="A134" s="51">
        <v>535</v>
      </c>
      <c r="B134" s="56">
        <v>44790</v>
      </c>
      <c r="C134" s="56">
        <v>44757</v>
      </c>
      <c r="D134" s="53" t="s">
        <v>1805</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1" t="s">
        <v>81</v>
      </c>
      <c r="J134" s="53"/>
      <c r="K134" s="51" t="str">
        <f ca="1">LeaveTracker[[#This Row],[Days]]&amp;" "&amp;LeaveTracker[[#This Row],[Type of Leave]]</f>
        <v>4 SL</v>
      </c>
      <c r="L134" s="9">
        <f ca="1">NETWORKDAYS(LeaveTracker[[#This Row],[Start Date]],LeaveTracker[[#This Row],[End Date]],lstHolidays)</f>
        <v>4</v>
      </c>
      <c r="M134" s="9"/>
    </row>
    <row r="135" spans="1:13" ht="30" customHeight="1" x14ac:dyDescent="0.3">
      <c r="A135" s="51">
        <v>535</v>
      </c>
      <c r="B135" s="56">
        <v>44790</v>
      </c>
      <c r="C135" s="56">
        <v>44757</v>
      </c>
      <c r="D135" s="53" t="s">
        <v>1805</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1" t="s">
        <v>81</v>
      </c>
      <c r="J135" s="53"/>
      <c r="K135" s="51" t="str">
        <f ca="1">LeaveTracker[[#This Row],[Days]]&amp;" "&amp;LeaveTracker[[#This Row],[Type of Leave]]</f>
        <v>0 SL</v>
      </c>
      <c r="L135" s="9">
        <f ca="1">NETWORKDAYS(LeaveTracker[[#This Row],[Start Date]],LeaveTracker[[#This Row],[End Date]],lstHolidays)</f>
        <v>0</v>
      </c>
      <c r="M135" s="9"/>
    </row>
    <row r="136" spans="1:13" ht="30" customHeight="1" x14ac:dyDescent="0.3">
      <c r="A136" s="51">
        <v>536</v>
      </c>
      <c r="B136" s="56">
        <v>44790</v>
      </c>
      <c r="C136" s="56">
        <v>44760</v>
      </c>
      <c r="D136" s="53" t="s">
        <v>1806</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1" t="s">
        <v>81</v>
      </c>
      <c r="J136" s="53"/>
      <c r="K136" s="51" t="str">
        <f ca="1">LeaveTracker[[#This Row],[Days]]&amp;" "&amp;LeaveTracker[[#This Row],[Type of Leave]]</f>
        <v>2 SL</v>
      </c>
      <c r="L136" s="9">
        <f ca="1">NETWORKDAYS(LeaveTracker[[#This Row],[Start Date]],LeaveTracker[[#This Row],[End Date]],lstHolidays)</f>
        <v>2</v>
      </c>
      <c r="M136" s="9"/>
    </row>
    <row r="137" spans="1:13" ht="30" customHeight="1" x14ac:dyDescent="0.3">
      <c r="A137" s="51">
        <v>537</v>
      </c>
      <c r="B137" s="56">
        <v>44790</v>
      </c>
      <c r="C137" s="56">
        <v>44753</v>
      </c>
      <c r="D137" s="53" t="s">
        <v>1807</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1" t="s">
        <v>81</v>
      </c>
      <c r="J137" s="53"/>
      <c r="K137" s="51" t="str">
        <f ca="1">LeaveTracker[[#This Row],[Days]]&amp;" "&amp;LeaveTracker[[#This Row],[Type of Leave]]</f>
        <v>2 SL</v>
      </c>
      <c r="L137" s="9">
        <f ca="1">NETWORKDAYS(LeaveTracker[[#This Row],[Start Date]],LeaveTracker[[#This Row],[End Date]],lstHolidays)</f>
        <v>2</v>
      </c>
      <c r="M137" s="9"/>
    </row>
    <row r="138" spans="1:13" ht="30" customHeight="1" x14ac:dyDescent="0.3">
      <c r="A138" s="51">
        <v>538</v>
      </c>
      <c r="B138" s="56">
        <v>44790</v>
      </c>
      <c r="C138" s="56">
        <v>44732</v>
      </c>
      <c r="D138" s="53" t="s">
        <v>1808</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1" t="s">
        <v>81</v>
      </c>
      <c r="J138" s="53"/>
      <c r="K138" s="51" t="str">
        <f ca="1">LeaveTracker[[#This Row],[Days]]&amp;" "&amp;LeaveTracker[[#This Row],[Type of Leave]]</f>
        <v>3 SL</v>
      </c>
      <c r="L138" s="9">
        <f ca="1">NETWORKDAYS(LeaveTracker[[#This Row],[Start Date]],LeaveTracker[[#This Row],[End Date]],lstHolidays)</f>
        <v>3</v>
      </c>
      <c r="M138" s="9"/>
    </row>
    <row r="139" spans="1:13" ht="30" customHeight="1" x14ac:dyDescent="0.3">
      <c r="A139" s="51">
        <v>539</v>
      </c>
      <c r="B139" s="56">
        <v>44790</v>
      </c>
      <c r="C139" s="56">
        <v>44733</v>
      </c>
      <c r="D139" s="53" t="s">
        <v>1809</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1" t="s">
        <v>298</v>
      </c>
      <c r="J139" s="53" t="s">
        <v>1003</v>
      </c>
      <c r="K139" s="51" t="str">
        <f ca="1">LeaveTracker[[#This Row],[Days]]&amp;" "&amp;LeaveTracker[[#This Row],[Type of Leave]]</f>
        <v>1 OTHER</v>
      </c>
      <c r="L139" s="9">
        <f ca="1">NETWORKDAYS(LeaveTracker[[#This Row],[Start Date]],LeaveTracker[[#This Row],[End Date]],lstHolidays)</f>
        <v>1</v>
      </c>
      <c r="M139" s="9"/>
    </row>
    <row r="140" spans="1:13" ht="30" customHeight="1" x14ac:dyDescent="0.3">
      <c r="A140" s="51">
        <v>540</v>
      </c>
      <c r="B140" s="56">
        <v>44790</v>
      </c>
      <c r="C140" s="56">
        <v>44727</v>
      </c>
      <c r="D140" s="53" t="s">
        <v>1810</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1" t="s">
        <v>81</v>
      </c>
      <c r="J140" s="53"/>
      <c r="K140" s="51" t="str">
        <f ca="1">LeaveTracker[[#This Row],[Days]]&amp;" "&amp;LeaveTracker[[#This Row],[Type of Leave]]</f>
        <v>4 SL</v>
      </c>
      <c r="L140" s="9">
        <f ca="1">NETWORKDAYS(LeaveTracker[[#This Row],[Start Date]],LeaveTracker[[#This Row],[End Date]],lstHolidays)</f>
        <v>4</v>
      </c>
      <c r="M140" s="9"/>
    </row>
    <row r="141" spans="1:13" ht="30" customHeight="1" x14ac:dyDescent="0.3">
      <c r="A141" s="51">
        <v>540</v>
      </c>
      <c r="B141" s="56">
        <v>44790</v>
      </c>
      <c r="C141" s="56">
        <v>44727</v>
      </c>
      <c r="D141" s="53" t="s">
        <v>1810</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1" t="s">
        <v>81</v>
      </c>
      <c r="J141" s="53"/>
      <c r="K141" s="51" t="str">
        <f ca="1">LeaveTracker[[#This Row],[Days]]&amp;" "&amp;LeaveTracker[[#This Row],[Type of Leave]]</f>
        <v>4 SL</v>
      </c>
      <c r="L141" s="9">
        <f ca="1">NETWORKDAYS(LeaveTracker[[#This Row],[Start Date]],LeaveTracker[[#This Row],[End Date]],lstHolidays)</f>
        <v>4</v>
      </c>
      <c r="M141" s="9"/>
    </row>
    <row r="142" spans="1:13" ht="30" customHeight="1" x14ac:dyDescent="0.3">
      <c r="A142" s="51">
        <v>540</v>
      </c>
      <c r="B142" s="56">
        <v>44790</v>
      </c>
      <c r="C142" s="56">
        <v>44727</v>
      </c>
      <c r="D142" s="53" t="s">
        <v>1810</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1" t="s">
        <v>81</v>
      </c>
      <c r="J142" s="53"/>
      <c r="K142" s="51" t="str">
        <f ca="1">LeaveTracker[[#This Row],[Days]]&amp;" "&amp;LeaveTracker[[#This Row],[Type of Leave]]</f>
        <v>1 SL</v>
      </c>
      <c r="L142" s="9">
        <f ca="1">NETWORKDAYS(LeaveTracker[[#This Row],[Start Date]],LeaveTracker[[#This Row],[End Date]],lstHolidays)</f>
        <v>1</v>
      </c>
      <c r="M142" s="9"/>
    </row>
    <row r="143" spans="1:13" ht="30" customHeight="1" x14ac:dyDescent="0.3">
      <c r="A143" s="51">
        <v>541</v>
      </c>
      <c r="B143" s="56">
        <v>44804</v>
      </c>
      <c r="C143" s="56">
        <v>44719</v>
      </c>
      <c r="D143" s="53" t="s">
        <v>1811</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1" t="s">
        <v>81</v>
      </c>
      <c r="J143" s="53"/>
      <c r="K143" s="51" t="str">
        <f ca="1">LeaveTracker[[#This Row],[Days]]&amp;" "&amp;LeaveTracker[[#This Row],[Type of Leave]]</f>
        <v>3 SL</v>
      </c>
      <c r="L143" s="9">
        <f ca="1">NETWORKDAYS(LeaveTracker[[#This Row],[Start Date]],LeaveTracker[[#This Row],[End Date]],lstHolidays)</f>
        <v>3</v>
      </c>
      <c r="M143" s="9"/>
    </row>
    <row r="144" spans="1:13" ht="30" customHeight="1" x14ac:dyDescent="0.3">
      <c r="A144" s="51">
        <v>542</v>
      </c>
      <c r="B144" s="56">
        <v>44804</v>
      </c>
      <c r="C144" s="56">
        <v>44693</v>
      </c>
      <c r="D144" s="53" t="s">
        <v>1811</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1" t="s">
        <v>82</v>
      </c>
      <c r="J144" s="53"/>
      <c r="K144" s="51" t="str">
        <f ca="1">LeaveTracker[[#This Row],[Days]]&amp;" "&amp;LeaveTracker[[#This Row],[Type of Leave]]</f>
        <v>5 VL</v>
      </c>
      <c r="L144" s="9">
        <f ca="1">NETWORKDAYS(LeaveTracker[[#This Row],[Start Date]],LeaveTracker[[#This Row],[End Date]],lstHolidays)</f>
        <v>5</v>
      </c>
      <c r="M144" s="9"/>
    </row>
    <row r="145" spans="1:13" ht="30" customHeight="1" x14ac:dyDescent="0.3">
      <c r="A145" s="51">
        <v>543</v>
      </c>
      <c r="B145" s="56">
        <v>44804</v>
      </c>
      <c r="C145" s="56">
        <v>44699</v>
      </c>
      <c r="D145" s="53" t="s">
        <v>1812</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1" t="s">
        <v>1022</v>
      </c>
      <c r="J145" s="53" t="s">
        <v>1022</v>
      </c>
      <c r="K145" s="51" t="str">
        <f ca="1">LeaveTracker[[#This Row],[Days]]&amp;" "&amp;LeaveTracker[[#This Row],[Type of Leave]]</f>
        <v>1 WITHOUTPAY</v>
      </c>
      <c r="L145" s="9">
        <f ca="1">NETWORKDAYS(LeaveTracker[[#This Row],[Start Date]],LeaveTracker[[#This Row],[End Date]],lstHolidays)</f>
        <v>1</v>
      </c>
      <c r="M145" s="9"/>
    </row>
    <row r="146" spans="1:13" ht="30" customHeight="1" x14ac:dyDescent="0.3">
      <c r="A146" s="51">
        <v>544</v>
      </c>
      <c r="B146" s="56">
        <v>44804</v>
      </c>
      <c r="C146" s="56">
        <v>44728</v>
      </c>
      <c r="D146" s="53" t="s">
        <v>1811</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1" t="s">
        <v>81</v>
      </c>
      <c r="J146" s="53"/>
      <c r="K146" s="51" t="str">
        <f ca="1">LeaveTracker[[#This Row],[Days]]&amp;" "&amp;LeaveTracker[[#This Row],[Type of Leave]]</f>
        <v>2 SL</v>
      </c>
      <c r="L146" s="9">
        <f ca="1">NETWORKDAYS(LeaveTracker[[#This Row],[Start Date]],LeaveTracker[[#This Row],[End Date]],lstHolidays)</f>
        <v>2</v>
      </c>
      <c r="M146" s="9"/>
    </row>
    <row r="147" spans="1:13" ht="30" customHeight="1" x14ac:dyDescent="0.3">
      <c r="A147" s="51">
        <v>545</v>
      </c>
      <c r="B147" s="56">
        <v>44804</v>
      </c>
      <c r="C147" s="56">
        <v>44726</v>
      </c>
      <c r="D147" s="53" t="s">
        <v>1811</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1" t="s">
        <v>81</v>
      </c>
      <c r="J147" s="53"/>
      <c r="K147" s="51" t="str">
        <f ca="1">LeaveTracker[[#This Row],[Days]]&amp;" "&amp;LeaveTracker[[#This Row],[Type of Leave]]</f>
        <v>1 SL</v>
      </c>
      <c r="L147" s="9">
        <f ca="1">NETWORKDAYS(LeaveTracker[[#This Row],[Start Date]],LeaveTracker[[#This Row],[End Date]],lstHolidays)</f>
        <v>1</v>
      </c>
      <c r="M147" s="9"/>
    </row>
    <row r="148" spans="1:13" ht="30" customHeight="1" x14ac:dyDescent="0.3">
      <c r="A148" s="51">
        <v>545</v>
      </c>
      <c r="B148" s="56">
        <v>44804</v>
      </c>
      <c r="C148" s="56">
        <v>44726</v>
      </c>
      <c r="D148" s="53" t="s">
        <v>1811</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1" t="s">
        <v>81</v>
      </c>
      <c r="J148" s="53"/>
      <c r="K148" s="51" t="str">
        <f ca="1">LeaveTracker[[#This Row],[Days]]&amp;" "&amp;LeaveTracker[[#This Row],[Type of Leave]]</f>
        <v>1 SL</v>
      </c>
      <c r="L148" s="9">
        <f ca="1">NETWORKDAYS(LeaveTracker[[#This Row],[Start Date]],LeaveTracker[[#This Row],[End Date]],lstHolidays)</f>
        <v>1</v>
      </c>
      <c r="M148" s="9"/>
    </row>
    <row r="149" spans="1:13" ht="30" customHeight="1" x14ac:dyDescent="0.3">
      <c r="A149" s="51">
        <v>546</v>
      </c>
      <c r="B149" s="56">
        <v>44804</v>
      </c>
      <c r="C149" s="56">
        <v>44798</v>
      </c>
      <c r="D149" s="53" t="s">
        <v>1813</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1" t="s">
        <v>81</v>
      </c>
      <c r="J149" s="53"/>
      <c r="K149" s="51" t="str">
        <f ca="1">LeaveTracker[[#This Row],[Days]]&amp;" "&amp;LeaveTracker[[#This Row],[Type of Leave]]</f>
        <v>1 SL</v>
      </c>
      <c r="L149" s="9">
        <f ca="1">NETWORKDAYS(LeaveTracker[[#This Row],[Start Date]],LeaveTracker[[#This Row],[End Date]],lstHolidays)</f>
        <v>1</v>
      </c>
      <c r="M149" s="9"/>
    </row>
    <row r="150" spans="1:13" ht="30" customHeight="1" x14ac:dyDescent="0.3">
      <c r="A150" s="51">
        <v>547</v>
      </c>
      <c r="B150" s="56">
        <v>44804</v>
      </c>
      <c r="C150" s="56">
        <v>44761</v>
      </c>
      <c r="D150" s="53" t="s">
        <v>1814</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1" t="s">
        <v>81</v>
      </c>
      <c r="J150" s="53"/>
      <c r="K150" s="51" t="str">
        <f ca="1">LeaveTracker[[#This Row],[Days]]&amp;" "&amp;LeaveTracker[[#This Row],[Type of Leave]]</f>
        <v>1 SL</v>
      </c>
      <c r="L150" s="9">
        <f ca="1">NETWORKDAYS(LeaveTracker[[#This Row],[Start Date]],LeaveTracker[[#This Row],[End Date]],lstHolidays)</f>
        <v>1</v>
      </c>
      <c r="M150" s="9"/>
    </row>
    <row r="151" spans="1:13" ht="30" customHeight="1" x14ac:dyDescent="0.3">
      <c r="A151" s="51">
        <v>548</v>
      </c>
      <c r="B151" s="56">
        <v>44804</v>
      </c>
      <c r="C151" s="56">
        <v>44755</v>
      </c>
      <c r="D151" s="53" t="s">
        <v>1815</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1" t="s">
        <v>81</v>
      </c>
      <c r="J151" s="53"/>
      <c r="K151" s="51" t="str">
        <f ca="1">LeaveTracker[[#This Row],[Days]]&amp;" "&amp;LeaveTracker[[#This Row],[Type of Leave]]</f>
        <v>1 SL</v>
      </c>
      <c r="L151" s="9">
        <f ca="1">NETWORKDAYS(LeaveTracker[[#This Row],[Start Date]],LeaveTracker[[#This Row],[End Date]],lstHolidays)</f>
        <v>1</v>
      </c>
      <c r="M151" s="9"/>
    </row>
    <row r="152" spans="1:13" ht="30" customHeight="1" x14ac:dyDescent="0.3">
      <c r="A152" s="51">
        <v>549</v>
      </c>
      <c r="B152" s="56">
        <v>44804</v>
      </c>
      <c r="C152" s="56">
        <v>44734</v>
      </c>
      <c r="D152" s="53" t="s">
        <v>1815</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1" t="s">
        <v>81</v>
      </c>
      <c r="J152" s="53"/>
      <c r="K152" s="51" t="str">
        <f ca="1">LeaveTracker[[#This Row],[Days]]&amp;" "&amp;LeaveTracker[[#This Row],[Type of Leave]]</f>
        <v>1 SL</v>
      </c>
      <c r="L152" s="9">
        <f ca="1">NETWORKDAYS(LeaveTracker[[#This Row],[Start Date]],LeaveTracker[[#This Row],[End Date]],lstHolidays)</f>
        <v>1</v>
      </c>
      <c r="M152" s="9"/>
    </row>
    <row r="153" spans="1:13" ht="30" customHeight="1" x14ac:dyDescent="0.3">
      <c r="A153" s="51">
        <v>550</v>
      </c>
      <c r="B153" s="56">
        <v>44804</v>
      </c>
      <c r="C153" s="56">
        <v>44726</v>
      </c>
      <c r="D153" s="53" t="s">
        <v>1816</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1" t="s">
        <v>298</v>
      </c>
      <c r="J153" s="53" t="s">
        <v>158</v>
      </c>
      <c r="K153" s="51" t="str">
        <f ca="1">LeaveTracker[[#This Row],[Days]]&amp;" "&amp;LeaveTracker[[#This Row],[Type of Leave]]</f>
        <v>1 OTHER</v>
      </c>
      <c r="L153" s="9">
        <f ca="1">NETWORKDAYS(LeaveTracker[[#This Row],[Start Date]],LeaveTracker[[#This Row],[End Date]],lstHolidays)</f>
        <v>1</v>
      </c>
      <c r="M153" s="9"/>
    </row>
    <row r="154" spans="1:13" ht="30" customHeight="1" x14ac:dyDescent="0.3">
      <c r="A154" s="51">
        <v>551</v>
      </c>
      <c r="B154" s="56">
        <v>44804</v>
      </c>
      <c r="C154" s="56">
        <v>44725</v>
      </c>
      <c r="D154" s="53" t="s">
        <v>1816</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1" t="s">
        <v>82</v>
      </c>
      <c r="J154" s="53"/>
      <c r="K154" s="51" t="str">
        <f ca="1">LeaveTracker[[#This Row],[Days]]&amp;" "&amp;LeaveTracker[[#This Row],[Type of Leave]]</f>
        <v>5 VL</v>
      </c>
      <c r="L154" s="9">
        <f ca="1">NETWORKDAYS(LeaveTracker[[#This Row],[Start Date]],LeaveTracker[[#This Row],[End Date]],lstHolidays)</f>
        <v>5</v>
      </c>
      <c r="M154" s="9"/>
    </row>
    <row r="155" spans="1:13" ht="30" customHeight="1" x14ac:dyDescent="0.3">
      <c r="A155" s="51">
        <v>552</v>
      </c>
      <c r="B155" s="56">
        <v>44804</v>
      </c>
      <c r="C155" s="56">
        <v>44706</v>
      </c>
      <c r="D155" s="53" t="s">
        <v>1817</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1" t="s">
        <v>81</v>
      </c>
      <c r="J155" s="53"/>
      <c r="K155" s="51" t="str">
        <f ca="1">LeaveTracker[[#This Row],[Days]]&amp;" "&amp;LeaveTracker[[#This Row],[Type of Leave]]</f>
        <v>1 SL</v>
      </c>
      <c r="L155" s="9">
        <f ca="1">NETWORKDAYS(LeaveTracker[[#This Row],[Start Date]],LeaveTracker[[#This Row],[End Date]],lstHolidays)</f>
        <v>1</v>
      </c>
      <c r="M155" s="9"/>
    </row>
    <row r="156" spans="1:13" ht="30" customHeight="1" x14ac:dyDescent="0.3">
      <c r="A156" s="51">
        <v>553</v>
      </c>
      <c r="B156" s="56">
        <v>44804</v>
      </c>
      <c r="C156" s="56">
        <v>44697</v>
      </c>
      <c r="D156" s="53" t="s">
        <v>255</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1" t="s">
        <v>298</v>
      </c>
      <c r="J156" s="53" t="s">
        <v>1003</v>
      </c>
      <c r="K156" s="51" t="str">
        <f ca="1">LeaveTracker[[#This Row],[Days]]&amp;" "&amp;LeaveTracker[[#This Row],[Type of Leave]]</f>
        <v>1 OTHER</v>
      </c>
      <c r="L156" s="9">
        <f ca="1">NETWORKDAYS(LeaveTracker[[#This Row],[Start Date]],LeaveTracker[[#This Row],[End Date]],lstHolidays)</f>
        <v>1</v>
      </c>
      <c r="M156" s="9"/>
    </row>
    <row r="157" spans="1:13" ht="30" customHeight="1" x14ac:dyDescent="0.3">
      <c r="A157" s="51">
        <v>554</v>
      </c>
      <c r="B157" s="56">
        <v>44804</v>
      </c>
      <c r="C157" s="56">
        <v>44714</v>
      </c>
      <c r="D157" s="53" t="s">
        <v>1818</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1" t="s">
        <v>81</v>
      </c>
      <c r="J157" s="53"/>
      <c r="K157" s="51" t="str">
        <f ca="1">LeaveTracker[[#This Row],[Days]]&amp;" "&amp;LeaveTracker[[#This Row],[Type of Leave]]</f>
        <v>2 SL</v>
      </c>
      <c r="L157" s="9">
        <f ca="1">NETWORKDAYS(LeaveTracker[[#This Row],[Start Date]],LeaveTracker[[#This Row],[End Date]],lstHolidays)</f>
        <v>2</v>
      </c>
      <c r="M157" s="9"/>
    </row>
    <row r="158" spans="1:13" ht="30" customHeight="1" x14ac:dyDescent="0.3">
      <c r="A158" s="51">
        <v>554</v>
      </c>
      <c r="B158" s="56">
        <v>44804</v>
      </c>
      <c r="C158" s="56">
        <v>44714</v>
      </c>
      <c r="D158" s="53" t="s">
        <v>1818</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1" t="s">
        <v>81</v>
      </c>
      <c r="J158" s="53"/>
      <c r="K158" s="51" t="str">
        <f ca="1">LeaveTracker[[#This Row],[Days]]&amp;" "&amp;LeaveTracker[[#This Row],[Type of Leave]]</f>
        <v>5 SL</v>
      </c>
      <c r="L158" s="9">
        <f ca="1">NETWORKDAYS(LeaveTracker[[#This Row],[Start Date]],LeaveTracker[[#This Row],[End Date]],lstHolidays)</f>
        <v>5</v>
      </c>
      <c r="M158" s="9"/>
    </row>
    <row r="159" spans="1:13" ht="30" customHeight="1" x14ac:dyDescent="0.3">
      <c r="A159" s="51">
        <v>554</v>
      </c>
      <c r="B159" s="56">
        <v>44804</v>
      </c>
      <c r="C159" s="56">
        <v>44714</v>
      </c>
      <c r="D159" s="53" t="s">
        <v>1818</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1" t="s">
        <v>81</v>
      </c>
      <c r="J159" s="53"/>
      <c r="K159" s="51" t="str">
        <f ca="1">LeaveTracker[[#This Row],[Days]]&amp;" "&amp;LeaveTracker[[#This Row],[Type of Leave]]</f>
        <v>2 SL</v>
      </c>
      <c r="L159" s="9">
        <f ca="1">NETWORKDAYS(LeaveTracker[[#This Row],[Start Date]],LeaveTracker[[#This Row],[End Date]],lstHolidays)</f>
        <v>2</v>
      </c>
      <c r="M159" s="9"/>
    </row>
    <row r="160" spans="1:13" ht="30" customHeight="1" x14ac:dyDescent="0.3">
      <c r="A160" s="51">
        <v>555</v>
      </c>
      <c r="B160" s="56">
        <v>44804</v>
      </c>
      <c r="C160" s="56">
        <v>44746</v>
      </c>
      <c r="D160" s="53" t="s">
        <v>1819</v>
      </c>
      <c r="E160" s="51">
        <f>IF(ISBLANK(LeaveTracker[[#This Row],[Employee Name]]),"-----",VLOOKUP(LeaveTracker[[#This Row],[Employee Name]],Employees[[Employee Name]:[Office]],7))</f>
        <v>0</v>
      </c>
      <c r="F160" s="51">
        <f>IF(ISBLANK(LeaveTracker[[#This Row],[Employee Name]]),"-----",VLOOKUP(LeaveTracker[[#This Row],[Employee Name]],Employees[[Employee Name]:[Office]],6))</f>
        <v>0</v>
      </c>
      <c r="G160" s="50">
        <v>44753</v>
      </c>
      <c r="H160" s="50">
        <v>44754</v>
      </c>
      <c r="I160" s="51" t="s">
        <v>82</v>
      </c>
      <c r="J160" s="53"/>
      <c r="K160" s="51" t="str">
        <f ca="1">LeaveTracker[[#This Row],[Days]]&amp;" "&amp;LeaveTracker[[#This Row],[Type of Leave]]</f>
        <v>2 VL</v>
      </c>
      <c r="L160" s="9">
        <f ca="1">NETWORKDAYS(LeaveTracker[[#This Row],[Start Date]],LeaveTracker[[#This Row],[End Date]],lstHolidays)</f>
        <v>2</v>
      </c>
      <c r="M160" s="9"/>
    </row>
    <row r="161" spans="1:13" ht="30" customHeight="1" x14ac:dyDescent="0.3">
      <c r="A161" s="51">
        <v>556</v>
      </c>
      <c r="B161" s="56">
        <v>44804</v>
      </c>
      <c r="C161" s="56">
        <v>44746</v>
      </c>
      <c r="D161" s="53" t="s">
        <v>1819</v>
      </c>
      <c r="E161" s="51">
        <f>IF(ISBLANK(LeaveTracker[[#This Row],[Employee Name]]),"-----",VLOOKUP(LeaveTracker[[#This Row],[Employee Name]],Employees[[Employee Name]:[Office]],7))</f>
        <v>0</v>
      </c>
      <c r="F161" s="51">
        <f>IF(ISBLANK(LeaveTracker[[#This Row],[Employee Name]]),"-----",VLOOKUP(LeaveTracker[[#This Row],[Employee Name]],Employees[[Employee Name]:[Office]],6))</f>
        <v>0</v>
      </c>
      <c r="G161" s="50">
        <v>44743</v>
      </c>
      <c r="H161" s="50">
        <v>44743</v>
      </c>
      <c r="I161" s="51" t="s">
        <v>81</v>
      </c>
      <c r="J161" s="53"/>
      <c r="K161" s="51" t="str">
        <f ca="1">LeaveTracker[[#This Row],[Days]]&amp;" "&amp;LeaveTracker[[#This Row],[Type of Leave]]</f>
        <v>1 SL</v>
      </c>
      <c r="L161" s="9">
        <f ca="1">NETWORKDAYS(LeaveTracker[[#This Row],[Start Date]],LeaveTracker[[#This Row],[End Date]],lstHolidays)</f>
        <v>1</v>
      </c>
      <c r="M161" s="9"/>
    </row>
    <row r="162" spans="1:13" ht="30" customHeight="1" x14ac:dyDescent="0.3">
      <c r="A162" s="51">
        <v>557</v>
      </c>
      <c r="B162" s="56">
        <v>44804</v>
      </c>
      <c r="C162" s="56">
        <v>44741</v>
      </c>
      <c r="D162" s="53" t="s">
        <v>1820</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1" t="s">
        <v>81</v>
      </c>
      <c r="J162" s="53"/>
      <c r="K162" s="51" t="str">
        <f ca="1">LeaveTracker[[#This Row],[Days]]&amp;" "&amp;LeaveTracker[[#This Row],[Type of Leave]]</f>
        <v>2 SL</v>
      </c>
      <c r="L162" s="9">
        <f ca="1">NETWORKDAYS(LeaveTracker[[#This Row],[Start Date]],LeaveTracker[[#This Row],[End Date]],lstHolidays)</f>
        <v>2</v>
      </c>
      <c r="M162" s="9"/>
    </row>
    <row r="163" spans="1:13" ht="30" customHeight="1" x14ac:dyDescent="0.3">
      <c r="A163" s="51">
        <v>558</v>
      </c>
      <c r="B163" s="56">
        <v>44804</v>
      </c>
      <c r="C163" s="56">
        <v>44743</v>
      </c>
      <c r="D163" s="53" t="s">
        <v>1821</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1" t="s">
        <v>81</v>
      </c>
      <c r="J163" s="53"/>
      <c r="K163" s="51" t="str">
        <f ca="1">LeaveTracker[[#This Row],[Days]]&amp;" "&amp;LeaveTracker[[#This Row],[Type of Leave]]</f>
        <v>1 SL</v>
      </c>
      <c r="L163" s="9">
        <f ca="1">NETWORKDAYS(LeaveTracker[[#This Row],[Start Date]],LeaveTracker[[#This Row],[End Date]],lstHolidays)</f>
        <v>1</v>
      </c>
      <c r="M163" s="9"/>
    </row>
    <row r="164" spans="1:13" ht="30" customHeight="1" x14ac:dyDescent="0.3">
      <c r="A164" s="51">
        <v>559</v>
      </c>
      <c r="B164" s="56">
        <v>44804</v>
      </c>
      <c r="C164" s="56">
        <v>44746</v>
      </c>
      <c r="D164" s="53" t="s">
        <v>1822</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1" t="s">
        <v>81</v>
      </c>
      <c r="J164" s="53"/>
      <c r="K164" s="51" t="str">
        <f ca="1">LeaveTracker[[#This Row],[Days]]&amp;" "&amp;LeaveTracker[[#This Row],[Type of Leave]]</f>
        <v>2 SL</v>
      </c>
      <c r="L164" s="9">
        <f ca="1">NETWORKDAYS(LeaveTracker[[#This Row],[Start Date]],LeaveTracker[[#This Row],[End Date]],lstHolidays)</f>
        <v>2</v>
      </c>
      <c r="M164" s="9"/>
    </row>
    <row r="165" spans="1:13" ht="30" customHeight="1" x14ac:dyDescent="0.3">
      <c r="A165" s="51">
        <v>560</v>
      </c>
      <c r="B165" s="56">
        <v>44804</v>
      </c>
      <c r="C165" s="56">
        <v>44741</v>
      </c>
      <c r="D165" s="53" t="s">
        <v>1823</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1" t="s">
        <v>81</v>
      </c>
      <c r="J165" s="53"/>
      <c r="K165" s="51" t="str">
        <f ca="1">LeaveTracker[[#This Row],[Days]]&amp;" "&amp;LeaveTracker[[#This Row],[Type of Leave]]</f>
        <v>2 SL</v>
      </c>
      <c r="L165" s="9">
        <f ca="1">NETWORKDAYS(LeaveTracker[[#This Row],[Start Date]],LeaveTracker[[#This Row],[End Date]],lstHolidays)</f>
        <v>2</v>
      </c>
      <c r="M165" s="9"/>
    </row>
    <row r="166" spans="1:13" ht="30" customHeight="1" x14ac:dyDescent="0.3">
      <c r="A166" s="51">
        <v>561</v>
      </c>
      <c r="B166" s="56">
        <v>44804</v>
      </c>
      <c r="C166" s="56">
        <v>44739</v>
      </c>
      <c r="D166" s="53" t="s">
        <v>1824</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1" t="s">
        <v>81</v>
      </c>
      <c r="J166" s="53"/>
      <c r="K166" s="51" t="str">
        <f ca="1">LeaveTracker[[#This Row],[Days]]&amp;" "&amp;LeaveTracker[[#This Row],[Type of Leave]]</f>
        <v>1 SL</v>
      </c>
      <c r="L166" s="9">
        <f ca="1">NETWORKDAYS(LeaveTracker[[#This Row],[Start Date]],LeaveTracker[[#This Row],[End Date]],lstHolidays)</f>
        <v>1</v>
      </c>
      <c r="M166" s="9"/>
    </row>
    <row r="167" spans="1:13" ht="30" customHeight="1" x14ac:dyDescent="0.3">
      <c r="A167" s="51">
        <v>562</v>
      </c>
      <c r="B167" s="56">
        <v>44804</v>
      </c>
      <c r="C167" s="56">
        <v>44738</v>
      </c>
      <c r="D167" s="53" t="s">
        <v>1825</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1" t="s">
        <v>81</v>
      </c>
      <c r="J167" s="53"/>
      <c r="K167" s="51" t="str">
        <f ca="1">LeaveTracker[[#This Row],[Days]]&amp;" "&amp;LeaveTracker[[#This Row],[Type of Leave]]</f>
        <v>1 SL</v>
      </c>
      <c r="L167" s="9">
        <f ca="1">NETWORKDAYS(LeaveTracker[[#This Row],[Start Date]],LeaveTracker[[#This Row],[End Date]],lstHolidays)</f>
        <v>1</v>
      </c>
      <c r="M167" s="9"/>
    </row>
    <row r="168" spans="1:13" ht="30" customHeight="1" x14ac:dyDescent="0.3">
      <c r="A168" s="51">
        <v>563</v>
      </c>
      <c r="B168" s="56">
        <v>44804</v>
      </c>
      <c r="C168" s="56">
        <v>44739</v>
      </c>
      <c r="D168" s="53" t="s">
        <v>344</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1" t="s">
        <v>81</v>
      </c>
      <c r="J168" s="53"/>
      <c r="K168" s="51" t="str">
        <f ca="1">LeaveTracker[[#This Row],[Days]]&amp;" "&amp;LeaveTracker[[#This Row],[Type of Leave]]</f>
        <v>1 SL</v>
      </c>
      <c r="L168" s="9">
        <f ca="1">NETWORKDAYS(LeaveTracker[[#This Row],[Start Date]],LeaveTracker[[#This Row],[End Date]],lstHolidays)</f>
        <v>1</v>
      </c>
      <c r="M168" s="9"/>
    </row>
    <row r="169" spans="1:13" ht="30" customHeight="1" x14ac:dyDescent="0.3">
      <c r="A169" s="51">
        <v>564</v>
      </c>
      <c r="B169" s="56">
        <v>44804</v>
      </c>
      <c r="C169" s="56">
        <v>44764</v>
      </c>
      <c r="D169" s="53" t="s">
        <v>1052</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1" t="s">
        <v>81</v>
      </c>
      <c r="J169" s="53"/>
      <c r="K169" s="51" t="str">
        <f ca="1">LeaveTracker[[#This Row],[Days]]&amp;" "&amp;LeaveTracker[[#This Row],[Type of Leave]]</f>
        <v>2 SL</v>
      </c>
      <c r="L169" s="9">
        <f ca="1">NETWORKDAYS(LeaveTracker[[#This Row],[Start Date]],LeaveTracker[[#This Row],[End Date]],lstHolidays)</f>
        <v>2</v>
      </c>
      <c r="M169" s="9"/>
    </row>
    <row r="170" spans="1:13" ht="30" customHeight="1" x14ac:dyDescent="0.3">
      <c r="A170" s="51">
        <v>565</v>
      </c>
      <c r="B170" s="56">
        <v>44806</v>
      </c>
      <c r="C170" s="56">
        <v>44742</v>
      </c>
      <c r="D170" s="53" t="s">
        <v>1798</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1" t="s">
        <v>298</v>
      </c>
      <c r="J170" s="53" t="s">
        <v>1003</v>
      </c>
      <c r="K170" s="51" t="str">
        <f ca="1">LeaveTracker[[#This Row],[Days]]&amp;" "&amp;LeaveTracker[[#This Row],[Type of Leave]]</f>
        <v>1 OTHER</v>
      </c>
      <c r="L170" s="9">
        <f ca="1">NETWORKDAYS(LeaveTracker[[#This Row],[Start Date]],LeaveTracker[[#This Row],[End Date]],lstHolidays)</f>
        <v>1</v>
      </c>
      <c r="M170" s="9"/>
    </row>
    <row r="171" spans="1:13" ht="30" customHeight="1" x14ac:dyDescent="0.3">
      <c r="A171" s="51">
        <v>566</v>
      </c>
      <c r="B171" s="56">
        <v>44806</v>
      </c>
      <c r="C171" s="56">
        <v>44748</v>
      </c>
      <c r="D171" s="53" t="s">
        <v>1826</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1" t="s">
        <v>82</v>
      </c>
      <c r="J171" s="53"/>
      <c r="K171" s="51" t="str">
        <f ca="1">LeaveTracker[[#This Row],[Days]]&amp;" "&amp;LeaveTracker[[#This Row],[Type of Leave]]</f>
        <v>1 VL</v>
      </c>
      <c r="L171" s="9">
        <f ca="1">NETWORKDAYS(LeaveTracker[[#This Row],[Start Date]],LeaveTracker[[#This Row],[End Date]],lstHolidays)</f>
        <v>1</v>
      </c>
      <c r="M171" s="9"/>
    </row>
    <row r="172" spans="1:13" ht="30" customHeight="1" x14ac:dyDescent="0.3">
      <c r="A172" s="51">
        <v>567</v>
      </c>
      <c r="B172" s="56">
        <v>44806</v>
      </c>
      <c r="C172" s="56">
        <v>44673</v>
      </c>
      <c r="D172" s="53" t="s">
        <v>1827</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1" t="s">
        <v>82</v>
      </c>
      <c r="J172" s="53"/>
      <c r="K172" s="51" t="str">
        <f ca="1">LeaveTracker[[#This Row],[Days]]&amp;" "&amp;LeaveTracker[[#This Row],[Type of Leave]]</f>
        <v>9 VL</v>
      </c>
      <c r="L172" s="9">
        <f ca="1">NETWORKDAYS(LeaveTracker[[#This Row],[Start Date]],LeaveTracker[[#This Row],[End Date]],lstHolidays)</f>
        <v>9</v>
      </c>
      <c r="M172" s="9"/>
    </row>
    <row r="173" spans="1:13" ht="30" customHeight="1" x14ac:dyDescent="0.3">
      <c r="A173" s="51">
        <v>568</v>
      </c>
      <c r="B173" s="56">
        <v>44806</v>
      </c>
      <c r="C173" s="56">
        <v>44713</v>
      </c>
      <c r="D173" s="53" t="s">
        <v>1828</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1" t="s">
        <v>81</v>
      </c>
      <c r="J173" s="53"/>
      <c r="K173" s="51" t="str">
        <f ca="1">LeaveTracker[[#This Row],[Days]]&amp;" "&amp;LeaveTracker[[#This Row],[Type of Leave]]</f>
        <v>1 SL</v>
      </c>
      <c r="L173" s="9">
        <f ca="1">NETWORKDAYS(LeaveTracker[[#This Row],[Start Date]],LeaveTracker[[#This Row],[End Date]],lstHolidays)</f>
        <v>1</v>
      </c>
      <c r="M173" s="9"/>
    </row>
    <row r="174" spans="1:13" ht="30" customHeight="1" x14ac:dyDescent="0.3">
      <c r="A174" s="51">
        <v>569</v>
      </c>
      <c r="B174" s="56">
        <v>44806</v>
      </c>
      <c r="C174" s="56">
        <v>44711</v>
      </c>
      <c r="D174" s="53" t="s">
        <v>1828</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1" t="s">
        <v>81</v>
      </c>
      <c r="J174" s="53"/>
      <c r="K174" s="51" t="str">
        <f ca="1">LeaveTracker[[#This Row],[Days]]&amp;" "&amp;LeaveTracker[[#This Row],[Type of Leave]]</f>
        <v>1 SL</v>
      </c>
      <c r="L174" s="9">
        <f ca="1">NETWORKDAYS(LeaveTracker[[#This Row],[Start Date]],LeaveTracker[[#This Row],[End Date]],lstHolidays)</f>
        <v>1</v>
      </c>
      <c r="M174" s="9"/>
    </row>
    <row r="175" spans="1:13" ht="30" customHeight="1" x14ac:dyDescent="0.3">
      <c r="A175" s="51">
        <v>570</v>
      </c>
      <c r="B175" s="56">
        <v>44806</v>
      </c>
      <c r="C175" s="56">
        <v>44763</v>
      </c>
      <c r="D175" s="53" t="s">
        <v>1829</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1" t="s">
        <v>81</v>
      </c>
      <c r="J175" s="53"/>
      <c r="K175" s="51" t="str">
        <f ca="1">LeaveTracker[[#This Row],[Days]]&amp;" "&amp;LeaveTracker[[#This Row],[Type of Leave]]</f>
        <v>1 SL</v>
      </c>
      <c r="L175" s="9">
        <f ca="1">NETWORKDAYS(LeaveTracker[[#This Row],[Start Date]],LeaveTracker[[#This Row],[End Date]],lstHolidays)</f>
        <v>1</v>
      </c>
      <c r="M175" s="9"/>
    </row>
    <row r="176" spans="1:13" ht="30" customHeight="1" x14ac:dyDescent="0.3">
      <c r="A176" s="51">
        <v>571</v>
      </c>
      <c r="B176" s="56">
        <v>44806</v>
      </c>
      <c r="C176" s="56">
        <v>44734</v>
      </c>
      <c r="D176" s="53" t="s">
        <v>1829</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1" t="s">
        <v>298</v>
      </c>
      <c r="J176" s="53" t="s">
        <v>1003</v>
      </c>
      <c r="K176" s="51" t="str">
        <f ca="1">LeaveTracker[[#This Row],[Days]]&amp;" "&amp;LeaveTracker[[#This Row],[Type of Leave]]</f>
        <v>1 OTHER</v>
      </c>
      <c r="L176" s="9">
        <f ca="1">NETWORKDAYS(LeaveTracker[[#This Row],[Start Date]],LeaveTracker[[#This Row],[End Date]],lstHolidays)</f>
        <v>1</v>
      </c>
      <c r="M176" s="9"/>
    </row>
    <row r="177" spans="1:13" ht="30" customHeight="1" x14ac:dyDescent="0.3">
      <c r="A177" s="51">
        <v>572</v>
      </c>
      <c r="B177" s="56">
        <v>44806</v>
      </c>
      <c r="C177" s="56">
        <v>44767</v>
      </c>
      <c r="D177" s="53" t="s">
        <v>1828</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1" t="s">
        <v>81</v>
      </c>
      <c r="J177" s="53"/>
      <c r="K177" s="51" t="str">
        <f ca="1">LeaveTracker[[#This Row],[Days]]&amp;" "&amp;LeaveTracker[[#This Row],[Type of Leave]]</f>
        <v>0 SL</v>
      </c>
      <c r="L177" s="9">
        <f ca="1">NETWORKDAYS(LeaveTracker[[#This Row],[Start Date]],LeaveTracker[[#This Row],[End Date]],lstHolidays)</f>
        <v>0</v>
      </c>
      <c r="M177" s="9"/>
    </row>
    <row r="178" spans="1:13" ht="30" customHeight="1" x14ac:dyDescent="0.3">
      <c r="A178" s="51">
        <v>572</v>
      </c>
      <c r="B178" s="56">
        <v>44806</v>
      </c>
      <c r="C178" s="56">
        <v>44767</v>
      </c>
      <c r="D178" s="53" t="s">
        <v>1828</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1" t="s">
        <v>81</v>
      </c>
      <c r="J178" s="53"/>
      <c r="K178" s="51" t="str">
        <f ca="1">LeaveTracker[[#This Row],[Days]]&amp;" "&amp;LeaveTracker[[#This Row],[Type of Leave]]</f>
        <v>0 SL</v>
      </c>
      <c r="L178" s="9">
        <f ca="1">NETWORKDAYS(LeaveTracker[[#This Row],[Start Date]],LeaveTracker[[#This Row],[End Date]],lstHolidays)</f>
        <v>0</v>
      </c>
      <c r="M178" s="9"/>
    </row>
    <row r="179" spans="1:13" ht="30" customHeight="1" x14ac:dyDescent="0.3">
      <c r="A179" s="51">
        <v>572</v>
      </c>
      <c r="B179" s="56">
        <v>44806</v>
      </c>
      <c r="C179" s="56">
        <v>44767</v>
      </c>
      <c r="D179" s="53" t="s">
        <v>1828</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1" t="s">
        <v>81</v>
      </c>
      <c r="J179" s="53"/>
      <c r="K179" s="51" t="str">
        <f ca="1">LeaveTracker[[#This Row],[Days]]&amp;" "&amp;LeaveTracker[[#This Row],[Type of Leave]]</f>
        <v>0 SL</v>
      </c>
      <c r="L179" s="9">
        <f ca="1">NETWORKDAYS(LeaveTracker[[#This Row],[Start Date]],LeaveTracker[[#This Row],[End Date]],lstHolidays)</f>
        <v>0</v>
      </c>
      <c r="M179" s="9"/>
    </row>
    <row r="180" spans="1:13" ht="30" customHeight="1" x14ac:dyDescent="0.3">
      <c r="A180" s="51">
        <v>573</v>
      </c>
      <c r="B180" s="56">
        <v>44806</v>
      </c>
      <c r="C180" s="56">
        <v>44706</v>
      </c>
      <c r="D180" s="53" t="s">
        <v>1828</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1" t="s">
        <v>81</v>
      </c>
      <c r="J180" s="53"/>
      <c r="K180" s="51" t="str">
        <f ca="1">LeaveTracker[[#This Row],[Days]]&amp;" "&amp;LeaveTracker[[#This Row],[Type of Leave]]</f>
        <v>1 SL</v>
      </c>
      <c r="L180" s="9">
        <f ca="1">NETWORKDAYS(LeaveTracker[[#This Row],[Start Date]],LeaveTracker[[#This Row],[End Date]],lstHolidays)</f>
        <v>1</v>
      </c>
      <c r="M180" s="9"/>
    </row>
    <row r="181" spans="1:13" ht="30" customHeight="1" x14ac:dyDescent="0.3">
      <c r="A181" s="51">
        <v>573</v>
      </c>
      <c r="B181" s="56">
        <v>44806</v>
      </c>
      <c r="C181" s="56">
        <v>44706</v>
      </c>
      <c r="D181" s="53" t="s">
        <v>1828</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1" t="s">
        <v>81</v>
      </c>
      <c r="J181" s="53"/>
      <c r="K181" s="51" t="str">
        <f ca="1">LeaveTracker[[#This Row],[Days]]&amp;" "&amp;LeaveTracker[[#This Row],[Type of Leave]]</f>
        <v>0 SL</v>
      </c>
      <c r="L181" s="9">
        <f ca="1">NETWORKDAYS(LeaveTracker[[#This Row],[Start Date]],LeaveTracker[[#This Row],[End Date]],lstHolidays)</f>
        <v>0</v>
      </c>
      <c r="M181" s="9"/>
    </row>
    <row r="182" spans="1:13" ht="30" customHeight="1" x14ac:dyDescent="0.3">
      <c r="A182" s="51">
        <v>574</v>
      </c>
      <c r="B182" s="56">
        <v>44806</v>
      </c>
      <c r="C182" s="56">
        <v>44740</v>
      </c>
      <c r="D182" s="53" t="s">
        <v>1787</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1" t="s">
        <v>81</v>
      </c>
      <c r="J182" s="53"/>
      <c r="K182" s="51" t="str">
        <f ca="1">LeaveTracker[[#This Row],[Days]]&amp;" "&amp;LeaveTracker[[#This Row],[Type of Leave]]</f>
        <v>2 SL</v>
      </c>
      <c r="L182" s="9">
        <f ca="1">NETWORKDAYS(LeaveTracker[[#This Row],[Start Date]],LeaveTracker[[#This Row],[End Date]],lstHolidays)</f>
        <v>2</v>
      </c>
      <c r="M182" s="9"/>
    </row>
    <row r="183" spans="1:13" ht="30" customHeight="1" x14ac:dyDescent="0.3">
      <c r="A183" s="51">
        <v>575</v>
      </c>
      <c r="B183" s="56">
        <v>44806</v>
      </c>
      <c r="C183" s="56">
        <v>44739</v>
      </c>
      <c r="D183" s="53" t="s">
        <v>1830</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1" t="s">
        <v>82</v>
      </c>
      <c r="J183" s="53"/>
      <c r="K183" s="51" t="str">
        <f ca="1">LeaveTracker[[#This Row],[Days]]&amp;" "&amp;LeaveTracker[[#This Row],[Type of Leave]]</f>
        <v>1 VL</v>
      </c>
      <c r="L183" s="9">
        <f ca="1">NETWORKDAYS(LeaveTracker[[#This Row],[Start Date]],LeaveTracker[[#This Row],[End Date]],lstHolidays)</f>
        <v>1</v>
      </c>
      <c r="M183" s="9"/>
    </row>
    <row r="184" spans="1:13" ht="30" customHeight="1" x14ac:dyDescent="0.3">
      <c r="A184" s="51">
        <v>576</v>
      </c>
      <c r="B184" s="56">
        <v>44806</v>
      </c>
      <c r="C184" s="56">
        <v>44699</v>
      </c>
      <c r="D184" s="53" t="s">
        <v>1831</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1" t="s">
        <v>81</v>
      </c>
      <c r="J184" s="53"/>
      <c r="K184" s="51" t="str">
        <f ca="1">LeaveTracker[[#This Row],[Days]]&amp;" "&amp;LeaveTracker[[#This Row],[Type of Leave]]</f>
        <v>2 SL</v>
      </c>
      <c r="L184" s="9">
        <f ca="1">NETWORKDAYS(LeaveTracker[[#This Row],[Start Date]],LeaveTracker[[#This Row],[End Date]],lstHolidays)</f>
        <v>2</v>
      </c>
      <c r="M184" s="9"/>
    </row>
    <row r="185" spans="1:13" ht="30" customHeight="1" x14ac:dyDescent="0.3">
      <c r="A185" s="51">
        <v>577</v>
      </c>
      <c r="B185" s="56">
        <v>44806</v>
      </c>
      <c r="C185" s="56">
        <v>44760</v>
      </c>
      <c r="D185" s="53" t="s">
        <v>1832</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1" t="s">
        <v>82</v>
      </c>
      <c r="J185" s="53"/>
      <c r="K185" s="51" t="str">
        <f ca="1">LeaveTracker[[#This Row],[Days]]&amp;" "&amp;LeaveTracker[[#This Row],[Type of Leave]]</f>
        <v>1 VL</v>
      </c>
      <c r="L185" s="9">
        <f ca="1">NETWORKDAYS(LeaveTracker[[#This Row],[Start Date]],LeaveTracker[[#This Row],[End Date]],lstHolidays)</f>
        <v>1</v>
      </c>
      <c r="M185" s="9"/>
    </row>
    <row r="186" spans="1:13" ht="30" customHeight="1" x14ac:dyDescent="0.3">
      <c r="A186" s="51">
        <v>578</v>
      </c>
      <c r="B186" s="56">
        <v>44806</v>
      </c>
      <c r="C186" s="56">
        <v>44755</v>
      </c>
      <c r="D186" s="53" t="s">
        <v>1832</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1" t="s">
        <v>81</v>
      </c>
      <c r="J186" s="53"/>
      <c r="K186" s="51" t="str">
        <f ca="1">LeaveTracker[[#This Row],[Days]]&amp;" "&amp;LeaveTracker[[#This Row],[Type of Leave]]</f>
        <v>1 SL</v>
      </c>
      <c r="L186" s="9">
        <f ca="1">NETWORKDAYS(LeaveTracker[[#This Row],[Start Date]],LeaveTracker[[#This Row],[End Date]],lstHolidays)</f>
        <v>1</v>
      </c>
      <c r="M186" s="9"/>
    </row>
    <row r="187" spans="1:13" ht="30" customHeight="1" x14ac:dyDescent="0.3">
      <c r="A187" s="51">
        <v>579</v>
      </c>
      <c r="B187" s="56">
        <v>44806</v>
      </c>
      <c r="C187" s="56">
        <v>44747</v>
      </c>
      <c r="D187" s="53" t="s">
        <v>1811</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1" t="s">
        <v>82</v>
      </c>
      <c r="J187" s="53"/>
      <c r="K187" s="51" t="str">
        <f ca="1">LeaveTracker[[#This Row],[Days]]&amp;" "&amp;LeaveTracker[[#This Row],[Type of Leave]]</f>
        <v>3 VL</v>
      </c>
      <c r="L187" s="9">
        <f ca="1">NETWORKDAYS(LeaveTracker[[#This Row],[Start Date]],LeaveTracker[[#This Row],[End Date]],lstHolidays)</f>
        <v>3</v>
      </c>
      <c r="M187" s="9"/>
    </row>
    <row r="188" spans="1:13" ht="30" customHeight="1" x14ac:dyDescent="0.3">
      <c r="A188" s="51">
        <v>580</v>
      </c>
      <c r="B188" s="56">
        <v>44806</v>
      </c>
      <c r="C188" s="56">
        <v>44748</v>
      </c>
      <c r="D188" s="53" t="s">
        <v>1811</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1" t="s">
        <v>81</v>
      </c>
      <c r="J188" s="53"/>
      <c r="K188" s="51" t="str">
        <f ca="1">LeaveTracker[[#This Row],[Days]]&amp;" "&amp;LeaveTracker[[#This Row],[Type of Leave]]</f>
        <v>1 SL</v>
      </c>
      <c r="L188" s="9">
        <f ca="1">NETWORKDAYS(LeaveTracker[[#This Row],[Start Date]],LeaveTracker[[#This Row],[End Date]],lstHolidays)</f>
        <v>1</v>
      </c>
      <c r="M188" s="9"/>
    </row>
    <row r="189" spans="1:13" ht="30" customHeight="1" x14ac:dyDescent="0.3">
      <c r="A189" s="51">
        <v>581</v>
      </c>
      <c r="B189" s="56">
        <v>44806</v>
      </c>
      <c r="C189" s="56">
        <v>44747</v>
      </c>
      <c r="D189" s="53" t="s">
        <v>1833</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1" t="s">
        <v>82</v>
      </c>
      <c r="J189" s="53"/>
      <c r="K189" s="51" t="str">
        <f ca="1">LeaveTracker[[#This Row],[Days]]&amp;" "&amp;LeaveTracker[[#This Row],[Type of Leave]]</f>
        <v>5 VL</v>
      </c>
      <c r="L189" s="9">
        <f ca="1">NETWORKDAYS(LeaveTracker[[#This Row],[Start Date]],LeaveTracker[[#This Row],[End Date]],lstHolidays)</f>
        <v>5</v>
      </c>
      <c r="M189" s="9"/>
    </row>
    <row r="190" spans="1:13" ht="30" customHeight="1" x14ac:dyDescent="0.3">
      <c r="A190" s="51">
        <v>582</v>
      </c>
      <c r="B190" s="56">
        <v>44806</v>
      </c>
      <c r="C190" s="56">
        <v>44748</v>
      </c>
      <c r="D190" s="53" t="s">
        <v>1834</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1" t="s">
        <v>81</v>
      </c>
      <c r="J190" s="53"/>
      <c r="K190" s="51" t="str">
        <f ca="1">LeaveTracker[[#This Row],[Days]]&amp;" "&amp;LeaveTracker[[#This Row],[Type of Leave]]</f>
        <v>2 SL</v>
      </c>
      <c r="L190" s="9">
        <f ca="1">NETWORKDAYS(LeaveTracker[[#This Row],[Start Date]],LeaveTracker[[#This Row],[End Date]],lstHolidays)</f>
        <v>2</v>
      </c>
      <c r="M190" s="9"/>
    </row>
    <row r="191" spans="1:13" ht="30" customHeight="1" x14ac:dyDescent="0.3">
      <c r="A191" s="51">
        <v>583</v>
      </c>
      <c r="B191" s="56">
        <v>44806</v>
      </c>
      <c r="C191" s="56">
        <v>44747</v>
      </c>
      <c r="D191" s="53" t="s">
        <v>1817</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1" t="s">
        <v>81</v>
      </c>
      <c r="J191" s="53"/>
      <c r="K191" s="51" t="str">
        <f ca="1">LeaveTracker[[#This Row],[Days]]&amp;" "&amp;LeaveTracker[[#This Row],[Type of Leave]]</f>
        <v>1 SL</v>
      </c>
      <c r="L191" s="9">
        <f ca="1">NETWORKDAYS(LeaveTracker[[#This Row],[Start Date]],LeaveTracker[[#This Row],[End Date]],lstHolidays)</f>
        <v>1</v>
      </c>
      <c r="M191" s="9"/>
    </row>
    <row r="192" spans="1:13" ht="30" customHeight="1" x14ac:dyDescent="0.3">
      <c r="A192" s="51">
        <v>584</v>
      </c>
      <c r="B192" s="56">
        <v>44806</v>
      </c>
      <c r="C192" s="56">
        <v>44753</v>
      </c>
      <c r="D192" s="53" t="s">
        <v>1835</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1" t="s">
        <v>81</v>
      </c>
      <c r="J192" s="53"/>
      <c r="K192" s="51" t="str">
        <f ca="1">LeaveTracker[[#This Row],[Days]]&amp;" "&amp;LeaveTracker[[#This Row],[Type of Leave]]</f>
        <v>0 SL</v>
      </c>
      <c r="L192" s="9">
        <f ca="1">NETWORKDAYS(LeaveTracker[[#This Row],[Start Date]],LeaveTracker[[#This Row],[End Date]],lstHolidays)</f>
        <v>0</v>
      </c>
      <c r="M192" s="9"/>
    </row>
    <row r="193" spans="1:13" ht="30" customHeight="1" x14ac:dyDescent="0.3">
      <c r="A193" s="51">
        <v>585</v>
      </c>
      <c r="B193" s="56">
        <v>44806</v>
      </c>
      <c r="C193" s="56">
        <v>44686</v>
      </c>
      <c r="D193" s="53" t="s">
        <v>1833</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1" t="s">
        <v>81</v>
      </c>
      <c r="J193" s="53"/>
      <c r="K193" s="51" t="str">
        <f ca="1">LeaveTracker[[#This Row],[Days]]&amp;" "&amp;LeaveTracker[[#This Row],[Type of Leave]]</f>
        <v>1 SL</v>
      </c>
      <c r="L193" s="9">
        <f ca="1">NETWORKDAYS(LeaveTracker[[#This Row],[Start Date]],LeaveTracker[[#This Row],[End Date]],lstHolidays)</f>
        <v>1</v>
      </c>
      <c r="M193" s="9"/>
    </row>
    <row r="194" spans="1:13" ht="30" customHeight="1" x14ac:dyDescent="0.3">
      <c r="A194" s="51">
        <v>586</v>
      </c>
      <c r="B194" s="56">
        <v>44806</v>
      </c>
      <c r="C194" s="56">
        <v>44725</v>
      </c>
      <c r="D194" s="53" t="s">
        <v>1832</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1" t="s">
        <v>81</v>
      </c>
      <c r="J194" s="53"/>
      <c r="K194" s="51" t="str">
        <f ca="1">LeaveTracker[[#This Row],[Days]]&amp;" "&amp;LeaveTracker[[#This Row],[Type of Leave]]</f>
        <v>1 SL</v>
      </c>
      <c r="L194" s="9">
        <f ca="1">NETWORKDAYS(LeaveTracker[[#This Row],[Start Date]],LeaveTracker[[#This Row],[End Date]],lstHolidays)</f>
        <v>1</v>
      </c>
      <c r="M194" s="9"/>
    </row>
    <row r="195" spans="1:13" ht="30" customHeight="1" x14ac:dyDescent="0.3">
      <c r="A195" s="51">
        <v>587</v>
      </c>
      <c r="B195" s="56">
        <v>44806</v>
      </c>
      <c r="C195" s="56">
        <v>44746</v>
      </c>
      <c r="D195" s="53" t="s">
        <v>1836</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1" t="s">
        <v>81</v>
      </c>
      <c r="J195" s="53"/>
      <c r="K195" s="51" t="str">
        <f ca="1">LeaveTracker[[#This Row],[Days]]&amp;" "&amp;LeaveTracker[[#This Row],[Type of Leave]]</f>
        <v>20 SL</v>
      </c>
      <c r="L195" s="9">
        <f ca="1">NETWORKDAYS(LeaveTracker[[#This Row],[Start Date]],LeaveTracker[[#This Row],[End Date]],lstHolidays)</f>
        <v>20</v>
      </c>
      <c r="M195" s="9"/>
    </row>
    <row r="196" spans="1:13" ht="30" customHeight="1" x14ac:dyDescent="0.3">
      <c r="A196" s="51">
        <v>588</v>
      </c>
      <c r="B196" s="56">
        <v>44806</v>
      </c>
      <c r="C196" s="56">
        <v>44767</v>
      </c>
      <c r="D196" s="53" t="s">
        <v>1837</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1" t="s">
        <v>81</v>
      </c>
      <c r="J196" s="53"/>
      <c r="K196" s="51" t="str">
        <f ca="1">LeaveTracker[[#This Row],[Days]]&amp;" "&amp;LeaveTracker[[#This Row],[Type of Leave]]</f>
        <v>5 SL</v>
      </c>
      <c r="L196" s="9">
        <f ca="1">NETWORKDAYS(LeaveTracker[[#This Row],[Start Date]],LeaveTracker[[#This Row],[End Date]],lstHolidays)</f>
        <v>5</v>
      </c>
      <c r="M196" s="9"/>
    </row>
    <row r="197" spans="1:13" ht="30" customHeight="1" x14ac:dyDescent="0.3">
      <c r="A197" s="51">
        <v>588</v>
      </c>
      <c r="B197" s="56">
        <v>44806</v>
      </c>
      <c r="C197" s="56">
        <v>44767</v>
      </c>
      <c r="D197" s="53" t="s">
        <v>1837</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1" t="s">
        <v>81</v>
      </c>
      <c r="J197" s="53"/>
      <c r="K197" s="51" t="str">
        <f ca="1">LeaveTracker[[#This Row],[Days]]&amp;" "&amp;LeaveTracker[[#This Row],[Type of Leave]]</f>
        <v>5 SL</v>
      </c>
      <c r="L197" s="9">
        <f ca="1">NETWORKDAYS(LeaveTracker[[#This Row],[Start Date]],LeaveTracker[[#This Row],[End Date]],lstHolidays)</f>
        <v>5</v>
      </c>
      <c r="M197" s="9"/>
    </row>
    <row r="198" spans="1:13" ht="30" customHeight="1" x14ac:dyDescent="0.3">
      <c r="A198" s="51">
        <v>589</v>
      </c>
      <c r="B198" s="56">
        <v>44806</v>
      </c>
      <c r="C198" s="56">
        <v>44756</v>
      </c>
      <c r="D198" s="53" t="s">
        <v>1785</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1" t="s">
        <v>81</v>
      </c>
      <c r="J198" s="53"/>
      <c r="K198" s="51" t="str">
        <f ca="1">LeaveTracker[[#This Row],[Days]]&amp;" "&amp;LeaveTracker[[#This Row],[Type of Leave]]</f>
        <v>1 SL</v>
      </c>
      <c r="L198" s="9">
        <f ca="1">NETWORKDAYS(LeaveTracker[[#This Row],[Start Date]],LeaveTracker[[#This Row],[End Date]],lstHolidays)</f>
        <v>1</v>
      </c>
      <c r="M198" s="9"/>
    </row>
    <row r="199" spans="1:13" ht="30" customHeight="1" x14ac:dyDescent="0.3">
      <c r="A199" s="51">
        <v>590</v>
      </c>
      <c r="B199" s="56">
        <v>44806</v>
      </c>
      <c r="C199" s="56">
        <v>44767</v>
      </c>
      <c r="D199" s="53" t="s">
        <v>1838</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1" t="s">
        <v>81</v>
      </c>
      <c r="J199" s="53"/>
      <c r="K199" s="51" t="str">
        <f ca="1">LeaveTracker[[#This Row],[Days]]&amp;" "&amp;LeaveTracker[[#This Row],[Type of Leave]]</f>
        <v>4 SL</v>
      </c>
      <c r="L199" s="9">
        <f ca="1">NETWORKDAYS(LeaveTracker[[#This Row],[Start Date]],LeaveTracker[[#This Row],[End Date]],lstHolidays)</f>
        <v>4</v>
      </c>
      <c r="M199" s="9"/>
    </row>
    <row r="200" spans="1:13" ht="30" customHeight="1" x14ac:dyDescent="0.3">
      <c r="A200" s="51">
        <v>591</v>
      </c>
      <c r="B200" s="56">
        <v>44806</v>
      </c>
      <c r="C200" s="56">
        <v>44727</v>
      </c>
      <c r="D200" s="53" t="s">
        <v>1839</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1" t="s">
        <v>81</v>
      </c>
      <c r="J200" s="53"/>
      <c r="K200" s="51" t="str">
        <f ca="1">LeaveTracker[[#This Row],[Days]]&amp;" "&amp;LeaveTracker[[#This Row],[Type of Leave]]</f>
        <v>2 SL</v>
      </c>
      <c r="L200" s="9">
        <f ca="1">NETWORKDAYS(LeaveTracker[[#This Row],[Start Date]],LeaveTracker[[#This Row],[End Date]],lstHolidays)</f>
        <v>2</v>
      </c>
      <c r="M200" s="9"/>
    </row>
    <row r="201" spans="1:13" ht="30" customHeight="1" x14ac:dyDescent="0.3">
      <c r="A201" s="51">
        <v>592</v>
      </c>
      <c r="B201" s="56">
        <v>44806</v>
      </c>
      <c r="C201" s="56">
        <v>44677</v>
      </c>
      <c r="D201" s="53" t="s">
        <v>1839</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1" t="s">
        <v>81</v>
      </c>
      <c r="J201" s="53"/>
      <c r="K201" s="51" t="str">
        <f ca="1">LeaveTracker[[#This Row],[Days]]&amp;" "&amp;LeaveTracker[[#This Row],[Type of Leave]]</f>
        <v>5 SL</v>
      </c>
      <c r="L201" s="9">
        <f ca="1">NETWORKDAYS(LeaveTracker[[#This Row],[Start Date]],LeaveTracker[[#This Row],[End Date]],lstHolidays)</f>
        <v>5</v>
      </c>
      <c r="M201" s="9"/>
    </row>
    <row r="202" spans="1:13" ht="30" customHeight="1" x14ac:dyDescent="0.3">
      <c r="A202" s="51">
        <v>593</v>
      </c>
      <c r="B202" s="56">
        <v>44806</v>
      </c>
      <c r="C202" s="56">
        <v>44748</v>
      </c>
      <c r="D202" s="53" t="s">
        <v>1840</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1" t="s">
        <v>298</v>
      </c>
      <c r="J202" s="53" t="s">
        <v>1004</v>
      </c>
      <c r="K202" s="51" t="str">
        <f ca="1">LeaveTracker[[#This Row],[Days]]&amp;" "&amp;LeaveTracker[[#This Row],[Type of Leave]]</f>
        <v>2 OTHER</v>
      </c>
      <c r="L202" s="9">
        <f ca="1">NETWORKDAYS(LeaveTracker[[#This Row],[Start Date]],LeaveTracker[[#This Row],[End Date]],lstHolidays)</f>
        <v>2</v>
      </c>
      <c r="M202" s="9"/>
    </row>
    <row r="203" spans="1:13" ht="30" customHeight="1" x14ac:dyDescent="0.3">
      <c r="A203" s="51">
        <v>594</v>
      </c>
      <c r="B203" s="56">
        <v>44806</v>
      </c>
      <c r="C203" s="56">
        <v>44697</v>
      </c>
      <c r="D203" s="53" t="s">
        <v>1840</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1" t="s">
        <v>298</v>
      </c>
      <c r="J203" s="53" t="s">
        <v>1003</v>
      </c>
      <c r="K203" s="51" t="str">
        <f ca="1">LeaveTracker[[#This Row],[Days]]&amp;" "&amp;LeaveTracker[[#This Row],[Type of Leave]]</f>
        <v>0 OTHER</v>
      </c>
      <c r="L203" s="9">
        <f ca="1">NETWORKDAYS(LeaveTracker[[#This Row],[Start Date]],LeaveTracker[[#This Row],[End Date]],lstHolidays)</f>
        <v>0</v>
      </c>
      <c r="M203" s="9"/>
    </row>
    <row r="204" spans="1:13" ht="30" customHeight="1" x14ac:dyDescent="0.3">
      <c r="A204" s="51">
        <v>595</v>
      </c>
      <c r="B204" s="56">
        <v>44806</v>
      </c>
      <c r="C204" s="56">
        <v>44697</v>
      </c>
      <c r="D204" s="53" t="s">
        <v>1840</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1" t="s">
        <v>298</v>
      </c>
      <c r="J204" s="53" t="s">
        <v>1004</v>
      </c>
      <c r="K204" s="51" t="str">
        <f ca="1">LeaveTracker[[#This Row],[Days]]&amp;" "&amp;LeaveTracker[[#This Row],[Type of Leave]]</f>
        <v>3 OTHER</v>
      </c>
      <c r="L204" s="9">
        <f ca="1">NETWORKDAYS(LeaveTracker[[#This Row],[Start Date]],LeaveTracker[[#This Row],[End Date]],lstHolidays)</f>
        <v>3</v>
      </c>
      <c r="M204" s="9"/>
    </row>
    <row r="205" spans="1:13" ht="30" customHeight="1" x14ac:dyDescent="0.3">
      <c r="A205" s="51">
        <v>596</v>
      </c>
      <c r="B205" s="56">
        <v>44806</v>
      </c>
      <c r="C205" s="56">
        <v>44677</v>
      </c>
      <c r="D205" s="53" t="s">
        <v>1841</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1" t="s">
        <v>298</v>
      </c>
      <c r="J205" s="53" t="s">
        <v>1004</v>
      </c>
      <c r="K205" s="51" t="str">
        <f ca="1">LeaveTracker[[#This Row],[Days]]&amp;" "&amp;LeaveTracker[[#This Row],[Type of Leave]]</f>
        <v>2 OTHER</v>
      </c>
      <c r="L205" s="9">
        <f ca="1">NETWORKDAYS(LeaveTracker[[#This Row],[Start Date]],LeaveTracker[[#This Row],[End Date]],lstHolidays)</f>
        <v>2</v>
      </c>
      <c r="M205" s="9"/>
    </row>
    <row r="206" spans="1:13" ht="30" customHeight="1" x14ac:dyDescent="0.3">
      <c r="A206" s="51">
        <v>596</v>
      </c>
      <c r="B206" s="56">
        <v>44806</v>
      </c>
      <c r="C206" s="56">
        <v>44677</v>
      </c>
      <c r="D206" s="53" t="s">
        <v>1841</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1" t="s">
        <v>298</v>
      </c>
      <c r="J206" s="53" t="s">
        <v>1004</v>
      </c>
      <c r="K206" s="51" t="str">
        <f ca="1">LeaveTracker[[#This Row],[Days]]&amp;" "&amp;LeaveTracker[[#This Row],[Type of Leave]]</f>
        <v>3 OTHER</v>
      </c>
      <c r="L206" s="9">
        <f ca="1">NETWORKDAYS(LeaveTracker[[#This Row],[Start Date]],LeaveTracker[[#This Row],[End Date]],lstHolidays)</f>
        <v>3</v>
      </c>
      <c r="M206" s="9"/>
    </row>
    <row r="207" spans="1:13" ht="30" customHeight="1" x14ac:dyDescent="0.3">
      <c r="A207" s="51">
        <v>597</v>
      </c>
      <c r="B207" s="56">
        <v>44806</v>
      </c>
      <c r="C207" s="56">
        <v>44753</v>
      </c>
      <c r="D207" s="53" t="s">
        <v>1842</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1" t="s">
        <v>298</v>
      </c>
      <c r="J207" s="53" t="s">
        <v>1035</v>
      </c>
      <c r="K207" s="51" t="str">
        <f ca="1">LeaveTracker[[#This Row],[Days]]&amp;" "&amp;LeaveTracker[[#This Row],[Type of Leave]]</f>
        <v>1 OTHER</v>
      </c>
      <c r="L207" s="9">
        <f ca="1">NETWORKDAYS(LeaveTracker[[#This Row],[Start Date]],LeaveTracker[[#This Row],[End Date]],lstHolidays)</f>
        <v>1</v>
      </c>
      <c r="M207" s="9"/>
    </row>
    <row r="208" spans="1:13" ht="30" customHeight="1" x14ac:dyDescent="0.3">
      <c r="A208" s="51">
        <v>598</v>
      </c>
      <c r="B208" s="56">
        <v>44806</v>
      </c>
      <c r="C208" s="56">
        <v>44739</v>
      </c>
      <c r="D208" s="53" t="s">
        <v>1838</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1" t="s">
        <v>81</v>
      </c>
      <c r="J208" s="53"/>
      <c r="K208" s="51" t="str">
        <f ca="1">LeaveTracker[[#This Row],[Days]]&amp;" "&amp;LeaveTracker[[#This Row],[Type of Leave]]</f>
        <v>2 SL</v>
      </c>
      <c r="L208" s="9">
        <f ca="1">NETWORKDAYS(LeaveTracker[[#This Row],[Start Date]],LeaveTracker[[#This Row],[End Date]],lstHolidays)</f>
        <v>2</v>
      </c>
      <c r="M208" s="9"/>
    </row>
    <row r="209" spans="1:13" ht="30" customHeight="1" x14ac:dyDescent="0.3">
      <c r="A209" s="51">
        <v>599</v>
      </c>
      <c r="B209" s="56">
        <v>44806</v>
      </c>
      <c r="C209" s="56">
        <v>44755</v>
      </c>
      <c r="D209" s="53" t="s">
        <v>1843</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1" t="s">
        <v>298</v>
      </c>
      <c r="J209" s="53" t="s">
        <v>1003</v>
      </c>
      <c r="K209" s="51" t="str">
        <f ca="1">LeaveTracker[[#This Row],[Days]]&amp;" "&amp;LeaveTracker[[#This Row],[Type of Leave]]</f>
        <v>1 OTHER</v>
      </c>
      <c r="L209" s="9">
        <f ca="1">NETWORKDAYS(LeaveTracker[[#This Row],[Start Date]],LeaveTracker[[#This Row],[End Date]],lstHolidays)</f>
        <v>1</v>
      </c>
      <c r="M209" s="9"/>
    </row>
    <row r="210" spans="1:13" ht="30" customHeight="1" x14ac:dyDescent="0.3">
      <c r="A210" s="51">
        <v>600</v>
      </c>
      <c r="B210" s="56">
        <v>44806</v>
      </c>
      <c r="C210" s="56">
        <v>44757</v>
      </c>
      <c r="D210" s="53" t="s">
        <v>1838</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1" t="s">
        <v>298</v>
      </c>
      <c r="J210" s="53" t="s">
        <v>1003</v>
      </c>
      <c r="K210" s="51" t="str">
        <f ca="1">LeaveTracker[[#This Row],[Days]]&amp;" "&amp;LeaveTracker[[#This Row],[Type of Leave]]</f>
        <v>2 OTHER</v>
      </c>
      <c r="L210" s="9">
        <f ca="1">NETWORKDAYS(LeaveTracker[[#This Row],[Start Date]],LeaveTracker[[#This Row],[End Date]],lstHolidays)</f>
        <v>2</v>
      </c>
      <c r="M210" s="9"/>
    </row>
    <row r="211" spans="1:13" ht="30" customHeight="1" x14ac:dyDescent="0.3">
      <c r="A211" s="51">
        <v>601</v>
      </c>
      <c r="B211" s="56">
        <v>44806</v>
      </c>
      <c r="C211" s="56">
        <v>44719</v>
      </c>
      <c r="D211" s="53" t="s">
        <v>1838</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1" t="s">
        <v>81</v>
      </c>
      <c r="J211" s="53"/>
      <c r="K211" s="51" t="str">
        <f ca="1">LeaveTracker[[#This Row],[Days]]&amp;" "&amp;LeaveTracker[[#This Row],[Type of Leave]]</f>
        <v>2 SL</v>
      </c>
      <c r="L211" s="9">
        <f ca="1">NETWORKDAYS(LeaveTracker[[#This Row],[Start Date]],LeaveTracker[[#This Row],[End Date]],lstHolidays)</f>
        <v>2</v>
      </c>
      <c r="M211" s="9"/>
    </row>
    <row r="212" spans="1:13" ht="30" customHeight="1" x14ac:dyDescent="0.3">
      <c r="A212" s="51">
        <v>602</v>
      </c>
      <c r="B212" s="56">
        <v>44806</v>
      </c>
      <c r="C212" s="56">
        <v>44756</v>
      </c>
      <c r="D212" s="53" t="s">
        <v>1843</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1" t="s">
        <v>81</v>
      </c>
      <c r="J212" s="53"/>
      <c r="K212" s="51" t="str">
        <f ca="1">LeaveTracker[[#This Row],[Days]]&amp;" "&amp;LeaveTracker[[#This Row],[Type of Leave]]</f>
        <v>1 SL</v>
      </c>
      <c r="L212" s="9">
        <f ca="1">NETWORKDAYS(LeaveTracker[[#This Row],[Start Date]],LeaveTracker[[#This Row],[End Date]],lstHolidays)</f>
        <v>1</v>
      </c>
      <c r="M212" s="9"/>
    </row>
    <row r="213" spans="1:13" ht="30" customHeight="1" x14ac:dyDescent="0.3">
      <c r="A213" s="51">
        <v>603</v>
      </c>
      <c r="B213" s="56">
        <v>44806</v>
      </c>
      <c r="C213" s="56">
        <v>44705</v>
      </c>
      <c r="D213" s="53" t="s">
        <v>1844</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1" t="s">
        <v>81</v>
      </c>
      <c r="J213" s="53"/>
      <c r="K213" s="51" t="str">
        <f ca="1">LeaveTracker[[#This Row],[Days]]&amp;" "&amp;LeaveTracker[[#This Row],[Type of Leave]]</f>
        <v>4 SL</v>
      </c>
      <c r="L213" s="9">
        <f ca="1">NETWORKDAYS(LeaveTracker[[#This Row],[Start Date]],LeaveTracker[[#This Row],[End Date]],lstHolidays)</f>
        <v>4</v>
      </c>
      <c r="M213" s="9"/>
    </row>
    <row r="214" spans="1:13" ht="30" customHeight="1" x14ac:dyDescent="0.3">
      <c r="A214" s="51">
        <v>604</v>
      </c>
      <c r="B214" s="56">
        <v>44806</v>
      </c>
      <c r="C214" s="56">
        <v>44751</v>
      </c>
      <c r="D214" s="53" t="s">
        <v>1845</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1" t="s">
        <v>81</v>
      </c>
      <c r="J214" s="53"/>
      <c r="K214" s="51" t="str">
        <f ca="1">LeaveTracker[[#This Row],[Days]]&amp;" "&amp;LeaveTracker[[#This Row],[Type of Leave]]</f>
        <v>3 SL</v>
      </c>
      <c r="L214" s="9">
        <f ca="1">NETWORKDAYS(LeaveTracker[[#This Row],[Start Date]],LeaveTracker[[#This Row],[End Date]],lstHolidays)</f>
        <v>3</v>
      </c>
      <c r="M214" s="9"/>
    </row>
    <row r="215" spans="1:13" ht="30" customHeight="1" x14ac:dyDescent="0.3">
      <c r="A215" s="51">
        <v>605</v>
      </c>
      <c r="B215" s="56">
        <v>44806</v>
      </c>
      <c r="C215" s="56">
        <v>44755</v>
      </c>
      <c r="D215" s="53" t="s">
        <v>1846</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1" t="s">
        <v>81</v>
      </c>
      <c r="J215" s="53"/>
      <c r="K215" s="51" t="str">
        <f ca="1">LeaveTracker[[#This Row],[Days]]&amp;" "&amp;LeaveTracker[[#This Row],[Type of Leave]]</f>
        <v>1 SL</v>
      </c>
      <c r="L215" s="9">
        <f ca="1">NETWORKDAYS(LeaveTracker[[#This Row],[Start Date]],LeaveTracker[[#This Row],[End Date]],lstHolidays)</f>
        <v>1</v>
      </c>
      <c r="M215" s="9"/>
    </row>
    <row r="216" spans="1:13" ht="30" customHeight="1" x14ac:dyDescent="0.3">
      <c r="A216" s="51">
        <v>606</v>
      </c>
      <c r="B216" s="56">
        <v>44806</v>
      </c>
      <c r="C216" s="56">
        <v>44701</v>
      </c>
      <c r="D216" s="53" t="s">
        <v>1832</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1" t="s">
        <v>298</v>
      </c>
      <c r="J216" s="53" t="s">
        <v>1003</v>
      </c>
      <c r="K216" s="51" t="str">
        <f ca="1">LeaveTracker[[#This Row],[Days]]&amp;" "&amp;LeaveTracker[[#This Row],[Type of Leave]]</f>
        <v>1 OTHER</v>
      </c>
      <c r="L216" s="9">
        <f ca="1">NETWORKDAYS(LeaveTracker[[#This Row],[Start Date]],LeaveTracker[[#This Row],[End Date]],lstHolidays)</f>
        <v>1</v>
      </c>
      <c r="M216" s="9"/>
    </row>
    <row r="217" spans="1:13" ht="30" customHeight="1" x14ac:dyDescent="0.3">
      <c r="A217" s="51">
        <v>607</v>
      </c>
      <c r="B217" s="56">
        <v>44806</v>
      </c>
      <c r="C217" s="56">
        <v>44683</v>
      </c>
      <c r="D217" s="53" t="s">
        <v>1832</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1" t="s">
        <v>81</v>
      </c>
      <c r="J217" s="53"/>
      <c r="K217" s="51" t="str">
        <f ca="1">LeaveTracker[[#This Row],[Days]]&amp;" "&amp;LeaveTracker[[#This Row],[Type of Leave]]</f>
        <v>3 SL</v>
      </c>
      <c r="L217" s="9">
        <f ca="1">NETWORKDAYS(LeaveTracker[[#This Row],[Start Date]],LeaveTracker[[#This Row],[End Date]],lstHolidays)</f>
        <v>3</v>
      </c>
      <c r="M217" s="9"/>
    </row>
    <row r="218" spans="1:13" ht="30" customHeight="1" x14ac:dyDescent="0.3">
      <c r="A218" s="51">
        <v>608</v>
      </c>
      <c r="B218" s="56">
        <v>44811</v>
      </c>
      <c r="C218" s="56">
        <v>44670</v>
      </c>
      <c r="D218" s="53" t="s">
        <v>1784</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1" t="s">
        <v>82</v>
      </c>
      <c r="J218" s="53"/>
      <c r="K218" s="51" t="str">
        <f ca="1">LeaveTracker[[#This Row],[Days]]&amp;" "&amp;LeaveTracker[[#This Row],[Type of Leave]]</f>
        <v>70 VL</v>
      </c>
      <c r="L218" s="9">
        <f ca="1">NETWORKDAYS(LeaveTracker[[#This Row],[Start Date]],LeaveTracker[[#This Row],[End Date]],lstHolidays)</f>
        <v>70</v>
      </c>
      <c r="M218" s="9"/>
    </row>
    <row r="219" spans="1:13" ht="30" customHeight="1" x14ac:dyDescent="0.3">
      <c r="A219" s="51">
        <v>609</v>
      </c>
      <c r="B219" s="56">
        <v>44811</v>
      </c>
      <c r="C219" s="56">
        <v>44589</v>
      </c>
      <c r="D219" s="53" t="s">
        <v>1772</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1" t="s">
        <v>298</v>
      </c>
      <c r="J219" s="53" t="s">
        <v>1003</v>
      </c>
      <c r="K219" s="51" t="str">
        <f ca="1">LeaveTracker[[#This Row],[Days]]&amp;" "&amp;LeaveTracker[[#This Row],[Type of Leave]]</f>
        <v>1 OTHER</v>
      </c>
      <c r="L219" s="9">
        <f ca="1">NETWORKDAYS(LeaveTracker[[#This Row],[Start Date]],LeaveTracker[[#This Row],[End Date]],lstHolidays)</f>
        <v>1</v>
      </c>
      <c r="M219" s="9"/>
    </row>
    <row r="220" spans="1:13" ht="30" customHeight="1" x14ac:dyDescent="0.3">
      <c r="A220" s="51">
        <v>610</v>
      </c>
      <c r="B220" s="56">
        <v>44811</v>
      </c>
      <c r="C220" s="56">
        <v>44750</v>
      </c>
      <c r="D220" s="53" t="s">
        <v>1770</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1" t="s">
        <v>81</v>
      </c>
      <c r="J220" s="53"/>
      <c r="K220" s="51" t="str">
        <f ca="1">LeaveTracker[[#This Row],[Days]]&amp;" "&amp;LeaveTracker[[#This Row],[Type of Leave]]</f>
        <v>1 SL</v>
      </c>
      <c r="L220" s="9">
        <f ca="1">NETWORKDAYS(LeaveTracker[[#This Row],[Start Date]],LeaveTracker[[#This Row],[End Date]],lstHolidays)</f>
        <v>1</v>
      </c>
      <c r="M220" s="9"/>
    </row>
    <row r="221" spans="1:13" ht="30" customHeight="1" x14ac:dyDescent="0.3">
      <c r="A221" s="51">
        <v>611</v>
      </c>
      <c r="B221" s="56">
        <v>44811</v>
      </c>
      <c r="C221" s="56">
        <v>44741</v>
      </c>
      <c r="D221" s="53" t="s">
        <v>1770</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1" t="s">
        <v>81</v>
      </c>
      <c r="J221" s="53"/>
      <c r="K221" s="51" t="str">
        <f ca="1">LeaveTracker[[#This Row],[Days]]&amp;" "&amp;LeaveTracker[[#This Row],[Type of Leave]]</f>
        <v>1 SL</v>
      </c>
      <c r="L221" s="9">
        <f ca="1">NETWORKDAYS(LeaveTracker[[#This Row],[Start Date]],LeaveTracker[[#This Row],[End Date]],lstHolidays)</f>
        <v>1</v>
      </c>
      <c r="M221" s="9"/>
    </row>
    <row r="222" spans="1:13" ht="30" customHeight="1" x14ac:dyDescent="0.3">
      <c r="A222" s="51">
        <v>612</v>
      </c>
      <c r="B222" s="56">
        <v>44811</v>
      </c>
      <c r="C222" s="56">
        <v>44746</v>
      </c>
      <c r="D222" s="53" t="s">
        <v>1131</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1" t="s">
        <v>81</v>
      </c>
      <c r="J222" s="53"/>
      <c r="K222" s="51" t="str">
        <f ca="1">LeaveTracker[[#This Row],[Days]]&amp;" "&amp;LeaveTracker[[#This Row],[Type of Leave]]</f>
        <v>3 SL</v>
      </c>
      <c r="L222" s="9">
        <f ca="1">NETWORKDAYS(LeaveTracker[[#This Row],[Start Date]],LeaveTracker[[#This Row],[End Date]],lstHolidays)</f>
        <v>3</v>
      </c>
      <c r="M222" s="9"/>
    </row>
    <row r="223" spans="1:13" ht="30" customHeight="1" x14ac:dyDescent="0.3">
      <c r="A223" s="51">
        <v>612</v>
      </c>
      <c r="B223" s="56">
        <v>44811</v>
      </c>
      <c r="C223" s="56">
        <v>44746</v>
      </c>
      <c r="D223" s="53" t="s">
        <v>1131</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1" t="s">
        <v>81</v>
      </c>
      <c r="J223" s="53"/>
      <c r="K223" s="51" t="str">
        <f ca="1">LeaveTracker[[#This Row],[Days]]&amp;" "&amp;LeaveTracker[[#This Row],[Type of Leave]]</f>
        <v>1 SL</v>
      </c>
      <c r="L223" s="9">
        <f ca="1">NETWORKDAYS(LeaveTracker[[#This Row],[Start Date]],LeaveTracker[[#This Row],[End Date]],lstHolidays)</f>
        <v>1</v>
      </c>
      <c r="M223" s="9"/>
    </row>
    <row r="224" spans="1:13" ht="30" customHeight="1" x14ac:dyDescent="0.3">
      <c r="A224" s="51">
        <v>613</v>
      </c>
      <c r="B224" s="56">
        <v>44811</v>
      </c>
      <c r="C224" s="56">
        <v>44740</v>
      </c>
      <c r="D224" s="53" t="s">
        <v>1730</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1" t="s">
        <v>298</v>
      </c>
      <c r="J224" s="53" t="s">
        <v>1004</v>
      </c>
      <c r="K224" s="51" t="str">
        <f ca="1">LeaveTracker[[#This Row],[Days]]&amp;" "&amp;LeaveTracker[[#This Row],[Type of Leave]]</f>
        <v>2 OTHER</v>
      </c>
      <c r="L224" s="9">
        <f ca="1">NETWORKDAYS(LeaveTracker[[#This Row],[Start Date]],LeaveTracker[[#This Row],[End Date]],lstHolidays)</f>
        <v>2</v>
      </c>
      <c r="M224" s="9"/>
    </row>
    <row r="225" spans="1:13" ht="30" customHeight="1" x14ac:dyDescent="0.3">
      <c r="A225" s="51">
        <v>614</v>
      </c>
      <c r="B225" s="56">
        <v>44811</v>
      </c>
      <c r="C225" s="56">
        <v>44742</v>
      </c>
      <c r="D225" s="53" t="s">
        <v>1847</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1" t="s">
        <v>298</v>
      </c>
      <c r="J225" s="53" t="s">
        <v>1004</v>
      </c>
      <c r="K225" s="51" t="str">
        <f ca="1">LeaveTracker[[#This Row],[Days]]&amp;" "&amp;LeaveTracker[[#This Row],[Type of Leave]]</f>
        <v>3 OTHER</v>
      </c>
      <c r="L225" s="9">
        <f ca="1">NETWORKDAYS(LeaveTracker[[#This Row],[Start Date]],LeaveTracker[[#This Row],[End Date]],lstHolidays)</f>
        <v>3</v>
      </c>
      <c r="M225" s="9"/>
    </row>
    <row r="226" spans="1:13" ht="30" customHeight="1" x14ac:dyDescent="0.3">
      <c r="A226" s="51">
        <v>615</v>
      </c>
      <c r="B226" s="56">
        <v>44811</v>
      </c>
      <c r="C226" s="56">
        <v>44753</v>
      </c>
      <c r="D226" s="53" t="s">
        <v>1848</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1" t="s">
        <v>298</v>
      </c>
      <c r="J226" s="53" t="s">
        <v>1003</v>
      </c>
      <c r="K226" s="51" t="str">
        <f ca="1">LeaveTracker[[#This Row],[Days]]&amp;" "&amp;LeaveTracker[[#This Row],[Type of Leave]]</f>
        <v>3 OTHER</v>
      </c>
      <c r="L226" s="9">
        <f ca="1">NETWORKDAYS(LeaveTracker[[#This Row],[Start Date]],LeaveTracker[[#This Row],[End Date]],lstHolidays)</f>
        <v>3</v>
      </c>
      <c r="M226" s="9"/>
    </row>
    <row r="227" spans="1:13" ht="30" customHeight="1" x14ac:dyDescent="0.3">
      <c r="A227" s="51">
        <v>616</v>
      </c>
      <c r="B227" s="56">
        <v>44811</v>
      </c>
      <c r="C227" s="56">
        <v>44749</v>
      </c>
      <c r="D227" s="53" t="s">
        <v>1849</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1" t="s">
        <v>82</v>
      </c>
      <c r="J227" s="53"/>
      <c r="K227" s="51" t="str">
        <f ca="1">LeaveTracker[[#This Row],[Days]]&amp;" "&amp;LeaveTracker[[#This Row],[Type of Leave]]</f>
        <v>5 VL</v>
      </c>
      <c r="L227" s="9">
        <f ca="1">NETWORKDAYS(LeaveTracker[[#This Row],[Start Date]],LeaveTracker[[#This Row],[End Date]],lstHolidays)</f>
        <v>5</v>
      </c>
      <c r="M227" s="9"/>
    </row>
    <row r="228" spans="1:13" ht="30" customHeight="1" x14ac:dyDescent="0.3">
      <c r="A228" s="51">
        <v>617</v>
      </c>
      <c r="B228" s="56">
        <v>44811</v>
      </c>
      <c r="C228" s="56">
        <v>44750</v>
      </c>
      <c r="D228" s="53" t="s">
        <v>1850</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1" t="s">
        <v>81</v>
      </c>
      <c r="J228" s="53"/>
      <c r="K228" s="51" t="str">
        <f ca="1">LeaveTracker[[#This Row],[Days]]&amp;" "&amp;LeaveTracker[[#This Row],[Type of Leave]]</f>
        <v>2 SL</v>
      </c>
      <c r="L228" s="9">
        <f ca="1">NETWORKDAYS(LeaveTracker[[#This Row],[Start Date]],LeaveTracker[[#This Row],[End Date]],lstHolidays)</f>
        <v>2</v>
      </c>
      <c r="M228" s="9"/>
    </row>
    <row r="229" spans="1:13" ht="30" customHeight="1" x14ac:dyDescent="0.3">
      <c r="A229" s="51">
        <v>618</v>
      </c>
      <c r="B229" s="56">
        <v>44811</v>
      </c>
      <c r="C229" s="56">
        <v>44718</v>
      </c>
      <c r="D229" s="53" t="s">
        <v>1843</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1" t="s">
        <v>81</v>
      </c>
      <c r="J229" s="53"/>
      <c r="K229" s="51" t="str">
        <f ca="1">LeaveTracker[[#This Row],[Days]]&amp;" "&amp;LeaveTracker[[#This Row],[Type of Leave]]</f>
        <v>1 SL</v>
      </c>
      <c r="L229" s="9">
        <f ca="1">NETWORKDAYS(LeaveTracker[[#This Row],[Start Date]],LeaveTracker[[#This Row],[End Date]],lstHolidays)</f>
        <v>1</v>
      </c>
      <c r="M229" s="9"/>
    </row>
    <row r="230" spans="1:13" ht="30" customHeight="1" x14ac:dyDescent="0.3">
      <c r="A230" s="51">
        <v>619</v>
      </c>
      <c r="B230" s="56">
        <v>44811</v>
      </c>
      <c r="C230" s="56">
        <v>44799</v>
      </c>
      <c r="D230" s="53" t="s">
        <v>1851</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1" t="s">
        <v>81</v>
      </c>
      <c r="J230" s="53"/>
      <c r="K230" s="51" t="str">
        <f ca="1">LeaveTracker[[#This Row],[Days]]&amp;" "&amp;LeaveTracker[[#This Row],[Type of Leave]]</f>
        <v>1 SL</v>
      </c>
      <c r="L230" s="9">
        <f ca="1">NETWORKDAYS(LeaveTracker[[#This Row],[Start Date]],LeaveTracker[[#This Row],[End Date]],lstHolidays)</f>
        <v>1</v>
      </c>
      <c r="M230" s="9"/>
    </row>
    <row r="231" spans="1:13" ht="30" customHeight="1" x14ac:dyDescent="0.3">
      <c r="A231" s="51">
        <v>619</v>
      </c>
      <c r="B231" s="56">
        <v>44811</v>
      </c>
      <c r="C231" s="56">
        <v>44799</v>
      </c>
      <c r="D231" s="53" t="s">
        <v>1851</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1" t="s">
        <v>81</v>
      </c>
      <c r="J231" s="53"/>
      <c r="K231" s="51" t="str">
        <f ca="1">LeaveTracker[[#This Row],[Days]]&amp;" "&amp;LeaveTracker[[#This Row],[Type of Leave]]</f>
        <v>1 SL</v>
      </c>
      <c r="L231" s="9">
        <f ca="1">NETWORKDAYS(LeaveTracker[[#This Row],[Start Date]],LeaveTracker[[#This Row],[End Date]],lstHolidays)</f>
        <v>1</v>
      </c>
      <c r="M231" s="9"/>
    </row>
    <row r="232" spans="1:13" ht="30" customHeight="1" x14ac:dyDescent="0.3">
      <c r="A232" s="51">
        <v>620</v>
      </c>
      <c r="B232" s="56">
        <v>44811</v>
      </c>
      <c r="C232" s="56">
        <v>44692</v>
      </c>
      <c r="D232" s="53" t="s">
        <v>1851</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1" t="s">
        <v>81</v>
      </c>
      <c r="J232" s="53"/>
      <c r="K232" s="51" t="str">
        <f ca="1">LeaveTracker[[#This Row],[Days]]&amp;" "&amp;LeaveTracker[[#This Row],[Type of Leave]]</f>
        <v>1 SL</v>
      </c>
      <c r="L232" s="9">
        <f ca="1">NETWORKDAYS(LeaveTracker[[#This Row],[Start Date]],LeaveTracker[[#This Row],[End Date]],lstHolidays)</f>
        <v>1</v>
      </c>
      <c r="M232" s="9"/>
    </row>
    <row r="233" spans="1:13" ht="30" customHeight="1" x14ac:dyDescent="0.3">
      <c r="A233" s="51">
        <v>621</v>
      </c>
      <c r="B233" s="56">
        <v>44811</v>
      </c>
      <c r="C233" s="56">
        <v>44781</v>
      </c>
      <c r="D233" s="53" t="s">
        <v>1782</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1" t="s">
        <v>81</v>
      </c>
      <c r="J233" s="53"/>
      <c r="K233" s="51" t="str">
        <f ca="1">LeaveTracker[[#This Row],[Days]]&amp;" "&amp;LeaveTracker[[#This Row],[Type of Leave]]</f>
        <v>1 SL</v>
      </c>
      <c r="L233" s="9">
        <f ca="1">NETWORKDAYS(LeaveTracker[[#This Row],[Start Date]],LeaveTracker[[#This Row],[End Date]],lstHolidays)</f>
        <v>1</v>
      </c>
      <c r="M233" s="9"/>
    </row>
    <row r="234" spans="1:13" ht="30" customHeight="1" x14ac:dyDescent="0.3">
      <c r="A234" s="51">
        <v>621</v>
      </c>
      <c r="B234" s="56">
        <v>44811</v>
      </c>
      <c r="C234" s="56">
        <v>44781</v>
      </c>
      <c r="D234" s="53" t="s">
        <v>1782</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1" t="s">
        <v>81</v>
      </c>
      <c r="J234" s="53"/>
      <c r="K234" s="51" t="str">
        <f ca="1">LeaveTracker[[#This Row],[Days]]&amp;" "&amp;LeaveTracker[[#This Row],[Type of Leave]]</f>
        <v>1 SL</v>
      </c>
      <c r="L234" s="9">
        <f ca="1">NETWORKDAYS(LeaveTracker[[#This Row],[Start Date]],LeaveTracker[[#This Row],[End Date]],lstHolidays)</f>
        <v>1</v>
      </c>
      <c r="M234" s="9"/>
    </row>
    <row r="235" spans="1:13" ht="30" customHeight="1" x14ac:dyDescent="0.3">
      <c r="A235" s="51">
        <v>622</v>
      </c>
      <c r="B235" s="56">
        <v>44811</v>
      </c>
      <c r="C235" s="56">
        <v>44777</v>
      </c>
      <c r="D235" s="53" t="s">
        <v>735</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1" t="s">
        <v>298</v>
      </c>
      <c r="J235" s="53" t="s">
        <v>1003</v>
      </c>
      <c r="K235" s="51" t="str">
        <f ca="1">LeaveTracker[[#This Row],[Days]]&amp;" "&amp;LeaveTracker[[#This Row],[Type of Leave]]</f>
        <v>1 OTHER</v>
      </c>
      <c r="L235" s="9">
        <f ca="1">NETWORKDAYS(LeaveTracker[[#This Row],[Start Date]],LeaveTracker[[#This Row],[End Date]],lstHolidays)</f>
        <v>1</v>
      </c>
      <c r="M235" s="9"/>
    </row>
    <row r="236" spans="1:13" ht="30" customHeight="1" x14ac:dyDescent="0.3">
      <c r="A236" s="51">
        <v>623</v>
      </c>
      <c r="B236" s="56">
        <v>44811</v>
      </c>
      <c r="C236" s="56">
        <v>44757</v>
      </c>
      <c r="D236" s="53" t="s">
        <v>1852</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1" t="s">
        <v>81</v>
      </c>
      <c r="J236" s="53"/>
      <c r="K236" s="51" t="str">
        <f ca="1">LeaveTracker[[#This Row],[Days]]&amp;" "&amp;LeaveTracker[[#This Row],[Type of Leave]]</f>
        <v>3 SL</v>
      </c>
      <c r="L236" s="9">
        <f ca="1">NETWORKDAYS(LeaveTracker[[#This Row],[Start Date]],LeaveTracker[[#This Row],[End Date]],lstHolidays)</f>
        <v>3</v>
      </c>
      <c r="M236" s="9"/>
    </row>
    <row r="237" spans="1:13" ht="30" customHeight="1" x14ac:dyDescent="0.3">
      <c r="A237" s="51">
        <v>624</v>
      </c>
      <c r="B237" s="56">
        <v>44811</v>
      </c>
      <c r="C237" s="56">
        <v>44776</v>
      </c>
      <c r="D237" s="53" t="s">
        <v>1853</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1" t="s">
        <v>81</v>
      </c>
      <c r="J237" s="53"/>
      <c r="K237" s="51" t="str">
        <f ca="1">LeaveTracker[[#This Row],[Days]]&amp;" "&amp;LeaveTracker[[#This Row],[Type of Leave]]</f>
        <v>1 SL</v>
      </c>
      <c r="L237" s="9">
        <f ca="1">NETWORKDAYS(LeaveTracker[[#This Row],[Start Date]],LeaveTracker[[#This Row],[End Date]],lstHolidays)</f>
        <v>1</v>
      </c>
      <c r="M237" s="9"/>
    </row>
    <row r="238" spans="1:13" ht="30" customHeight="1" x14ac:dyDescent="0.3">
      <c r="A238" s="51">
        <v>625</v>
      </c>
      <c r="B238" s="56">
        <v>44811</v>
      </c>
      <c r="C238" s="56">
        <v>44741</v>
      </c>
      <c r="D238" s="53" t="s">
        <v>1854</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1" t="s">
        <v>81</v>
      </c>
      <c r="J238" s="53"/>
      <c r="K238" s="51" t="str">
        <f ca="1">LeaveTracker[[#This Row],[Days]]&amp;" "&amp;LeaveTracker[[#This Row],[Type of Leave]]</f>
        <v>1 SL</v>
      </c>
      <c r="L238" s="9">
        <f ca="1">NETWORKDAYS(LeaveTracker[[#This Row],[Start Date]],LeaveTracker[[#This Row],[End Date]],lstHolidays)</f>
        <v>1</v>
      </c>
      <c r="M238" s="9"/>
    </row>
    <row r="239" spans="1:13" ht="30" customHeight="1" x14ac:dyDescent="0.3">
      <c r="A239" s="51">
        <v>626</v>
      </c>
      <c r="B239" s="56">
        <v>44811</v>
      </c>
      <c r="C239" s="56">
        <v>44747</v>
      </c>
      <c r="D239" s="53" t="s">
        <v>1855</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1" t="s">
        <v>82</v>
      </c>
      <c r="J239" s="53"/>
      <c r="K239" s="51" t="str">
        <f ca="1">LeaveTracker[[#This Row],[Days]]&amp;" "&amp;LeaveTracker[[#This Row],[Type of Leave]]</f>
        <v>5 VL</v>
      </c>
      <c r="L239" s="9">
        <f ca="1">NETWORKDAYS(LeaveTracker[[#This Row],[Start Date]],LeaveTracker[[#This Row],[End Date]],lstHolidays)</f>
        <v>5</v>
      </c>
      <c r="M239" s="9"/>
    </row>
    <row r="240" spans="1:13" ht="30" customHeight="1" x14ac:dyDescent="0.3">
      <c r="A240" s="51">
        <v>627</v>
      </c>
      <c r="B240" s="56">
        <v>44811</v>
      </c>
      <c r="C240" s="56">
        <v>44785</v>
      </c>
      <c r="D240" s="53" t="s">
        <v>1838</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1" t="s">
        <v>81</v>
      </c>
      <c r="J240" s="53"/>
      <c r="K240" s="51" t="str">
        <f ca="1">LeaveTracker[[#This Row],[Days]]&amp;" "&amp;LeaveTracker[[#This Row],[Type of Leave]]</f>
        <v>2 SL</v>
      </c>
      <c r="L240" s="9">
        <f ca="1">NETWORKDAYS(LeaveTracker[[#This Row],[Start Date]],LeaveTracker[[#This Row],[End Date]],lstHolidays)</f>
        <v>2</v>
      </c>
      <c r="M240" s="9"/>
    </row>
    <row r="241" spans="1:13" ht="30" customHeight="1" x14ac:dyDescent="0.3">
      <c r="A241" s="51">
        <v>628</v>
      </c>
      <c r="B241" s="56">
        <v>44811</v>
      </c>
      <c r="C241" s="56">
        <v>44781</v>
      </c>
      <c r="D241" s="53" t="s">
        <v>1838</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1" t="s">
        <v>81</v>
      </c>
      <c r="J241" s="53"/>
      <c r="K241" s="51" t="str">
        <f ca="1">LeaveTracker[[#This Row],[Days]]&amp;" "&amp;LeaveTracker[[#This Row],[Type of Leave]]</f>
        <v>2 SL</v>
      </c>
      <c r="L241" s="9">
        <f ca="1">NETWORKDAYS(LeaveTracker[[#This Row],[Start Date]],LeaveTracker[[#This Row],[End Date]],lstHolidays)</f>
        <v>2</v>
      </c>
      <c r="M241" s="9"/>
    </row>
    <row r="242" spans="1:13" ht="30" customHeight="1" x14ac:dyDescent="0.3">
      <c r="A242" s="51">
        <v>629</v>
      </c>
      <c r="B242" s="56">
        <v>44819</v>
      </c>
      <c r="C242" s="56">
        <v>44783</v>
      </c>
      <c r="D242" s="53" t="s">
        <v>1856</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1" t="s">
        <v>298</v>
      </c>
      <c r="J242" s="53" t="s">
        <v>691</v>
      </c>
      <c r="K242" s="51" t="str">
        <f ca="1">LeaveTracker[[#This Row],[Days]]&amp;" "&amp;LeaveTracker[[#This Row],[Type of Leave]]</f>
        <v>0 OTHER</v>
      </c>
      <c r="L242" s="9">
        <f ca="1">NETWORKDAYS(LeaveTracker[[#This Row],[Start Date]],LeaveTracker[[#This Row],[End Date]],lstHolidays)</f>
        <v>0</v>
      </c>
      <c r="M242" s="9"/>
    </row>
    <row r="243" spans="1:13" ht="30" customHeight="1" x14ac:dyDescent="0.3">
      <c r="A243" s="51">
        <v>630</v>
      </c>
      <c r="B243" s="56">
        <v>44831</v>
      </c>
      <c r="C243" s="56">
        <v>44826</v>
      </c>
      <c r="D243" s="53" t="s">
        <v>1063</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1" t="s">
        <v>298</v>
      </c>
      <c r="J243" s="53" t="s">
        <v>691</v>
      </c>
      <c r="K243" s="51" t="str">
        <f ca="1">LeaveTracker[[#This Row],[Days]]&amp;" "&amp;LeaveTracker[[#This Row],[Type of Leave]]</f>
        <v>0 OTHER</v>
      </c>
      <c r="L243" s="9">
        <f ca="1">NETWORKDAYS(LeaveTracker[[#This Row],[Start Date]],LeaveTracker[[#This Row],[End Date]],lstHolidays)</f>
        <v>0</v>
      </c>
      <c r="M243" s="9"/>
    </row>
    <row r="244" spans="1:13" ht="30" customHeight="1" x14ac:dyDescent="0.3">
      <c r="A244" s="51">
        <v>631</v>
      </c>
      <c r="B244" s="56">
        <v>44838</v>
      </c>
      <c r="C244" s="56">
        <v>44757</v>
      </c>
      <c r="D244" s="53" t="s">
        <v>1764</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1" t="s">
        <v>82</v>
      </c>
      <c r="J244" s="53"/>
      <c r="K244" s="51" t="str">
        <f ca="1">LeaveTracker[[#This Row],[Days]]&amp;" "&amp;LeaveTracker[[#This Row],[Type of Leave]]</f>
        <v>3 VL</v>
      </c>
      <c r="L244" s="9">
        <f ca="1">NETWORKDAYS(LeaveTracker[[#This Row],[Start Date]],LeaveTracker[[#This Row],[End Date]],lstHolidays)</f>
        <v>3</v>
      </c>
      <c r="M244" s="9"/>
    </row>
    <row r="245" spans="1:13" ht="30" customHeight="1" x14ac:dyDescent="0.3">
      <c r="A245" s="51">
        <v>632</v>
      </c>
      <c r="B245" s="56">
        <v>44838</v>
      </c>
      <c r="C245" s="56">
        <v>44770</v>
      </c>
      <c r="D245" s="53" t="s">
        <v>1764</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1" t="s">
        <v>81</v>
      </c>
      <c r="J245" s="53"/>
      <c r="K245" s="51" t="str">
        <f ca="1">LeaveTracker[[#This Row],[Days]]&amp;" "&amp;LeaveTracker[[#This Row],[Type of Leave]]</f>
        <v>3 SL</v>
      </c>
      <c r="L245" s="9">
        <f ca="1">NETWORKDAYS(LeaveTracker[[#This Row],[Start Date]],LeaveTracker[[#This Row],[End Date]],lstHolidays)</f>
        <v>3</v>
      </c>
      <c r="M245" s="9"/>
    </row>
    <row r="246" spans="1:13" ht="30" customHeight="1" x14ac:dyDescent="0.3">
      <c r="A246" s="51">
        <v>633</v>
      </c>
      <c r="B246" s="56">
        <v>44838</v>
      </c>
      <c r="C246" s="56">
        <v>44833</v>
      </c>
      <c r="D246" s="53" t="s">
        <v>1764</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1" t="s">
        <v>81</v>
      </c>
      <c r="J246" s="53"/>
      <c r="K246" s="51" t="str">
        <f ca="1">LeaveTracker[[#This Row],[Days]]&amp;" "&amp;LeaveTracker[[#This Row],[Type of Leave]]</f>
        <v>1 SL</v>
      </c>
      <c r="L246" s="9">
        <f ca="1">NETWORKDAYS(LeaveTracker[[#This Row],[Start Date]],LeaveTracker[[#This Row],[End Date]],lstHolidays)</f>
        <v>1</v>
      </c>
      <c r="M246" s="9"/>
    </row>
    <row r="247" spans="1:13" ht="30" customHeight="1" x14ac:dyDescent="0.3">
      <c r="A247" s="51">
        <v>634</v>
      </c>
      <c r="B247" s="56">
        <v>44838</v>
      </c>
      <c r="C247" s="56">
        <v>44774</v>
      </c>
      <c r="D247" s="53" t="s">
        <v>1283</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1" t="s">
        <v>81</v>
      </c>
      <c r="J247" s="53"/>
      <c r="K247" s="51" t="str">
        <f ca="1">LeaveTracker[[#This Row],[Days]]&amp;" "&amp;LeaveTracker[[#This Row],[Type of Leave]]</f>
        <v>2 SL</v>
      </c>
      <c r="L247" s="9">
        <f ca="1">NETWORKDAYS(LeaveTracker[[#This Row],[Start Date]],LeaveTracker[[#This Row],[End Date]],lstHolidays)</f>
        <v>2</v>
      </c>
      <c r="M247" s="9"/>
    </row>
    <row r="248" spans="1:13" ht="30" customHeight="1" x14ac:dyDescent="0.3">
      <c r="A248" s="51">
        <v>635</v>
      </c>
      <c r="B248" s="56">
        <v>44838</v>
      </c>
      <c r="C248" s="56">
        <v>44795</v>
      </c>
      <c r="D248" s="53" t="s">
        <v>1857</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1" t="s">
        <v>81</v>
      </c>
      <c r="J248" s="53"/>
      <c r="K248" s="51" t="str">
        <f ca="1">LeaveTracker[[#This Row],[Days]]&amp;" "&amp;LeaveTracker[[#This Row],[Type of Leave]]</f>
        <v>1 SL</v>
      </c>
      <c r="L248" s="9">
        <f ca="1">NETWORKDAYS(LeaveTracker[[#This Row],[Start Date]],LeaveTracker[[#This Row],[End Date]],lstHolidays)</f>
        <v>1</v>
      </c>
      <c r="M248" s="9"/>
    </row>
    <row r="249" spans="1:13" ht="30" customHeight="1" x14ac:dyDescent="0.3">
      <c r="A249" s="51">
        <v>636</v>
      </c>
      <c r="B249" s="56">
        <v>44838</v>
      </c>
      <c r="C249" s="56">
        <v>44795</v>
      </c>
      <c r="D249" s="53" t="s">
        <v>1857</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1" t="s">
        <v>81</v>
      </c>
      <c r="J249" s="53"/>
      <c r="K249" s="51" t="str">
        <f ca="1">LeaveTracker[[#This Row],[Days]]&amp;" "&amp;LeaveTracker[[#This Row],[Type of Leave]]</f>
        <v>1 SL</v>
      </c>
      <c r="L249" s="9">
        <f ca="1">NETWORKDAYS(LeaveTracker[[#This Row],[Start Date]],LeaveTracker[[#This Row],[End Date]],lstHolidays)</f>
        <v>1</v>
      </c>
      <c r="M249" s="9"/>
    </row>
    <row r="250" spans="1:13" ht="30" customHeight="1" x14ac:dyDescent="0.3">
      <c r="A250" s="51">
        <v>637</v>
      </c>
      <c r="B250" s="56">
        <v>44838</v>
      </c>
      <c r="C250" s="56">
        <v>44809</v>
      </c>
      <c r="D250" s="53" t="s">
        <v>1857</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1" t="s">
        <v>81</v>
      </c>
      <c r="J250" s="53"/>
      <c r="K250" s="51" t="str">
        <f ca="1">LeaveTracker[[#This Row],[Days]]&amp;" "&amp;LeaveTracker[[#This Row],[Type of Leave]]</f>
        <v>1 SL</v>
      </c>
      <c r="L250" s="9">
        <f ca="1">NETWORKDAYS(LeaveTracker[[#This Row],[Start Date]],LeaveTracker[[#This Row],[End Date]],lstHolidays)</f>
        <v>1</v>
      </c>
      <c r="M250" s="9"/>
    </row>
    <row r="251" spans="1:13" ht="30" customHeight="1" x14ac:dyDescent="0.3">
      <c r="A251" s="51">
        <v>638</v>
      </c>
      <c r="B251" s="56">
        <v>44838</v>
      </c>
      <c r="C251" s="56">
        <v>44811</v>
      </c>
      <c r="D251" s="53" t="s">
        <v>1858</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1" t="s">
        <v>81</v>
      </c>
      <c r="J251" s="53"/>
      <c r="K251" s="51" t="str">
        <f ca="1">LeaveTracker[[#This Row],[Days]]&amp;" "&amp;LeaveTracker[[#This Row],[Type of Leave]]</f>
        <v>2 SL</v>
      </c>
      <c r="L251" s="9">
        <f ca="1">NETWORKDAYS(LeaveTracker[[#This Row],[Start Date]],LeaveTracker[[#This Row],[End Date]],lstHolidays)</f>
        <v>2</v>
      </c>
      <c r="M251" s="9"/>
    </row>
    <row r="252" spans="1:13" ht="30" customHeight="1" x14ac:dyDescent="0.3">
      <c r="A252" s="51">
        <v>639</v>
      </c>
      <c r="B252" s="56">
        <v>44838</v>
      </c>
      <c r="C252" s="56">
        <v>44803</v>
      </c>
      <c r="D252" s="53" t="s">
        <v>1766</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1" t="s">
        <v>81</v>
      </c>
      <c r="J252" s="53"/>
      <c r="K252" s="51" t="str">
        <f ca="1">LeaveTracker[[#This Row],[Days]]&amp;" "&amp;LeaveTracker[[#This Row],[Type of Leave]]</f>
        <v>1 SL</v>
      </c>
      <c r="L252" s="9">
        <f ca="1">NETWORKDAYS(LeaveTracker[[#This Row],[Start Date]],LeaveTracker[[#This Row],[End Date]],lstHolidays)</f>
        <v>1</v>
      </c>
      <c r="M252" s="9"/>
    </row>
    <row r="253" spans="1:13" ht="30" customHeight="1" x14ac:dyDescent="0.3">
      <c r="A253" s="51">
        <v>640</v>
      </c>
      <c r="B253" s="56">
        <v>44838</v>
      </c>
      <c r="C253" s="56">
        <v>44811</v>
      </c>
      <c r="D253" s="53" t="s">
        <v>1859</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1" t="s">
        <v>1022</v>
      </c>
      <c r="J253" s="53" t="s">
        <v>1022</v>
      </c>
      <c r="K253" s="51" t="str">
        <f ca="1">LeaveTracker[[#This Row],[Days]]&amp;" "&amp;LeaveTracker[[#This Row],[Type of Leave]]</f>
        <v>2 WITHOUTPAY</v>
      </c>
      <c r="L253" s="9">
        <f ca="1">NETWORKDAYS(LeaveTracker[[#This Row],[Start Date]],LeaveTracker[[#This Row],[End Date]],lstHolidays)</f>
        <v>2</v>
      </c>
      <c r="M253" s="9"/>
    </row>
    <row r="254" spans="1:13" ht="30" customHeight="1" x14ac:dyDescent="0.3">
      <c r="A254" s="51">
        <v>641</v>
      </c>
      <c r="B254" s="56">
        <v>44838</v>
      </c>
      <c r="C254" s="56">
        <v>44769</v>
      </c>
      <c r="D254" s="53" t="s">
        <v>1747</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1" t="s">
        <v>81</v>
      </c>
      <c r="J254" s="53"/>
      <c r="K254" s="51" t="str">
        <f ca="1">LeaveTracker[[#This Row],[Days]]&amp;" "&amp;LeaveTracker[[#This Row],[Type of Leave]]</f>
        <v>1 SL</v>
      </c>
      <c r="L254" s="9">
        <f ca="1">NETWORKDAYS(LeaveTracker[[#This Row],[Start Date]],LeaveTracker[[#This Row],[End Date]],lstHolidays)</f>
        <v>1</v>
      </c>
      <c r="M254" s="9"/>
    </row>
    <row r="255" spans="1:13" ht="30" customHeight="1" x14ac:dyDescent="0.3">
      <c r="A255" s="51">
        <v>642</v>
      </c>
      <c r="B255" s="56">
        <v>44838</v>
      </c>
      <c r="C255" s="56">
        <v>44770</v>
      </c>
      <c r="D255" s="53" t="s">
        <v>1798</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1" t="s">
        <v>82</v>
      </c>
      <c r="J255" s="53"/>
      <c r="K255" s="51" t="str">
        <f ca="1">LeaveTracker[[#This Row],[Days]]&amp;" "&amp;LeaveTracker[[#This Row],[Type of Leave]]</f>
        <v>1 VL</v>
      </c>
      <c r="L255" s="9">
        <f ca="1">NETWORKDAYS(LeaveTracker[[#This Row],[Start Date]],LeaveTracker[[#This Row],[End Date]],lstHolidays)</f>
        <v>1</v>
      </c>
      <c r="M255" s="9"/>
    </row>
    <row r="256" spans="1:13" ht="30" customHeight="1" x14ac:dyDescent="0.3">
      <c r="A256" s="51">
        <v>643</v>
      </c>
      <c r="B256" s="56">
        <v>44838</v>
      </c>
      <c r="C256" s="56">
        <v>44767</v>
      </c>
      <c r="D256" s="53" t="s">
        <v>1793</v>
      </c>
      <c r="E256" s="51" t="str">
        <f>IF(ISBLANK(LeaveTracker[[#This Row],[Employee Name]]),"-----",VLOOKUP(LeaveTracker[[#This Row],[Employee Name]],Employees[[Employee Name]:[Office]],7))</f>
        <v>NUTRITION OFFICE</v>
      </c>
      <c r="F256" s="51" t="str">
        <f>IF(ISBLANK(LeaveTracker[[#This Row],[Employee Name]]),"-----",VLOOKUP(LeaveTracker[[#This Row],[Employee Name]],Employees[[Employee Name]:[Office]],6))</f>
        <v>REGULAR</v>
      </c>
      <c r="G256" s="50">
        <v>44774</v>
      </c>
      <c r="H256" s="50">
        <v>44777</v>
      </c>
      <c r="I256" s="51" t="s">
        <v>82</v>
      </c>
      <c r="J256" s="53"/>
      <c r="K256" s="51" t="str">
        <f ca="1">LeaveTracker[[#This Row],[Days]]&amp;" "&amp;LeaveTracker[[#This Row],[Type of Leave]]</f>
        <v>4 VL</v>
      </c>
      <c r="L256" s="9">
        <f ca="1">NETWORKDAYS(LeaveTracker[[#This Row],[Start Date]],LeaveTracker[[#This Row],[End Date]],lstHolidays)</f>
        <v>4</v>
      </c>
      <c r="M256" s="9"/>
    </row>
    <row r="257" spans="1:13" ht="30" customHeight="1" x14ac:dyDescent="0.3">
      <c r="A257" s="51">
        <v>643</v>
      </c>
      <c r="B257" s="56">
        <v>44838</v>
      </c>
      <c r="C257" s="56">
        <v>44768</v>
      </c>
      <c r="D257" s="53" t="s">
        <v>1793</v>
      </c>
      <c r="E257" s="51" t="str">
        <f>IF(ISBLANK(LeaveTracker[[#This Row],[Employee Name]]),"-----",VLOOKUP(LeaveTracker[[#This Row],[Employee Name]],Employees[[Employee Name]:[Office]],7))</f>
        <v>NUTRITION OFFICE</v>
      </c>
      <c r="F257" s="51" t="str">
        <f>IF(ISBLANK(LeaveTracker[[#This Row],[Employee Name]]),"-----",VLOOKUP(LeaveTracker[[#This Row],[Employee Name]],Employees[[Employee Name]:[Office]],6))</f>
        <v>REGULAR</v>
      </c>
      <c r="G257" s="50">
        <v>44779</v>
      </c>
      <c r="H257" s="50">
        <v>44779</v>
      </c>
      <c r="I257" s="51" t="s">
        <v>82</v>
      </c>
      <c r="J257" s="53"/>
      <c r="K257" s="51" t="str">
        <f ca="1">LeaveTracker[[#This Row],[Days]]&amp;" "&amp;LeaveTracker[[#This Row],[Type of Leave]]</f>
        <v>0 VL</v>
      </c>
      <c r="L257" s="9">
        <f ca="1">NETWORKDAYS(LeaveTracker[[#This Row],[Start Date]],LeaveTracker[[#This Row],[End Date]],lstHolidays)</f>
        <v>0</v>
      </c>
      <c r="M257" s="9"/>
    </row>
    <row r="258" spans="1:13" ht="30" customHeight="1" x14ac:dyDescent="0.3">
      <c r="A258" s="51">
        <v>644</v>
      </c>
      <c r="B258" s="56">
        <v>44838</v>
      </c>
      <c r="C258" s="56">
        <v>44768</v>
      </c>
      <c r="D258" s="53" t="s">
        <v>1741</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1" t="s">
        <v>81</v>
      </c>
      <c r="J258" s="53"/>
      <c r="K258" s="51" t="str">
        <f ca="1">LeaveTracker[[#This Row],[Days]]&amp;" "&amp;LeaveTracker[[#This Row],[Type of Leave]]</f>
        <v>1 SL</v>
      </c>
      <c r="L258" s="9">
        <f ca="1">NETWORKDAYS(LeaveTracker[[#This Row],[Start Date]],LeaveTracker[[#This Row],[End Date]],lstHolidays)</f>
        <v>1</v>
      </c>
      <c r="M258" s="9"/>
    </row>
    <row r="259" spans="1:13" ht="30" customHeight="1" x14ac:dyDescent="0.3">
      <c r="A259" s="51">
        <v>645</v>
      </c>
      <c r="B259" s="56">
        <v>44838</v>
      </c>
      <c r="C259" s="56">
        <v>44763</v>
      </c>
      <c r="D259" s="53" t="s">
        <v>1741</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1" t="s">
        <v>81</v>
      </c>
      <c r="J259" s="53"/>
      <c r="K259" s="51" t="str">
        <f ca="1">LeaveTracker[[#This Row],[Days]]&amp;" "&amp;LeaveTracker[[#This Row],[Type of Leave]]</f>
        <v>1 SL</v>
      </c>
      <c r="L259" s="9">
        <f ca="1">NETWORKDAYS(LeaveTracker[[#This Row],[Start Date]],LeaveTracker[[#This Row],[End Date]],lstHolidays)</f>
        <v>1</v>
      </c>
      <c r="M259" s="9"/>
    </row>
    <row r="260" spans="1:13" ht="30" customHeight="1" x14ac:dyDescent="0.3">
      <c r="A260" s="51">
        <v>646</v>
      </c>
      <c r="B260" s="56">
        <v>44838</v>
      </c>
      <c r="C260" s="56">
        <v>44739</v>
      </c>
      <c r="D260" s="53" t="s">
        <v>1860</v>
      </c>
      <c r="E260" s="51" t="str">
        <f>IF(ISBLANK(LeaveTracker[[#This Row],[Employee Name]]),"-----",VLOOKUP(LeaveTracker[[#This Row],[Employee Name]],Employees[[Employee Name]:[Office]],7))</f>
        <v>BPLO</v>
      </c>
      <c r="F260" s="51" t="str">
        <f>IF(ISBLANK(LeaveTracker[[#This Row],[Employee Name]]),"-----",VLOOKUP(LeaveTracker[[#This Row],[Employee Name]],Employees[[Employee Name]:[Office]],6))</f>
        <v>JOBCON</v>
      </c>
      <c r="G260" s="50">
        <v>44736</v>
      </c>
      <c r="H260" s="50">
        <v>44736</v>
      </c>
      <c r="I260" s="51" t="s">
        <v>81</v>
      </c>
      <c r="J260" s="53"/>
      <c r="K260" s="51" t="str">
        <f ca="1">LeaveTracker[[#This Row],[Days]]&amp;" "&amp;LeaveTracker[[#This Row],[Type of Leave]]</f>
        <v>1 SL</v>
      </c>
      <c r="L260" s="9">
        <f ca="1">NETWORKDAYS(LeaveTracker[[#This Row],[Start Date]],LeaveTracker[[#This Row],[End Date]],lstHolidays)</f>
        <v>1</v>
      </c>
      <c r="M260" s="9"/>
    </row>
    <row r="261" spans="1:13" ht="30" customHeight="1" x14ac:dyDescent="0.3">
      <c r="A261" s="51">
        <v>647</v>
      </c>
      <c r="B261" s="56">
        <v>44838</v>
      </c>
      <c r="C261" s="56">
        <v>44718</v>
      </c>
      <c r="D261" s="53" t="s">
        <v>1860</v>
      </c>
      <c r="E261" s="51" t="str">
        <f>IF(ISBLANK(LeaveTracker[[#This Row],[Employee Name]]),"-----",VLOOKUP(LeaveTracker[[#This Row],[Employee Name]],Employees[[Employee Name]:[Office]],7))</f>
        <v>BPLO</v>
      </c>
      <c r="F261" s="51" t="str">
        <f>IF(ISBLANK(LeaveTracker[[#This Row],[Employee Name]]),"-----",VLOOKUP(LeaveTracker[[#This Row],[Employee Name]],Employees[[Employee Name]:[Office]],6))</f>
        <v>JOBCON</v>
      </c>
      <c r="G261" s="50">
        <v>44694</v>
      </c>
      <c r="H261" s="50">
        <v>44697</v>
      </c>
      <c r="I261" s="51" t="s">
        <v>82</v>
      </c>
      <c r="J261" s="53"/>
      <c r="K261" s="51" t="str">
        <f ca="1">LeaveTracker[[#This Row],[Days]]&amp;" "&amp;LeaveTracker[[#This Row],[Type of Leave]]</f>
        <v>2 VL</v>
      </c>
      <c r="L261" s="9">
        <f ca="1">NETWORKDAYS(LeaveTracker[[#This Row],[Start Date]],LeaveTracker[[#This Row],[End Date]],lstHolidays)</f>
        <v>2</v>
      </c>
      <c r="M261" s="9"/>
    </row>
    <row r="262" spans="1:13" ht="30" customHeight="1" x14ac:dyDescent="0.3">
      <c r="A262" s="51">
        <v>648</v>
      </c>
      <c r="B262" s="56">
        <v>44838</v>
      </c>
      <c r="C262" s="56">
        <v>44767</v>
      </c>
      <c r="D262" s="53" t="s">
        <v>1860</v>
      </c>
      <c r="E262" s="51" t="str">
        <f>IF(ISBLANK(LeaveTracker[[#This Row],[Employee Name]]),"-----",VLOOKUP(LeaveTracker[[#This Row],[Employee Name]],Employees[[Employee Name]:[Office]],7))</f>
        <v>BPLO</v>
      </c>
      <c r="F262" s="51" t="str">
        <f>IF(ISBLANK(LeaveTracker[[#This Row],[Employee Name]]),"-----",VLOOKUP(LeaveTracker[[#This Row],[Employee Name]],Employees[[Employee Name]:[Office]],6))</f>
        <v>JOBCON</v>
      </c>
      <c r="G262" s="50">
        <v>44771</v>
      </c>
      <c r="H262" s="50">
        <v>44771</v>
      </c>
      <c r="I262" s="51" t="s">
        <v>298</v>
      </c>
      <c r="J262" s="53" t="s">
        <v>158</v>
      </c>
      <c r="K262" s="51" t="str">
        <f ca="1">LeaveTracker[[#This Row],[Days]]&amp;" "&amp;LeaveTracker[[#This Row],[Type of Leave]]</f>
        <v>1 OTHER</v>
      </c>
      <c r="L262" s="9">
        <f ca="1">NETWORKDAYS(LeaveTracker[[#This Row],[Start Date]],LeaveTracker[[#This Row],[End Date]],lstHolidays)</f>
        <v>1</v>
      </c>
      <c r="M262" s="9"/>
    </row>
    <row r="263" spans="1:13" ht="30" customHeight="1" x14ac:dyDescent="0.3">
      <c r="A263" s="51">
        <v>649</v>
      </c>
      <c r="B263" s="56">
        <v>44838</v>
      </c>
      <c r="C263" s="56">
        <v>44770</v>
      </c>
      <c r="D263" s="53" t="s">
        <v>1775</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1" t="s">
        <v>81</v>
      </c>
      <c r="J263" s="53"/>
      <c r="K263" s="51" t="str">
        <f ca="1">LeaveTracker[[#This Row],[Days]]&amp;" "&amp;LeaveTracker[[#This Row],[Type of Leave]]</f>
        <v>2 SL</v>
      </c>
      <c r="L263" s="9">
        <f ca="1">NETWORKDAYS(LeaveTracker[[#This Row],[Start Date]],LeaveTracker[[#This Row],[End Date]],lstHolidays)</f>
        <v>2</v>
      </c>
      <c r="M263" s="9"/>
    </row>
    <row r="264" spans="1:13" ht="30" customHeight="1" x14ac:dyDescent="0.3">
      <c r="A264" s="51">
        <v>650</v>
      </c>
      <c r="B264" s="56">
        <v>44838</v>
      </c>
      <c r="C264" s="56">
        <v>44770</v>
      </c>
      <c r="D264" s="53" t="s">
        <v>1766</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1" t="s">
        <v>81</v>
      </c>
      <c r="J264" s="53"/>
      <c r="K264" s="51" t="str">
        <f ca="1">LeaveTracker[[#This Row],[Days]]&amp;" "&amp;LeaveTracker[[#This Row],[Type of Leave]]</f>
        <v>1 SL</v>
      </c>
      <c r="L264" s="9">
        <f ca="1">NETWORKDAYS(LeaveTracker[[#This Row],[Start Date]],LeaveTracker[[#This Row],[End Date]],lstHolidays)</f>
        <v>1</v>
      </c>
      <c r="M264" s="9"/>
    </row>
    <row r="265" spans="1:13" ht="30" customHeight="1" x14ac:dyDescent="0.3">
      <c r="A265" s="51">
        <v>651</v>
      </c>
      <c r="B265" s="56">
        <v>44838</v>
      </c>
      <c r="C265" s="56">
        <v>44812</v>
      </c>
      <c r="D265" s="53" t="s">
        <v>1860</v>
      </c>
      <c r="E265" s="51" t="str">
        <f>IF(ISBLANK(LeaveTracker[[#This Row],[Employee Name]]),"-----",VLOOKUP(LeaveTracker[[#This Row],[Employee Name]],Employees[[Employee Name]:[Office]],7))</f>
        <v>BPLO</v>
      </c>
      <c r="F265" s="51" t="str">
        <f>IF(ISBLANK(LeaveTracker[[#This Row],[Employee Name]]),"-----",VLOOKUP(LeaveTracker[[#This Row],[Employee Name]],Employees[[Employee Name]:[Office]],6))</f>
        <v>JOBCON</v>
      </c>
      <c r="G265" s="50">
        <v>44810</v>
      </c>
      <c r="H265" s="50">
        <v>44811</v>
      </c>
      <c r="I265" s="51" t="s">
        <v>81</v>
      </c>
      <c r="J265" s="53"/>
      <c r="K265" s="51" t="str">
        <f ca="1">LeaveTracker[[#This Row],[Days]]&amp;" "&amp;LeaveTracker[[#This Row],[Type of Leave]]</f>
        <v>2 SL</v>
      </c>
      <c r="L265" s="9">
        <f ca="1">NETWORKDAYS(LeaveTracker[[#This Row],[Start Date]],LeaveTracker[[#This Row],[End Date]],lstHolidays)</f>
        <v>2</v>
      </c>
      <c r="M265" s="9"/>
    </row>
    <row r="266" spans="1:13" ht="30" customHeight="1" x14ac:dyDescent="0.3">
      <c r="A266" s="51">
        <v>652</v>
      </c>
      <c r="B266" s="56">
        <v>44838</v>
      </c>
      <c r="C266" s="56">
        <v>44811</v>
      </c>
      <c r="D266" s="53" t="s">
        <v>302</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1" t="s">
        <v>81</v>
      </c>
      <c r="J266" s="53"/>
      <c r="K266" s="51" t="str">
        <f ca="1">LeaveTracker[[#This Row],[Days]]&amp;" "&amp;LeaveTracker[[#This Row],[Type of Leave]]</f>
        <v>2 SL</v>
      </c>
      <c r="L266" s="9">
        <f ca="1">NETWORKDAYS(LeaveTracker[[#This Row],[Start Date]],LeaveTracker[[#This Row],[End Date]],lstHolidays)</f>
        <v>2</v>
      </c>
      <c r="M266" s="9"/>
    </row>
    <row r="267" spans="1:13" ht="30" customHeight="1" x14ac:dyDescent="0.3">
      <c r="A267" s="51">
        <v>653</v>
      </c>
      <c r="B267" s="56">
        <v>44838</v>
      </c>
      <c r="C267" s="56">
        <v>44743</v>
      </c>
      <c r="D267" s="53" t="s">
        <v>1861</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1" t="s">
        <v>82</v>
      </c>
      <c r="J267" s="53"/>
      <c r="K267" s="51" t="str">
        <f ca="1">LeaveTracker[[#This Row],[Days]]&amp;" "&amp;LeaveTracker[[#This Row],[Type of Leave]]</f>
        <v>5 VL</v>
      </c>
      <c r="L267" s="9">
        <f ca="1">NETWORKDAYS(LeaveTracker[[#This Row],[Start Date]],LeaveTracker[[#This Row],[End Date]],lstHolidays)</f>
        <v>5</v>
      </c>
      <c r="M267" s="9"/>
    </row>
    <row r="268" spans="1:13" ht="30" customHeight="1" x14ac:dyDescent="0.3">
      <c r="A268" s="51">
        <v>654</v>
      </c>
      <c r="B268" s="56">
        <v>44838</v>
      </c>
      <c r="C268" s="56">
        <v>44795</v>
      </c>
      <c r="D268" s="53" t="s">
        <v>1862</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1" t="s">
        <v>298</v>
      </c>
      <c r="J268" s="53" t="s">
        <v>299</v>
      </c>
      <c r="K268" s="51" t="str">
        <f ca="1">LeaveTracker[[#This Row],[Days]]&amp;" "&amp;LeaveTracker[[#This Row],[Type of Leave]]</f>
        <v>4 OTHER</v>
      </c>
      <c r="L268" s="9">
        <f ca="1">NETWORKDAYS(LeaveTracker[[#This Row],[Start Date]],LeaveTracker[[#This Row],[End Date]],lstHolidays)</f>
        <v>4</v>
      </c>
      <c r="M268" s="9"/>
    </row>
    <row r="269" spans="1:13" ht="30" customHeight="1" x14ac:dyDescent="0.3">
      <c r="A269" s="51">
        <v>655</v>
      </c>
      <c r="B269" s="56">
        <v>44838</v>
      </c>
      <c r="C269" s="56">
        <v>44797</v>
      </c>
      <c r="D269" s="53" t="s">
        <v>1863</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1" t="s">
        <v>81</v>
      </c>
      <c r="J269" s="53"/>
      <c r="K269" s="51" t="str">
        <f ca="1">LeaveTracker[[#This Row],[Days]]&amp;" "&amp;LeaveTracker[[#This Row],[Type of Leave]]</f>
        <v>1 SL</v>
      </c>
      <c r="L269" s="9">
        <f ca="1">NETWORKDAYS(LeaveTracker[[#This Row],[Start Date]],LeaveTracker[[#This Row],[End Date]],lstHolidays)</f>
        <v>1</v>
      </c>
      <c r="M269" s="9"/>
    </row>
    <row r="270" spans="1:13" ht="30" customHeight="1" x14ac:dyDescent="0.3">
      <c r="A270" s="51">
        <v>656</v>
      </c>
      <c r="B270" s="56">
        <v>44838</v>
      </c>
      <c r="C270" s="56">
        <v>44797</v>
      </c>
      <c r="D270" s="53" t="s">
        <v>708</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1" t="s">
        <v>81</v>
      </c>
      <c r="J270" s="53"/>
      <c r="K270" s="51" t="str">
        <f ca="1">LeaveTracker[[#This Row],[Days]]&amp;" "&amp;LeaveTracker[[#This Row],[Type of Leave]]</f>
        <v>1 SL</v>
      </c>
      <c r="L270" s="9">
        <f ca="1">NETWORKDAYS(LeaveTracker[[#This Row],[Start Date]],LeaveTracker[[#This Row],[End Date]],lstHolidays)</f>
        <v>1</v>
      </c>
      <c r="M270" s="9"/>
    </row>
    <row r="271" spans="1:13" ht="30" customHeight="1" x14ac:dyDescent="0.3">
      <c r="A271" s="51">
        <v>656</v>
      </c>
      <c r="B271" s="56">
        <v>44838</v>
      </c>
      <c r="C271" s="56">
        <v>44797</v>
      </c>
      <c r="D271" s="53" t="s">
        <v>708</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1" t="s">
        <v>81</v>
      </c>
      <c r="J271" s="53"/>
      <c r="K271" s="51" t="str">
        <f ca="1">LeaveTracker[[#This Row],[Days]]&amp;" "&amp;LeaveTracker[[#This Row],[Type of Leave]]</f>
        <v>2 SL</v>
      </c>
      <c r="L271" s="9">
        <f ca="1">NETWORKDAYS(LeaveTracker[[#This Row],[Start Date]],LeaveTracker[[#This Row],[End Date]],lstHolidays)</f>
        <v>2</v>
      </c>
      <c r="M271" s="9"/>
    </row>
    <row r="272" spans="1:13" ht="30" customHeight="1" x14ac:dyDescent="0.3">
      <c r="A272" s="51">
        <v>657</v>
      </c>
      <c r="B272" s="56">
        <v>44844</v>
      </c>
      <c r="C272" s="56">
        <v>44769</v>
      </c>
      <c r="D272" s="53" t="s">
        <v>1761</v>
      </c>
      <c r="E272" s="51" t="str">
        <f>IF(ISBLANK(LeaveTracker[[#This Row],[Employee Name]]),"-----",VLOOKUP(LeaveTracker[[#This Row],[Employee Name]],Employees[[Employee Name]:[Office]],7))</f>
        <v>BPLO</v>
      </c>
      <c r="F272" s="51" t="str">
        <f>IF(ISBLANK(LeaveTracker[[#This Row],[Employee Name]]),"-----",VLOOKUP(LeaveTracker[[#This Row],[Employee Name]],Employees[[Employee Name]:[Office]],6))</f>
        <v>CASUAL</v>
      </c>
      <c r="G272" s="50">
        <v>44768</v>
      </c>
      <c r="H272" s="50">
        <v>44768</v>
      </c>
      <c r="I272" s="51" t="s">
        <v>81</v>
      </c>
      <c r="J272" s="53"/>
      <c r="K272" s="51" t="str">
        <f ca="1">LeaveTracker[[#This Row],[Days]]&amp;" "&amp;LeaveTracker[[#This Row],[Type of Leave]]</f>
        <v>1 SL</v>
      </c>
      <c r="L272" s="9">
        <f ca="1">NETWORKDAYS(LeaveTracker[[#This Row],[Start Date]],LeaveTracker[[#This Row],[End Date]],lstHolidays)</f>
        <v>1</v>
      </c>
      <c r="M272" s="9"/>
    </row>
    <row r="273" spans="1:13" ht="30" customHeight="1" x14ac:dyDescent="0.3">
      <c r="A273" s="51">
        <v>658</v>
      </c>
      <c r="B273" s="56">
        <v>44844</v>
      </c>
      <c r="C273" s="56">
        <v>44768</v>
      </c>
      <c r="D273" s="53" t="s">
        <v>1851</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1" t="s">
        <v>298</v>
      </c>
      <c r="J273" s="53" t="s">
        <v>1003</v>
      </c>
      <c r="K273" s="51" t="str">
        <f ca="1">LeaveTracker[[#This Row],[Days]]&amp;" "&amp;LeaveTracker[[#This Row],[Type of Leave]]</f>
        <v>1 OTHER</v>
      </c>
      <c r="L273" s="9">
        <f ca="1">NETWORKDAYS(LeaveTracker[[#This Row],[Start Date]],LeaveTracker[[#This Row],[End Date]],lstHolidays)</f>
        <v>1</v>
      </c>
      <c r="M273" s="9"/>
    </row>
    <row r="274" spans="1:13" ht="30" customHeight="1" x14ac:dyDescent="0.3">
      <c r="A274" s="51">
        <v>658</v>
      </c>
      <c r="B274" s="56">
        <v>44844</v>
      </c>
      <c r="C274" s="56">
        <v>44768</v>
      </c>
      <c r="D274" s="53" t="s">
        <v>1851</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1" t="s">
        <v>298</v>
      </c>
      <c r="J274" s="53" t="s">
        <v>1003</v>
      </c>
      <c r="K274" s="51" t="str">
        <f ca="1">LeaveTracker[[#This Row],[Days]]&amp;" "&amp;LeaveTracker[[#This Row],[Type of Leave]]</f>
        <v>1 OTHER</v>
      </c>
      <c r="L274" s="9">
        <f ca="1">NETWORKDAYS(LeaveTracker[[#This Row],[Start Date]],LeaveTracker[[#This Row],[End Date]],lstHolidays)</f>
        <v>1</v>
      </c>
      <c r="M274" s="9"/>
    </row>
    <row r="275" spans="1:13" ht="30" customHeight="1" x14ac:dyDescent="0.3">
      <c r="A275" s="51">
        <v>659</v>
      </c>
      <c r="B275" s="56">
        <v>44844</v>
      </c>
      <c r="C275" s="56">
        <v>44767</v>
      </c>
      <c r="D275" s="53" t="s">
        <v>1864</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1" t="s">
        <v>82</v>
      </c>
      <c r="J275" s="53"/>
      <c r="K275" s="51" t="str">
        <f ca="1">LeaveTracker[[#This Row],[Days]]&amp;" "&amp;LeaveTracker[[#This Row],[Type of Leave]]</f>
        <v>1 VL</v>
      </c>
      <c r="L275" s="9">
        <f ca="1">NETWORKDAYS(LeaveTracker[[#This Row],[Start Date]],LeaveTracker[[#This Row],[End Date]],lstHolidays)</f>
        <v>1</v>
      </c>
      <c r="M275" s="9"/>
    </row>
    <row r="276" spans="1:13" ht="30" customHeight="1" x14ac:dyDescent="0.3">
      <c r="A276" s="51">
        <v>660</v>
      </c>
      <c r="B276" s="56">
        <v>44844</v>
      </c>
      <c r="C276" s="56">
        <v>44767</v>
      </c>
      <c r="D276" s="53" t="s">
        <v>1865</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1" t="s">
        <v>81</v>
      </c>
      <c r="J276" s="53"/>
      <c r="K276" s="51" t="str">
        <f ca="1">LeaveTracker[[#This Row],[Days]]&amp;" "&amp;LeaveTracker[[#This Row],[Type of Leave]]</f>
        <v>2 SL</v>
      </c>
      <c r="L276" s="9">
        <f ca="1">NETWORKDAYS(LeaveTracker[[#This Row],[Start Date]],LeaveTracker[[#This Row],[End Date]],lstHolidays)</f>
        <v>2</v>
      </c>
      <c r="M276" s="9"/>
    </row>
    <row r="277" spans="1:13" ht="30" customHeight="1" x14ac:dyDescent="0.3">
      <c r="A277" s="51">
        <v>661</v>
      </c>
      <c r="B277" s="56">
        <v>44844</v>
      </c>
      <c r="C277" s="56">
        <v>44767</v>
      </c>
      <c r="D277" s="53" t="s">
        <v>1806</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1" t="s">
        <v>298</v>
      </c>
      <c r="J277" s="53" t="s">
        <v>1004</v>
      </c>
      <c r="K277" s="51" t="str">
        <f ca="1">LeaveTracker[[#This Row],[Days]]&amp;" "&amp;LeaveTracker[[#This Row],[Type of Leave]]</f>
        <v>1 OTHER</v>
      </c>
      <c r="L277" s="9">
        <f ca="1">NETWORKDAYS(LeaveTracker[[#This Row],[Start Date]],LeaveTracker[[#This Row],[End Date]],lstHolidays)</f>
        <v>1</v>
      </c>
      <c r="M277" s="9"/>
    </row>
    <row r="278" spans="1:13" ht="30" customHeight="1" x14ac:dyDescent="0.3">
      <c r="A278" s="51">
        <v>662</v>
      </c>
      <c r="B278" s="56">
        <v>44844</v>
      </c>
      <c r="C278" s="56">
        <v>44769</v>
      </c>
      <c r="D278" s="53" t="s">
        <v>1801</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1" t="s">
        <v>81</v>
      </c>
      <c r="J278" s="53"/>
      <c r="K278" s="51" t="str">
        <f ca="1">LeaveTracker[[#This Row],[Days]]&amp;" "&amp;LeaveTracker[[#This Row],[Type of Leave]]</f>
        <v>2 SL</v>
      </c>
      <c r="L278" s="9">
        <f ca="1">NETWORKDAYS(LeaveTracker[[#This Row],[Start Date]],LeaveTracker[[#This Row],[End Date]],lstHolidays)</f>
        <v>2</v>
      </c>
      <c r="M278" s="9"/>
    </row>
    <row r="279" spans="1:13" ht="30" customHeight="1" x14ac:dyDescent="0.3">
      <c r="A279" s="51">
        <v>663</v>
      </c>
      <c r="B279" s="56">
        <v>44844</v>
      </c>
      <c r="C279" s="56">
        <v>44770</v>
      </c>
      <c r="D279" s="53" t="s">
        <v>1802</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1" t="s">
        <v>82</v>
      </c>
      <c r="J279" s="53"/>
      <c r="K279" s="51" t="str">
        <f ca="1">LeaveTracker[[#This Row],[Days]]&amp;" "&amp;LeaveTracker[[#This Row],[Type of Leave]]</f>
        <v>2 VL</v>
      </c>
      <c r="L279" s="9">
        <f ca="1">NETWORKDAYS(LeaveTracker[[#This Row],[Start Date]],LeaveTracker[[#This Row],[End Date]],lstHolidays)</f>
        <v>2</v>
      </c>
      <c r="M279" s="9"/>
    </row>
    <row r="280" spans="1:13" ht="30" customHeight="1" x14ac:dyDescent="0.3">
      <c r="A280" s="51">
        <v>664</v>
      </c>
      <c r="B280" s="56">
        <v>44844</v>
      </c>
      <c r="C280" s="56">
        <v>44767</v>
      </c>
      <c r="D280" s="53" t="s">
        <v>1803</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1" t="s">
        <v>82</v>
      </c>
      <c r="J280" s="53"/>
      <c r="K280" s="51" t="str">
        <f ca="1">LeaveTracker[[#This Row],[Days]]&amp;" "&amp;LeaveTracker[[#This Row],[Type of Leave]]</f>
        <v>5 VL</v>
      </c>
      <c r="L280" s="9">
        <f ca="1">NETWORKDAYS(LeaveTracker[[#This Row],[Start Date]],LeaveTracker[[#This Row],[End Date]],lstHolidays)</f>
        <v>5</v>
      </c>
      <c r="M280" s="9"/>
    </row>
    <row r="281" spans="1:13" ht="30" customHeight="1" x14ac:dyDescent="0.3">
      <c r="A281" s="51">
        <v>664</v>
      </c>
      <c r="B281" s="56">
        <v>44844</v>
      </c>
      <c r="C281" s="56">
        <v>44767</v>
      </c>
      <c r="D281" s="53" t="s">
        <v>1803</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1" t="s">
        <v>82</v>
      </c>
      <c r="J281" s="53"/>
      <c r="K281" s="51" t="str">
        <f ca="1">LeaveTracker[[#This Row],[Days]]&amp;" "&amp;LeaveTracker[[#This Row],[Type of Leave]]</f>
        <v>5 VL</v>
      </c>
      <c r="L281" s="9">
        <f ca="1">NETWORKDAYS(LeaveTracker[[#This Row],[Start Date]],LeaveTracker[[#This Row],[End Date]],lstHolidays)</f>
        <v>5</v>
      </c>
      <c r="M281" s="9"/>
    </row>
    <row r="282" spans="1:13" ht="30" customHeight="1" x14ac:dyDescent="0.3">
      <c r="A282" s="51">
        <v>664</v>
      </c>
      <c r="B282" s="56">
        <v>44844</v>
      </c>
      <c r="C282" s="56">
        <v>44768</v>
      </c>
      <c r="D282" s="53" t="s">
        <v>1803</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1" t="s">
        <v>82</v>
      </c>
      <c r="J282" s="53"/>
      <c r="K282" s="51" t="str">
        <f ca="1">LeaveTracker[[#This Row],[Days]]&amp;" "&amp;LeaveTracker[[#This Row],[Type of Leave]]</f>
        <v>4 VL</v>
      </c>
      <c r="L282" s="9">
        <f ca="1">NETWORKDAYS(LeaveTracker[[#This Row],[Start Date]],LeaveTracker[[#This Row],[End Date]],lstHolidays)</f>
        <v>4</v>
      </c>
      <c r="M282" s="9"/>
    </row>
    <row r="283" spans="1:13" ht="30" customHeight="1" x14ac:dyDescent="0.3">
      <c r="A283" s="51">
        <v>665</v>
      </c>
      <c r="B283" s="56">
        <v>44844</v>
      </c>
      <c r="C283" s="56">
        <v>44767</v>
      </c>
      <c r="D283" s="53" t="s">
        <v>1768</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1" t="s">
        <v>82</v>
      </c>
      <c r="J283" s="53"/>
      <c r="K283" s="51" t="str">
        <f ca="1">LeaveTracker[[#This Row],[Days]]&amp;" "&amp;LeaveTracker[[#This Row],[Type of Leave]]</f>
        <v>1 VL</v>
      </c>
      <c r="L283" s="9">
        <f ca="1">NETWORKDAYS(LeaveTracker[[#This Row],[Start Date]],LeaveTracker[[#This Row],[End Date]],lstHolidays)</f>
        <v>1</v>
      </c>
      <c r="M283" s="9"/>
    </row>
    <row r="284" spans="1:13" ht="30" customHeight="1" x14ac:dyDescent="0.3">
      <c r="A284" s="51">
        <v>666</v>
      </c>
      <c r="B284" s="56">
        <v>44844</v>
      </c>
      <c r="C284" s="56">
        <v>44769</v>
      </c>
      <c r="D284" s="53" t="s">
        <v>1840</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1" t="s">
        <v>298</v>
      </c>
      <c r="J284" s="53" t="s">
        <v>1003</v>
      </c>
      <c r="K284" s="51" t="str">
        <f ca="1">LeaveTracker[[#This Row],[Days]]&amp;" "&amp;LeaveTracker[[#This Row],[Type of Leave]]</f>
        <v>1 OTHER</v>
      </c>
      <c r="L284" s="9">
        <f ca="1">NETWORKDAYS(LeaveTracker[[#This Row],[Start Date]],LeaveTracker[[#This Row],[End Date]],lstHolidays)</f>
        <v>1</v>
      </c>
      <c r="M284" s="9"/>
    </row>
    <row r="285" spans="1:13" ht="30" customHeight="1" x14ac:dyDescent="0.3">
      <c r="A285" s="51">
        <v>667</v>
      </c>
      <c r="B285" s="56">
        <v>44844</v>
      </c>
      <c r="C285" s="56">
        <v>44708</v>
      </c>
      <c r="D285" s="53" t="s">
        <v>1866</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1" t="s">
        <v>1022</v>
      </c>
      <c r="J285" s="53" t="s">
        <v>1022</v>
      </c>
      <c r="K285" s="51" t="str">
        <f ca="1">LeaveTracker[[#This Row],[Days]]&amp;" "&amp;LeaveTracker[[#This Row],[Type of Leave]]</f>
        <v>23 WITHOUTPAY</v>
      </c>
      <c r="L285" s="9">
        <f ca="1">NETWORKDAYS(LeaveTracker[[#This Row],[Start Date]],LeaveTracker[[#This Row],[End Date]],lstHolidays)</f>
        <v>23</v>
      </c>
      <c r="M285" s="9"/>
    </row>
    <row r="286" spans="1:13" ht="30" customHeight="1" x14ac:dyDescent="0.3">
      <c r="A286" s="51">
        <v>668</v>
      </c>
      <c r="B286" s="56">
        <v>44844</v>
      </c>
      <c r="C286" s="56">
        <v>44768</v>
      </c>
      <c r="D286" s="53" t="s">
        <v>1834</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1" t="s">
        <v>81</v>
      </c>
      <c r="J286" s="53"/>
      <c r="K286" s="51" t="str">
        <f ca="1">LeaveTracker[[#This Row],[Days]]&amp;" "&amp;LeaveTracker[[#This Row],[Type of Leave]]</f>
        <v>1 SL</v>
      </c>
      <c r="L286" s="9">
        <f ca="1">NETWORKDAYS(LeaveTracker[[#This Row],[Start Date]],LeaveTracker[[#This Row],[End Date]],lstHolidays)</f>
        <v>1</v>
      </c>
      <c r="M286" s="9"/>
    </row>
    <row r="287" spans="1:13" ht="30" customHeight="1" x14ac:dyDescent="0.3">
      <c r="A287" s="51">
        <v>669</v>
      </c>
      <c r="B287" s="56">
        <v>44844</v>
      </c>
      <c r="C287" s="56">
        <v>44770</v>
      </c>
      <c r="D287" s="53" t="s">
        <v>1836</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1" t="s">
        <v>81</v>
      </c>
      <c r="J287" s="53"/>
      <c r="K287" s="51" t="str">
        <f ca="1">LeaveTracker[[#This Row],[Days]]&amp;" "&amp;LeaveTracker[[#This Row],[Type of Leave]]</f>
        <v>1 SL</v>
      </c>
      <c r="L287" s="9">
        <f ca="1">NETWORKDAYS(LeaveTracker[[#This Row],[Start Date]],LeaveTracker[[#This Row],[End Date]],lstHolidays)</f>
        <v>1</v>
      </c>
      <c r="M287" s="9"/>
    </row>
    <row r="288" spans="1:13" ht="30" customHeight="1" x14ac:dyDescent="0.3">
      <c r="A288" s="51">
        <v>669</v>
      </c>
      <c r="B288" s="56">
        <v>44844</v>
      </c>
      <c r="C288" s="56">
        <v>44770</v>
      </c>
      <c r="D288" s="53" t="s">
        <v>1836</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1" t="s">
        <v>81</v>
      </c>
      <c r="J288" s="53"/>
      <c r="K288" s="51" t="str">
        <f ca="1">LeaveTracker[[#This Row],[Days]]&amp;" "&amp;LeaveTracker[[#This Row],[Type of Leave]]</f>
        <v>3 SL</v>
      </c>
      <c r="L288" s="9">
        <f ca="1">NETWORKDAYS(LeaveTracker[[#This Row],[Start Date]],LeaveTracker[[#This Row],[End Date]],lstHolidays)</f>
        <v>3</v>
      </c>
      <c r="M288" s="9"/>
    </row>
    <row r="289" spans="1:13" ht="30" customHeight="1" x14ac:dyDescent="0.3">
      <c r="A289" s="51">
        <v>670</v>
      </c>
      <c r="B289" s="56">
        <v>44844</v>
      </c>
      <c r="C289" s="56">
        <v>44767</v>
      </c>
      <c r="D289" s="53" t="s">
        <v>1845</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1" t="s">
        <v>81</v>
      </c>
      <c r="J289" s="53"/>
      <c r="K289" s="51" t="str">
        <f ca="1">LeaveTracker[[#This Row],[Days]]&amp;" "&amp;LeaveTracker[[#This Row],[Type of Leave]]</f>
        <v>1 SL</v>
      </c>
      <c r="L289" s="9">
        <f ca="1">NETWORKDAYS(LeaveTracker[[#This Row],[Start Date]],LeaveTracker[[#This Row],[End Date]],lstHolidays)</f>
        <v>1</v>
      </c>
      <c r="M289" s="9"/>
    </row>
    <row r="290" spans="1:13" ht="30" customHeight="1" x14ac:dyDescent="0.3">
      <c r="A290" s="51">
        <v>671</v>
      </c>
      <c r="B290" s="56">
        <v>44844</v>
      </c>
      <c r="C290" s="56">
        <v>44760</v>
      </c>
      <c r="D290" s="53" t="s">
        <v>1842</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1" t="s">
        <v>82</v>
      </c>
      <c r="J290" s="53"/>
      <c r="K290" s="51" t="str">
        <f ca="1">LeaveTracker[[#This Row],[Days]]&amp;" "&amp;LeaveTracker[[#This Row],[Type of Leave]]</f>
        <v>1 VL</v>
      </c>
      <c r="L290" s="9">
        <f ca="1">NETWORKDAYS(LeaveTracker[[#This Row],[Start Date]],LeaveTracker[[#This Row],[End Date]],lstHolidays)</f>
        <v>1</v>
      </c>
      <c r="M290" s="9"/>
    </row>
    <row r="291" spans="1:13" ht="30" customHeight="1" x14ac:dyDescent="0.3">
      <c r="A291" s="51">
        <v>671</v>
      </c>
      <c r="B291" s="56">
        <v>44844</v>
      </c>
      <c r="C291" s="56">
        <v>44760</v>
      </c>
      <c r="D291" s="53" t="s">
        <v>1842</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1" t="s">
        <v>82</v>
      </c>
      <c r="J291" s="53"/>
      <c r="K291" s="51" t="str">
        <f ca="1">LeaveTracker[[#This Row],[Days]]&amp;" "&amp;LeaveTracker[[#This Row],[Type of Leave]]</f>
        <v>1 VL</v>
      </c>
      <c r="L291" s="9">
        <f ca="1">NETWORKDAYS(LeaveTracker[[#This Row],[Start Date]],LeaveTracker[[#This Row],[End Date]],lstHolidays)</f>
        <v>1</v>
      </c>
      <c r="M291" s="9"/>
    </row>
    <row r="292" spans="1:13" ht="30" customHeight="1" x14ac:dyDescent="0.3">
      <c r="A292" s="51">
        <v>672</v>
      </c>
      <c r="B292" s="56">
        <v>44845</v>
      </c>
      <c r="C292" s="56">
        <v>44676</v>
      </c>
      <c r="D292" s="53" t="s">
        <v>1867</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1" t="s">
        <v>81</v>
      </c>
      <c r="J292" s="53"/>
      <c r="K292" s="51" t="str">
        <f ca="1">LeaveTracker[[#This Row],[Days]]&amp;" "&amp;LeaveTracker[[#This Row],[Type of Leave]]</f>
        <v>2 SL</v>
      </c>
      <c r="L292" s="9">
        <f ca="1">NETWORKDAYS(LeaveTracker[[#This Row],[Start Date]],LeaveTracker[[#This Row],[End Date]],lstHolidays)</f>
        <v>2</v>
      </c>
      <c r="M292" s="9"/>
    </row>
    <row r="293" spans="1:13" ht="30" customHeight="1" x14ac:dyDescent="0.3">
      <c r="A293" s="51">
        <v>673</v>
      </c>
      <c r="B293" s="56">
        <v>44845</v>
      </c>
      <c r="C293" s="56">
        <v>44793</v>
      </c>
      <c r="D293" s="53" t="s">
        <v>1850</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1" t="s">
        <v>298</v>
      </c>
      <c r="J293" s="53" t="s">
        <v>1003</v>
      </c>
      <c r="K293" s="51" t="str">
        <f ca="1">LeaveTracker[[#This Row],[Days]]&amp;" "&amp;LeaveTracker[[#This Row],[Type of Leave]]</f>
        <v>1 OTHER</v>
      </c>
      <c r="L293" s="9">
        <f ca="1">NETWORKDAYS(LeaveTracker[[#This Row],[Start Date]],LeaveTracker[[#This Row],[End Date]],lstHolidays)</f>
        <v>1</v>
      </c>
      <c r="M293" s="9"/>
    </row>
    <row r="294" spans="1:13" ht="30" customHeight="1" x14ac:dyDescent="0.3">
      <c r="A294" s="51">
        <v>674</v>
      </c>
      <c r="B294" s="56">
        <v>44845</v>
      </c>
      <c r="C294" s="56">
        <v>44775</v>
      </c>
      <c r="D294" s="53" t="s">
        <v>1774</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1" t="s">
        <v>82</v>
      </c>
      <c r="J294" s="53"/>
      <c r="K294" s="51" t="str">
        <f ca="1">LeaveTracker[[#This Row],[Days]]&amp;" "&amp;LeaveTracker[[#This Row],[Type of Leave]]</f>
        <v>1 VL</v>
      </c>
      <c r="L294" s="9">
        <f ca="1">NETWORKDAYS(LeaveTracker[[#This Row],[Start Date]],LeaveTracker[[#This Row],[End Date]],lstHolidays)</f>
        <v>1</v>
      </c>
      <c r="M294" s="9"/>
    </row>
    <row r="295" spans="1:13" ht="30" customHeight="1" x14ac:dyDescent="0.3">
      <c r="A295" s="51">
        <v>674</v>
      </c>
      <c r="B295" s="56">
        <v>44845</v>
      </c>
      <c r="C295" s="56">
        <v>44775</v>
      </c>
      <c r="D295" s="53" t="s">
        <v>1774</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1" t="s">
        <v>82</v>
      </c>
      <c r="J295" s="53"/>
      <c r="K295" s="51" t="str">
        <f ca="1">LeaveTracker[[#This Row],[Days]]&amp;" "&amp;LeaveTracker[[#This Row],[Type of Leave]]</f>
        <v>2 VL</v>
      </c>
      <c r="L295" s="9">
        <f ca="1">NETWORKDAYS(LeaveTracker[[#This Row],[Start Date]],LeaveTracker[[#This Row],[End Date]],lstHolidays)</f>
        <v>2</v>
      </c>
      <c r="M295" s="9"/>
    </row>
    <row r="296" spans="1:13" ht="30" customHeight="1" x14ac:dyDescent="0.3">
      <c r="A296" s="51">
        <v>675</v>
      </c>
      <c r="B296" s="56">
        <v>44845</v>
      </c>
      <c r="C296" s="56">
        <v>44775</v>
      </c>
      <c r="D296" s="53" t="s">
        <v>1765</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1" t="s">
        <v>82</v>
      </c>
      <c r="J296" s="53"/>
      <c r="K296" s="51" t="str">
        <f ca="1">LeaveTracker[[#This Row],[Days]]&amp;" "&amp;LeaveTracker[[#This Row],[Type of Leave]]</f>
        <v>1 VL</v>
      </c>
      <c r="L296" s="9">
        <f ca="1">NETWORKDAYS(LeaveTracker[[#This Row],[Start Date]],LeaveTracker[[#This Row],[End Date]],lstHolidays)</f>
        <v>1</v>
      </c>
      <c r="M296" s="9"/>
    </row>
    <row r="297" spans="1:13" ht="30" customHeight="1" x14ac:dyDescent="0.3">
      <c r="A297" s="51">
        <v>675</v>
      </c>
      <c r="B297" s="56">
        <v>44845</v>
      </c>
      <c r="C297" s="56">
        <v>44775</v>
      </c>
      <c r="D297" s="53" t="s">
        <v>1765</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1" t="s">
        <v>82</v>
      </c>
      <c r="J297" s="53"/>
      <c r="K297" s="51" t="str">
        <f ca="1">LeaveTracker[[#This Row],[Days]]&amp;" "&amp;LeaveTracker[[#This Row],[Type of Leave]]</f>
        <v>2 VL</v>
      </c>
      <c r="L297" s="9">
        <f ca="1">NETWORKDAYS(LeaveTracker[[#This Row],[Start Date]],LeaveTracker[[#This Row],[End Date]],lstHolidays)</f>
        <v>2</v>
      </c>
      <c r="M297" s="9"/>
    </row>
    <row r="298" spans="1:13" ht="30" customHeight="1" x14ac:dyDescent="0.3">
      <c r="A298" s="51">
        <v>676</v>
      </c>
      <c r="B298" s="56">
        <v>44845</v>
      </c>
      <c r="C298" s="56">
        <v>44754</v>
      </c>
      <c r="D298" s="53" t="s">
        <v>1836</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1" t="s">
        <v>81</v>
      </c>
      <c r="J298" s="53"/>
      <c r="K298" s="51" t="str">
        <f ca="1">LeaveTracker[[#This Row],[Days]]&amp;" "&amp;LeaveTracker[[#This Row],[Type of Leave]]</f>
        <v>1 SL</v>
      </c>
      <c r="L298" s="9">
        <f ca="1">NETWORKDAYS(LeaveTracker[[#This Row],[Start Date]],LeaveTracker[[#This Row],[End Date]],lstHolidays)</f>
        <v>1</v>
      </c>
      <c r="M298" s="9"/>
    </row>
    <row r="299" spans="1:13" ht="30" customHeight="1" x14ac:dyDescent="0.3">
      <c r="A299" s="51">
        <v>677</v>
      </c>
      <c r="B299" s="56">
        <v>44845</v>
      </c>
      <c r="C299" s="56">
        <v>44685</v>
      </c>
      <c r="D299" s="53" t="s">
        <v>1836</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1" t="s">
        <v>1022</v>
      </c>
      <c r="J299" s="53" t="s">
        <v>1022</v>
      </c>
      <c r="K299" s="51" t="str">
        <f ca="1">LeaveTracker[[#This Row],[Days]]&amp;" "&amp;LeaveTracker[[#This Row],[Type of Leave]]</f>
        <v>16 WITHOUTPAY</v>
      </c>
      <c r="L299" s="9">
        <f ca="1">NETWORKDAYS(LeaveTracker[[#This Row],[Start Date]],LeaveTracker[[#This Row],[End Date]],lstHolidays)</f>
        <v>16</v>
      </c>
      <c r="M299" s="9"/>
    </row>
    <row r="300" spans="1:13" ht="30" customHeight="1" x14ac:dyDescent="0.3">
      <c r="A300" s="51">
        <v>678</v>
      </c>
      <c r="B300" s="56">
        <v>44845</v>
      </c>
      <c r="C300" s="56">
        <v>44762</v>
      </c>
      <c r="D300" s="53" t="s">
        <v>1836</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1" t="s">
        <v>1022</v>
      </c>
      <c r="J300" s="53" t="s">
        <v>1022</v>
      </c>
      <c r="K300" s="51" t="str">
        <f ca="1">LeaveTracker[[#This Row],[Days]]&amp;" "&amp;LeaveTracker[[#This Row],[Type of Leave]]</f>
        <v>2 WITHOUTPAY</v>
      </c>
      <c r="L300" s="9">
        <f ca="1">NETWORKDAYS(LeaveTracker[[#This Row],[Start Date]],LeaveTracker[[#This Row],[End Date]],lstHolidays)</f>
        <v>2</v>
      </c>
      <c r="M300" s="9"/>
    </row>
    <row r="301" spans="1:13" ht="30" customHeight="1" x14ac:dyDescent="0.3">
      <c r="A301" s="51">
        <v>678</v>
      </c>
      <c r="B301" s="56">
        <v>44845</v>
      </c>
      <c r="C301" s="56">
        <v>44762</v>
      </c>
      <c r="D301" s="53" t="s">
        <v>1836</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1" t="s">
        <v>1022</v>
      </c>
      <c r="J301" s="53" t="s">
        <v>1868</v>
      </c>
      <c r="K301" s="51" t="str">
        <f ca="1">LeaveTracker[[#This Row],[Days]]&amp;" "&amp;LeaveTracker[[#This Row],[Type of Leave]]</f>
        <v>2 WITHOUTPAY</v>
      </c>
      <c r="L301" s="9">
        <f ca="1">NETWORKDAYS(LeaveTracker[[#This Row],[Start Date]],LeaveTracker[[#This Row],[End Date]],lstHolidays)</f>
        <v>2</v>
      </c>
      <c r="M301" s="9"/>
    </row>
    <row r="302" spans="1:13" ht="30" customHeight="1" x14ac:dyDescent="0.3">
      <c r="A302" s="51">
        <v>679</v>
      </c>
      <c r="B302" s="56">
        <v>44845</v>
      </c>
      <c r="C302" s="56">
        <v>44782</v>
      </c>
      <c r="D302" s="53" t="s">
        <v>1798</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1" t="s">
        <v>298</v>
      </c>
      <c r="J302" s="53" t="s">
        <v>1003</v>
      </c>
      <c r="K302" s="51" t="str">
        <f ca="1">LeaveTracker[[#This Row],[Days]]&amp;" "&amp;LeaveTracker[[#This Row],[Type of Leave]]</f>
        <v>1 OTHER</v>
      </c>
      <c r="L302" s="9">
        <f ca="1">NETWORKDAYS(LeaveTracker[[#This Row],[Start Date]],LeaveTracker[[#This Row],[End Date]],lstHolidays)</f>
        <v>1</v>
      </c>
      <c r="M302" s="9"/>
    </row>
    <row r="303" spans="1:13" ht="30" customHeight="1" x14ac:dyDescent="0.3">
      <c r="A303" s="51">
        <v>680</v>
      </c>
      <c r="B303" s="56">
        <v>44845</v>
      </c>
      <c r="C303" s="56">
        <v>44670</v>
      </c>
      <c r="D303" s="53" t="s">
        <v>1836</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1" t="s">
        <v>1022</v>
      </c>
      <c r="J303" s="53" t="s">
        <v>1022</v>
      </c>
      <c r="K303" s="51" t="str">
        <f ca="1">LeaveTracker[[#This Row],[Days]]&amp;" "&amp;LeaveTracker[[#This Row],[Type of Leave]]</f>
        <v>4 WITHOUTPAY</v>
      </c>
      <c r="L303" s="9">
        <f ca="1">NETWORKDAYS(LeaveTracker[[#This Row],[Start Date]],LeaveTracker[[#This Row],[End Date]],lstHolidays)</f>
        <v>4</v>
      </c>
      <c r="M303" s="9"/>
    </row>
    <row r="304" spans="1:13" ht="30" customHeight="1" x14ac:dyDescent="0.3">
      <c r="A304" s="51">
        <v>680</v>
      </c>
      <c r="B304" s="56">
        <v>44845</v>
      </c>
      <c r="C304" s="56">
        <v>44670</v>
      </c>
      <c r="D304" s="53" t="s">
        <v>1836</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1" t="s">
        <v>1022</v>
      </c>
      <c r="J304" s="53" t="s">
        <v>1022</v>
      </c>
      <c r="K304" s="51" t="str">
        <f ca="1">LeaveTracker[[#This Row],[Days]]&amp;" "&amp;LeaveTracker[[#This Row],[Type of Leave]]</f>
        <v>5 WITHOUTPAY</v>
      </c>
      <c r="L304" s="9">
        <f ca="1">NETWORKDAYS(LeaveTracker[[#This Row],[Start Date]],LeaveTracker[[#This Row],[End Date]],lstHolidays)</f>
        <v>5</v>
      </c>
      <c r="M304" s="9"/>
    </row>
    <row r="305" spans="1:13" ht="30" customHeight="1" x14ac:dyDescent="0.3">
      <c r="A305" s="51">
        <v>681</v>
      </c>
      <c r="B305" s="56">
        <v>44845</v>
      </c>
      <c r="C305" s="56">
        <v>44781</v>
      </c>
      <c r="D305" s="53" t="s">
        <v>1869</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1" t="s">
        <v>81</v>
      </c>
      <c r="J305" s="53"/>
      <c r="K305" s="51" t="str">
        <f ca="1">LeaveTracker[[#This Row],[Days]]&amp;" "&amp;LeaveTracker[[#This Row],[Type of Leave]]</f>
        <v>3 SL</v>
      </c>
      <c r="L305" s="9">
        <f ca="1">NETWORKDAYS(LeaveTracker[[#This Row],[Start Date]],LeaveTracker[[#This Row],[End Date]],lstHolidays)</f>
        <v>3</v>
      </c>
      <c r="M305" s="9"/>
    </row>
    <row r="306" spans="1:13" ht="30" customHeight="1" x14ac:dyDescent="0.3">
      <c r="A306" s="51">
        <v>681</v>
      </c>
      <c r="B306" s="56">
        <v>44845</v>
      </c>
      <c r="C306" s="56">
        <v>44781</v>
      </c>
      <c r="D306" s="53" t="s">
        <v>1869</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1" t="s">
        <v>298</v>
      </c>
      <c r="J306" s="53" t="s">
        <v>158</v>
      </c>
      <c r="K306" s="51" t="str">
        <f ca="1">LeaveTracker[[#This Row],[Days]]&amp;" "&amp;LeaveTracker[[#This Row],[Type of Leave]]</f>
        <v>1 OTHER</v>
      </c>
      <c r="L306" s="9">
        <f ca="1">NETWORKDAYS(LeaveTracker[[#This Row],[Start Date]],LeaveTracker[[#This Row],[End Date]],lstHolidays)</f>
        <v>1</v>
      </c>
      <c r="M306" s="9"/>
    </row>
    <row r="307" spans="1:13" ht="30" customHeight="1" x14ac:dyDescent="0.3">
      <c r="A307" s="51">
        <v>682</v>
      </c>
      <c r="B307" s="56">
        <v>44845</v>
      </c>
      <c r="C307" s="56">
        <v>44776</v>
      </c>
      <c r="D307" s="53" t="s">
        <v>1870</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1" t="s">
        <v>81</v>
      </c>
      <c r="J307" s="53"/>
      <c r="K307" s="51" t="str">
        <f ca="1">LeaveTracker[[#This Row],[Days]]&amp;" "&amp;LeaveTracker[[#This Row],[Type of Leave]]</f>
        <v>1 SL</v>
      </c>
      <c r="L307" s="9">
        <f ca="1">NETWORKDAYS(LeaveTracker[[#This Row],[Start Date]],LeaveTracker[[#This Row],[End Date]],lstHolidays)</f>
        <v>1</v>
      </c>
      <c r="M307" s="9"/>
    </row>
    <row r="308" spans="1:13" ht="30" customHeight="1" x14ac:dyDescent="0.3">
      <c r="A308" s="51">
        <v>683</v>
      </c>
      <c r="B308" s="56">
        <v>44845</v>
      </c>
      <c r="C308" s="56">
        <v>44685</v>
      </c>
      <c r="D308" s="53" t="s">
        <v>1871</v>
      </c>
      <c r="E308" s="51" t="str">
        <f>IF(ISBLANK(LeaveTracker[[#This Row],[Employee Name]]),"-----",VLOOKUP(LeaveTracker[[#This Row],[Employee Name]],Employees[[Employee Name]:[Office]],7))</f>
        <v>CTO</v>
      </c>
      <c r="F308" s="51" t="str">
        <f>IF(ISBLANK(LeaveTracker[[#This Row],[Employee Name]]),"-----",VLOOKUP(LeaveTracker[[#This Row],[Employee Name]],Employees[[Employee Name]:[Office]],6))</f>
        <v>CASUAL</v>
      </c>
      <c r="G308" s="50">
        <v>44683</v>
      </c>
      <c r="H308" s="50">
        <v>44683</v>
      </c>
      <c r="I308" s="51" t="s">
        <v>81</v>
      </c>
      <c r="J308" s="53"/>
      <c r="K308" s="51" t="str">
        <f ca="1">LeaveTracker[[#This Row],[Days]]&amp;" "&amp;LeaveTracker[[#This Row],[Type of Leave]]</f>
        <v>1 SL</v>
      </c>
      <c r="L308" s="9">
        <f ca="1">NETWORKDAYS(LeaveTracker[[#This Row],[Start Date]],LeaveTracker[[#This Row],[End Date]],lstHolidays)</f>
        <v>1</v>
      </c>
      <c r="M308" s="9"/>
    </row>
    <row r="309" spans="1:13" ht="30" customHeight="1" x14ac:dyDescent="0.3">
      <c r="A309" s="51">
        <v>684</v>
      </c>
      <c r="B309" s="56">
        <v>44845</v>
      </c>
      <c r="C309" s="56">
        <v>44719</v>
      </c>
      <c r="D309" s="53" t="s">
        <v>1871</v>
      </c>
      <c r="E309" s="51" t="str">
        <f>IF(ISBLANK(LeaveTracker[[#This Row],[Employee Name]]),"-----",VLOOKUP(LeaveTracker[[#This Row],[Employee Name]],Employees[[Employee Name]:[Office]],7))</f>
        <v>CTO</v>
      </c>
      <c r="F309" s="51" t="str">
        <f>IF(ISBLANK(LeaveTracker[[#This Row],[Employee Name]]),"-----",VLOOKUP(LeaveTracker[[#This Row],[Employee Name]],Employees[[Employee Name]:[Office]],6))</f>
        <v>CASUAL</v>
      </c>
      <c r="G309" s="50">
        <v>44718</v>
      </c>
      <c r="H309" s="50">
        <v>44718</v>
      </c>
      <c r="I309" s="51" t="s">
        <v>81</v>
      </c>
      <c r="J309" s="53"/>
      <c r="K309" s="51" t="str">
        <f ca="1">LeaveTracker[[#This Row],[Days]]&amp;" "&amp;LeaveTracker[[#This Row],[Type of Leave]]</f>
        <v>1 SL</v>
      </c>
      <c r="L309" s="9">
        <f ca="1">NETWORKDAYS(LeaveTracker[[#This Row],[Start Date]],LeaveTracker[[#This Row],[End Date]],lstHolidays)</f>
        <v>1</v>
      </c>
      <c r="M309" s="9"/>
    </row>
    <row r="310" spans="1:13" ht="30" customHeight="1" x14ac:dyDescent="0.3">
      <c r="A310" s="51">
        <v>685</v>
      </c>
      <c r="B310" s="56">
        <v>44845</v>
      </c>
      <c r="C310" s="56">
        <v>44700</v>
      </c>
      <c r="D310" s="53" t="s">
        <v>1872</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1" t="s">
        <v>81</v>
      </c>
      <c r="J310" s="53"/>
      <c r="K310" s="51" t="str">
        <f ca="1">LeaveTracker[[#This Row],[Days]]&amp;" "&amp;LeaveTracker[[#This Row],[Type of Leave]]</f>
        <v>1 SL</v>
      </c>
      <c r="L310" s="9">
        <f ca="1">NETWORKDAYS(LeaveTracker[[#This Row],[Start Date]],LeaveTracker[[#This Row],[End Date]],lstHolidays)</f>
        <v>1</v>
      </c>
      <c r="M310" s="9"/>
    </row>
    <row r="311" spans="1:13" ht="30" customHeight="1" x14ac:dyDescent="0.3">
      <c r="A311" s="51">
        <v>686</v>
      </c>
      <c r="B311" s="56">
        <v>44845</v>
      </c>
      <c r="C311" s="56">
        <v>44774</v>
      </c>
      <c r="D311" s="53" t="s">
        <v>1872</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1" t="s">
        <v>298</v>
      </c>
      <c r="J311" s="53" t="s">
        <v>1003</v>
      </c>
      <c r="K311" s="51" t="str">
        <f ca="1">LeaveTracker[[#This Row],[Days]]&amp;" "&amp;LeaveTracker[[#This Row],[Type of Leave]]</f>
        <v>1 OTHER</v>
      </c>
      <c r="L311" s="9">
        <f ca="1">NETWORKDAYS(LeaveTracker[[#This Row],[Start Date]],LeaveTracker[[#This Row],[End Date]],lstHolidays)</f>
        <v>1</v>
      </c>
      <c r="M311" s="9"/>
    </row>
    <row r="312" spans="1:13" ht="30" customHeight="1" x14ac:dyDescent="0.3">
      <c r="A312" s="51">
        <v>687</v>
      </c>
      <c r="B312" s="56">
        <v>44845</v>
      </c>
      <c r="C312" s="56">
        <v>44692</v>
      </c>
      <c r="D312" s="53" t="s">
        <v>1873</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1" t="s">
        <v>298</v>
      </c>
      <c r="J312" s="53" t="s">
        <v>1004</v>
      </c>
      <c r="K312" s="51" t="str">
        <f ca="1">LeaveTracker[[#This Row],[Days]]&amp;" "&amp;LeaveTracker[[#This Row],[Type of Leave]]</f>
        <v>1 OTHER</v>
      </c>
      <c r="L312" s="9">
        <f ca="1">NETWORKDAYS(LeaveTracker[[#This Row],[Start Date]],LeaveTracker[[#This Row],[End Date]],lstHolidays)</f>
        <v>1</v>
      </c>
      <c r="M312" s="9"/>
    </row>
    <row r="313" spans="1:13" ht="30" customHeight="1" x14ac:dyDescent="0.3">
      <c r="A313" s="51">
        <v>688</v>
      </c>
      <c r="B313" s="56">
        <v>44845</v>
      </c>
      <c r="C313" s="56">
        <v>44774</v>
      </c>
      <c r="D313" s="53" t="s">
        <v>1873</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1" t="s">
        <v>81</v>
      </c>
      <c r="J313" s="53"/>
      <c r="K313" s="51" t="str">
        <f ca="1">LeaveTracker[[#This Row],[Days]]&amp;" "&amp;LeaveTracker[[#This Row],[Type of Leave]]</f>
        <v>2 SL</v>
      </c>
      <c r="L313" s="9">
        <f ca="1">NETWORKDAYS(LeaveTracker[[#This Row],[Start Date]],LeaveTracker[[#This Row],[End Date]],lstHolidays)</f>
        <v>2</v>
      </c>
      <c r="M313" s="9"/>
    </row>
    <row r="314" spans="1:13" ht="30" customHeight="1" x14ac:dyDescent="0.3">
      <c r="A314" s="51">
        <v>689</v>
      </c>
      <c r="B314" s="56">
        <v>44845</v>
      </c>
      <c r="C314" s="56">
        <v>44824</v>
      </c>
      <c r="D314" s="53" t="s">
        <v>1836</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1" t="s">
        <v>81</v>
      </c>
      <c r="J314" s="53"/>
      <c r="K314" s="51" t="str">
        <f ca="1">LeaveTracker[[#This Row],[Days]]&amp;" "&amp;LeaveTracker[[#This Row],[Type of Leave]]</f>
        <v>1 SL</v>
      </c>
      <c r="L314" s="9">
        <f ca="1">NETWORKDAYS(LeaveTracker[[#This Row],[Start Date]],LeaveTracker[[#This Row],[End Date]],lstHolidays)</f>
        <v>1</v>
      </c>
      <c r="M314" s="9"/>
    </row>
    <row r="315" spans="1:13" ht="30" customHeight="1" x14ac:dyDescent="0.3">
      <c r="A315" s="51">
        <v>690</v>
      </c>
      <c r="B315" s="56">
        <v>44845</v>
      </c>
      <c r="C315" s="56">
        <v>44795</v>
      </c>
      <c r="D315" s="53" t="s">
        <v>1836</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1" t="s">
        <v>82</v>
      </c>
      <c r="J315" s="53"/>
      <c r="K315" s="51" t="str">
        <f ca="1">LeaveTracker[[#This Row],[Days]]&amp;" "&amp;LeaveTracker[[#This Row],[Type of Leave]]</f>
        <v>5 VL</v>
      </c>
      <c r="L315" s="9">
        <f ca="1">NETWORKDAYS(LeaveTracker[[#This Row],[Start Date]],LeaveTracker[[#This Row],[End Date]],lstHolidays)</f>
        <v>5</v>
      </c>
      <c r="M315" s="9"/>
    </row>
    <row r="316" spans="1:13" ht="30" customHeight="1" x14ac:dyDescent="0.3">
      <c r="A316" s="51">
        <v>691</v>
      </c>
      <c r="B316" s="56">
        <v>44845</v>
      </c>
      <c r="C316" s="56">
        <v>44841</v>
      </c>
      <c r="D316" s="53" t="s">
        <v>1874</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1" t="s">
        <v>298</v>
      </c>
      <c r="J316" s="53" t="s">
        <v>1004</v>
      </c>
      <c r="K316" s="51" t="str">
        <f ca="1">LeaveTracker[[#This Row],[Days]]&amp;" "&amp;LeaveTracker[[#This Row],[Type of Leave]]</f>
        <v>3 OTHER</v>
      </c>
      <c r="L316" s="9">
        <f ca="1">NETWORKDAYS(LeaveTracker[[#This Row],[Start Date]],LeaveTracker[[#This Row],[End Date]],lstHolidays)</f>
        <v>3</v>
      </c>
      <c r="M316" s="9"/>
    </row>
    <row r="317" spans="1:13" ht="30" customHeight="1" x14ac:dyDescent="0.3">
      <c r="A317" s="51">
        <v>692</v>
      </c>
      <c r="B317" s="56">
        <v>44845</v>
      </c>
      <c r="C317" s="56">
        <v>44841</v>
      </c>
      <c r="D317" s="53" t="s">
        <v>1874</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1" t="s">
        <v>298</v>
      </c>
      <c r="J317" s="53" t="s">
        <v>1003</v>
      </c>
      <c r="K317" s="51" t="str">
        <f ca="1">LeaveTracker[[#This Row],[Days]]&amp;" "&amp;LeaveTracker[[#This Row],[Type of Leave]]</f>
        <v>1 OTHER</v>
      </c>
      <c r="L317" s="9">
        <f ca="1">NETWORKDAYS(LeaveTracker[[#This Row],[Start Date]],LeaveTracker[[#This Row],[End Date]],lstHolidays)</f>
        <v>1</v>
      </c>
      <c r="M317" s="9"/>
    </row>
    <row r="318" spans="1:13" ht="30" customHeight="1" x14ac:dyDescent="0.3">
      <c r="A318" s="51">
        <v>693</v>
      </c>
      <c r="B318" s="56">
        <v>44845</v>
      </c>
      <c r="C318" s="56">
        <v>44844</v>
      </c>
      <c r="D318" s="53" t="s">
        <v>1875</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1" t="s">
        <v>1022</v>
      </c>
      <c r="J318" s="53" t="s">
        <v>1897</v>
      </c>
      <c r="K318" s="51" t="str">
        <f ca="1">LeaveTracker[[#This Row],[Days]]&amp;" "&amp;LeaveTracker[[#This Row],[Type of Leave]]</f>
        <v>2 WITHOUTPAY</v>
      </c>
      <c r="L318" s="9">
        <f ca="1">NETWORKDAYS(LeaveTracker[[#This Row],[Start Date]],LeaveTracker[[#This Row],[End Date]],lstHolidays)</f>
        <v>2</v>
      </c>
      <c r="M318" s="9"/>
    </row>
    <row r="319" spans="1:13" ht="30" customHeight="1" x14ac:dyDescent="0.3">
      <c r="A319" s="51">
        <v>693</v>
      </c>
      <c r="B319" s="56">
        <v>44845</v>
      </c>
      <c r="C319" s="56">
        <v>44844</v>
      </c>
      <c r="D319" s="53" t="s">
        <v>1875</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1" t="s">
        <v>1022</v>
      </c>
      <c r="J319" s="53" t="s">
        <v>1897</v>
      </c>
      <c r="K319" s="51" t="str">
        <f ca="1">LeaveTracker[[#This Row],[Days]]&amp;" "&amp;LeaveTracker[[#This Row],[Type of Leave]]</f>
        <v>5 WITHOUTPAY</v>
      </c>
      <c r="L319" s="9">
        <f ca="1">NETWORKDAYS(LeaveTracker[[#This Row],[Start Date]],LeaveTracker[[#This Row],[End Date]],lstHolidays)</f>
        <v>5</v>
      </c>
      <c r="M319" s="9"/>
    </row>
    <row r="320" spans="1:13" ht="30" customHeight="1" x14ac:dyDescent="0.3">
      <c r="A320" s="51">
        <v>693</v>
      </c>
      <c r="B320" s="56">
        <v>44845</v>
      </c>
      <c r="C320" s="56">
        <v>44844</v>
      </c>
      <c r="D320" s="53" t="s">
        <v>1875</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1" t="s">
        <v>1022</v>
      </c>
      <c r="J320" s="53" t="s">
        <v>1897</v>
      </c>
      <c r="K320" s="51" t="str">
        <f ca="1">LeaveTracker[[#This Row],[Days]]&amp;" "&amp;LeaveTracker[[#This Row],[Type of Leave]]</f>
        <v>5 WITHOUTPAY</v>
      </c>
      <c r="L320" s="9">
        <f ca="1">NETWORKDAYS(LeaveTracker[[#This Row],[Start Date]],LeaveTracker[[#This Row],[End Date]],lstHolidays)</f>
        <v>5</v>
      </c>
      <c r="M320" s="9"/>
    </row>
    <row r="321" spans="1:13" ht="30" customHeight="1" x14ac:dyDescent="0.3">
      <c r="A321" s="51">
        <v>693</v>
      </c>
      <c r="B321" s="56">
        <v>44845</v>
      </c>
      <c r="C321" s="56">
        <v>44844</v>
      </c>
      <c r="D321" s="53" t="s">
        <v>1875</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1" t="s">
        <v>1022</v>
      </c>
      <c r="J321" s="53" t="s">
        <v>1897</v>
      </c>
      <c r="K321" s="51" t="str">
        <f ca="1">LeaveTracker[[#This Row],[Days]]&amp;" "&amp;LeaveTracker[[#This Row],[Type of Leave]]</f>
        <v>1 WITHOUTPAY</v>
      </c>
      <c r="L321" s="9">
        <f ca="1">NETWORKDAYS(LeaveTracker[[#This Row],[Start Date]],LeaveTracker[[#This Row],[End Date]],lstHolidays)</f>
        <v>1</v>
      </c>
      <c r="M321" s="9"/>
    </row>
    <row r="322" spans="1:13" ht="30" customHeight="1" x14ac:dyDescent="0.3">
      <c r="A322" s="51">
        <v>694</v>
      </c>
      <c r="B322" s="56">
        <v>44846</v>
      </c>
      <c r="C322" s="56">
        <v>44827</v>
      </c>
      <c r="D322" s="53" t="s">
        <v>1808</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1" t="s">
        <v>81</v>
      </c>
      <c r="J322" s="53"/>
      <c r="K322" s="51" t="str">
        <f ca="1">LeaveTracker[[#This Row],[Days]]&amp;" "&amp;LeaveTracker[[#This Row],[Type of Leave]]</f>
        <v>2 SL</v>
      </c>
      <c r="L322" s="9">
        <f ca="1">NETWORKDAYS(LeaveTracker[[#This Row],[Start Date]],LeaveTracker[[#This Row],[End Date]],lstHolidays)</f>
        <v>2</v>
      </c>
      <c r="M322" s="9"/>
    </row>
    <row r="323" spans="1:13" ht="30" customHeight="1" x14ac:dyDescent="0.3">
      <c r="A323" s="51">
        <v>695</v>
      </c>
      <c r="B323" s="56">
        <v>44846</v>
      </c>
      <c r="C323" s="56">
        <v>44804</v>
      </c>
      <c r="D323" s="53" t="s">
        <v>1826</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1" t="s">
        <v>82</v>
      </c>
      <c r="J323" s="53"/>
      <c r="K323" s="51" t="str">
        <f ca="1">LeaveTracker[[#This Row],[Days]]&amp;" "&amp;LeaveTracker[[#This Row],[Type of Leave]]</f>
        <v>1 VL</v>
      </c>
      <c r="L323" s="9">
        <f ca="1">NETWORKDAYS(LeaveTracker[[#This Row],[Start Date]],LeaveTracker[[#This Row],[End Date]],lstHolidays)</f>
        <v>1</v>
      </c>
      <c r="M323" s="9"/>
    </row>
    <row r="324" spans="1:13" ht="30" customHeight="1" x14ac:dyDescent="0.3">
      <c r="A324" s="51">
        <v>696</v>
      </c>
      <c r="B324" s="56">
        <v>44846</v>
      </c>
      <c r="C324" s="56">
        <v>44831</v>
      </c>
      <c r="D324" s="53" t="s">
        <v>1739</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1" t="s">
        <v>82</v>
      </c>
      <c r="J324" s="53"/>
      <c r="K324" s="51" t="str">
        <f ca="1">LeaveTracker[[#This Row],[Days]]&amp;" "&amp;LeaveTracker[[#This Row],[Type of Leave]]</f>
        <v>1 VL</v>
      </c>
      <c r="L324" s="9">
        <f ca="1">NETWORKDAYS(LeaveTracker[[#This Row],[Start Date]],LeaveTracker[[#This Row],[End Date]],lstHolidays)</f>
        <v>1</v>
      </c>
      <c r="M324" s="9"/>
    </row>
    <row r="325" spans="1:13" ht="30" customHeight="1" x14ac:dyDescent="0.3">
      <c r="A325" s="51">
        <v>697</v>
      </c>
      <c r="B325" s="56">
        <v>44846</v>
      </c>
      <c r="C325" s="56">
        <v>44774</v>
      </c>
      <c r="D325" s="53" t="s">
        <v>1876</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1" t="s">
        <v>81</v>
      </c>
      <c r="J325" s="53"/>
      <c r="K325" s="51" t="str">
        <f ca="1">LeaveTracker[[#This Row],[Days]]&amp;" "&amp;LeaveTracker[[#This Row],[Type of Leave]]</f>
        <v>2 SL</v>
      </c>
      <c r="L325" s="9">
        <f ca="1">NETWORKDAYS(LeaveTracker[[#This Row],[Start Date]],LeaveTracker[[#This Row],[End Date]],lstHolidays)</f>
        <v>2</v>
      </c>
      <c r="M325" s="9"/>
    </row>
    <row r="326" spans="1:13" ht="30" customHeight="1" x14ac:dyDescent="0.3">
      <c r="A326" s="51">
        <v>698</v>
      </c>
      <c r="B326" s="56">
        <v>44846</v>
      </c>
      <c r="C326" s="56">
        <v>44777</v>
      </c>
      <c r="D326" s="53" t="s">
        <v>1761</v>
      </c>
      <c r="E326" s="51" t="str">
        <f>IF(ISBLANK(LeaveTracker[[#This Row],[Employee Name]]),"-----",VLOOKUP(LeaveTracker[[#This Row],[Employee Name]],Employees[[Employee Name]:[Office]],7))</f>
        <v>BPLO</v>
      </c>
      <c r="F326" s="51" t="str">
        <f>IF(ISBLANK(LeaveTracker[[#This Row],[Employee Name]]),"-----",VLOOKUP(LeaveTracker[[#This Row],[Employee Name]],Employees[[Employee Name]:[Office]],6))</f>
        <v>CASUAL</v>
      </c>
      <c r="G326" s="50">
        <v>44783</v>
      </c>
      <c r="H326" s="50">
        <v>44783</v>
      </c>
      <c r="I326" s="51" t="s">
        <v>298</v>
      </c>
      <c r="J326" s="53" t="s">
        <v>1003</v>
      </c>
      <c r="K326" s="51" t="str">
        <f ca="1">LeaveTracker[[#This Row],[Days]]&amp;" "&amp;LeaveTracker[[#This Row],[Type of Leave]]</f>
        <v>1 OTHER</v>
      </c>
      <c r="L326" s="9">
        <f ca="1">NETWORKDAYS(LeaveTracker[[#This Row],[Start Date]],LeaveTracker[[#This Row],[End Date]],lstHolidays)</f>
        <v>1</v>
      </c>
      <c r="M326" s="9"/>
    </row>
    <row r="327" spans="1:13" ht="30" customHeight="1" x14ac:dyDescent="0.3">
      <c r="A327" s="51">
        <v>699</v>
      </c>
      <c r="B327" s="56">
        <v>44846</v>
      </c>
      <c r="C327" s="56">
        <v>44777</v>
      </c>
      <c r="D327" s="53" t="s">
        <v>1819</v>
      </c>
      <c r="E327" s="51">
        <f>IF(ISBLANK(LeaveTracker[[#This Row],[Employee Name]]),"-----",VLOOKUP(LeaveTracker[[#This Row],[Employee Name]],Employees[[Employee Name]:[Office]],7))</f>
        <v>0</v>
      </c>
      <c r="F327" s="51">
        <f>IF(ISBLANK(LeaveTracker[[#This Row],[Employee Name]]),"-----",VLOOKUP(LeaveTracker[[#This Row],[Employee Name]],Employees[[Employee Name]:[Office]],6))</f>
        <v>0</v>
      </c>
      <c r="G327" s="50">
        <v>44763</v>
      </c>
      <c r="H327" s="50">
        <v>44764</v>
      </c>
      <c r="I327" s="51" t="s">
        <v>81</v>
      </c>
      <c r="J327" s="53"/>
      <c r="K327" s="51" t="str">
        <f ca="1">LeaveTracker[[#This Row],[Days]]&amp;" "&amp;LeaveTracker[[#This Row],[Type of Leave]]</f>
        <v>2 SL</v>
      </c>
      <c r="L327" s="9">
        <f ca="1">NETWORKDAYS(LeaveTracker[[#This Row],[Start Date]],LeaveTracker[[#This Row],[End Date]],lstHolidays)</f>
        <v>2</v>
      </c>
      <c r="M327" s="9"/>
    </row>
    <row r="328" spans="1:13" ht="30" customHeight="1" x14ac:dyDescent="0.3">
      <c r="A328" s="51">
        <v>699</v>
      </c>
      <c r="B328" s="56">
        <v>44846</v>
      </c>
      <c r="C328" s="56">
        <v>44777</v>
      </c>
      <c r="D328" s="53" t="s">
        <v>1819</v>
      </c>
      <c r="E328" s="51">
        <f>IF(ISBLANK(LeaveTracker[[#This Row],[Employee Name]]),"-----",VLOOKUP(LeaveTracker[[#This Row],[Employee Name]],Employees[[Employee Name]:[Office]],7))</f>
        <v>0</v>
      </c>
      <c r="F328" s="51">
        <f>IF(ISBLANK(LeaveTracker[[#This Row],[Employee Name]]),"-----",VLOOKUP(LeaveTracker[[#This Row],[Employee Name]],Employees[[Employee Name]:[Office]],6))</f>
        <v>0</v>
      </c>
      <c r="G328" s="50">
        <v>44766</v>
      </c>
      <c r="H328" s="50">
        <v>44766</v>
      </c>
      <c r="I328" s="51" t="s">
        <v>81</v>
      </c>
      <c r="J328" s="53"/>
      <c r="K328" s="51" t="str">
        <f ca="1">LeaveTracker[[#This Row],[Days]]&amp;" "&amp;LeaveTracker[[#This Row],[Type of Leave]]</f>
        <v>0 SL</v>
      </c>
      <c r="L328" s="9">
        <f ca="1">NETWORKDAYS(LeaveTracker[[#This Row],[Start Date]],LeaveTracker[[#This Row],[End Date]],lstHolidays)</f>
        <v>0</v>
      </c>
      <c r="M328" s="9"/>
    </row>
    <row r="329" spans="1:13" ht="30" customHeight="1" x14ac:dyDescent="0.3">
      <c r="A329" s="51">
        <v>700</v>
      </c>
      <c r="B329" s="56">
        <v>44846</v>
      </c>
      <c r="C329" s="56">
        <v>44777</v>
      </c>
      <c r="D329" s="53" t="s">
        <v>1877</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1" t="s">
        <v>298</v>
      </c>
      <c r="J329" s="53" t="s">
        <v>1003</v>
      </c>
      <c r="K329" s="51" t="str">
        <f ca="1">LeaveTracker[[#This Row],[Days]]&amp;" "&amp;LeaveTracker[[#This Row],[Type of Leave]]</f>
        <v>1 OTHER</v>
      </c>
      <c r="L329" s="9">
        <f ca="1">NETWORKDAYS(LeaveTracker[[#This Row],[Start Date]],LeaveTracker[[#This Row],[End Date]],lstHolidays)</f>
        <v>1</v>
      </c>
      <c r="M329" s="9"/>
    </row>
    <row r="330" spans="1:13" ht="30" customHeight="1" x14ac:dyDescent="0.3">
      <c r="A330" s="51">
        <v>701</v>
      </c>
      <c r="B330" s="56">
        <v>44846</v>
      </c>
      <c r="C330" s="56">
        <v>44776</v>
      </c>
      <c r="D330" s="53" t="s">
        <v>1878</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1" t="s">
        <v>298</v>
      </c>
      <c r="J330" s="53" t="s">
        <v>1003</v>
      </c>
      <c r="K330" s="51" t="str">
        <f ca="1">LeaveTracker[[#This Row],[Days]]&amp;" "&amp;LeaveTracker[[#This Row],[Type of Leave]]</f>
        <v>1 OTHER</v>
      </c>
      <c r="L330" s="9">
        <f ca="1">NETWORKDAYS(LeaveTracker[[#This Row],[Start Date]],LeaveTracker[[#This Row],[End Date]],lstHolidays)</f>
        <v>1</v>
      </c>
      <c r="M330" s="9"/>
    </row>
    <row r="331" spans="1:13" ht="30" customHeight="1" x14ac:dyDescent="0.3">
      <c r="A331" s="51">
        <v>702</v>
      </c>
      <c r="B331" s="56">
        <v>44846</v>
      </c>
      <c r="C331" s="56">
        <v>44776</v>
      </c>
      <c r="D331" s="53" t="s">
        <v>1878</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1" t="s">
        <v>81</v>
      </c>
      <c r="J331" s="53"/>
      <c r="K331" s="51" t="str">
        <f ca="1">LeaveTracker[[#This Row],[Days]]&amp;" "&amp;LeaveTracker[[#This Row],[Type of Leave]]</f>
        <v>1 SL</v>
      </c>
      <c r="L331" s="9">
        <f ca="1">NETWORKDAYS(LeaveTracker[[#This Row],[Start Date]],LeaveTracker[[#This Row],[End Date]],lstHolidays)</f>
        <v>1</v>
      </c>
      <c r="M331" s="9"/>
    </row>
    <row r="332" spans="1:13" ht="30" customHeight="1" x14ac:dyDescent="0.3">
      <c r="A332" s="51">
        <v>703</v>
      </c>
      <c r="B332" s="56">
        <v>44846</v>
      </c>
      <c r="C332" s="56">
        <v>44774</v>
      </c>
      <c r="D332" s="53" t="s">
        <v>1823</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1" t="s">
        <v>81</v>
      </c>
      <c r="J332" s="53"/>
      <c r="K332" s="51" t="str">
        <f ca="1">LeaveTracker[[#This Row],[Days]]&amp;" "&amp;LeaveTracker[[#This Row],[Type of Leave]]</f>
        <v>0 SL</v>
      </c>
      <c r="L332" s="9">
        <f ca="1">NETWORKDAYS(LeaveTracker[[#This Row],[Start Date]],LeaveTracker[[#This Row],[End Date]],lstHolidays)</f>
        <v>0</v>
      </c>
      <c r="M332" s="9"/>
    </row>
    <row r="333" spans="1:13" ht="30" customHeight="1" x14ac:dyDescent="0.3">
      <c r="A333" s="51">
        <v>704</v>
      </c>
      <c r="B333" s="56">
        <v>44846</v>
      </c>
      <c r="C333" s="56">
        <v>44774</v>
      </c>
      <c r="D333" s="53" t="s">
        <v>1811</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1" t="s">
        <v>81</v>
      </c>
      <c r="J333" s="53"/>
      <c r="K333" s="51" t="str">
        <f ca="1">LeaveTracker[[#This Row],[Days]]&amp;" "&amp;LeaveTracker[[#This Row],[Type of Leave]]</f>
        <v>3 SL</v>
      </c>
      <c r="L333" s="9">
        <f ca="1">NETWORKDAYS(LeaveTracker[[#This Row],[Start Date]],LeaveTracker[[#This Row],[End Date]],lstHolidays)</f>
        <v>3</v>
      </c>
      <c r="M333" s="9"/>
    </row>
    <row r="334" spans="1:13" ht="30" customHeight="1" x14ac:dyDescent="0.3">
      <c r="A334" s="51">
        <v>705</v>
      </c>
      <c r="B334" s="56">
        <v>44846</v>
      </c>
      <c r="C334" s="56">
        <v>44769</v>
      </c>
      <c r="D334" s="53" t="s">
        <v>1867</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1" t="s">
        <v>298</v>
      </c>
      <c r="J334" s="53" t="s">
        <v>158</v>
      </c>
      <c r="K334" s="51" t="str">
        <f ca="1">LeaveTracker[[#This Row],[Days]]&amp;" "&amp;LeaveTracker[[#This Row],[Type of Leave]]</f>
        <v>3 OTHER</v>
      </c>
      <c r="L334" s="9">
        <f ca="1">NETWORKDAYS(LeaveTracker[[#This Row],[Start Date]],LeaveTracker[[#This Row],[End Date]],lstHolidays)</f>
        <v>3</v>
      </c>
      <c r="M334" s="9"/>
    </row>
    <row r="335" spans="1:13" ht="30" customHeight="1" x14ac:dyDescent="0.3">
      <c r="A335" s="51">
        <v>706</v>
      </c>
      <c r="B335" s="56">
        <v>44846</v>
      </c>
      <c r="C335" s="56">
        <v>44774</v>
      </c>
      <c r="D335" s="53" t="s">
        <v>1879</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1" t="s">
        <v>81</v>
      </c>
      <c r="J335" s="53"/>
      <c r="K335" s="51" t="str">
        <f ca="1">LeaveTracker[[#This Row],[Days]]&amp;" "&amp;LeaveTracker[[#This Row],[Type of Leave]]</f>
        <v>1 SL</v>
      </c>
      <c r="L335" s="9">
        <f ca="1">NETWORKDAYS(LeaveTracker[[#This Row],[Start Date]],LeaveTracker[[#This Row],[End Date]],lstHolidays)</f>
        <v>1</v>
      </c>
      <c r="M335" s="9"/>
    </row>
    <row r="336" spans="1:13" ht="30" customHeight="1" x14ac:dyDescent="0.3">
      <c r="A336" s="51">
        <v>706</v>
      </c>
      <c r="B336" s="56">
        <v>44846</v>
      </c>
      <c r="C336" s="56">
        <v>44774</v>
      </c>
      <c r="D336" s="53" t="s">
        <v>1879</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1" t="s">
        <v>81</v>
      </c>
      <c r="J336" s="53"/>
      <c r="K336" s="51" t="str">
        <f ca="1">LeaveTracker[[#This Row],[Days]]&amp;" "&amp;LeaveTracker[[#This Row],[Type of Leave]]</f>
        <v>0 SL</v>
      </c>
      <c r="L336" s="9">
        <f ca="1">NETWORKDAYS(LeaveTracker[[#This Row],[Start Date]],LeaveTracker[[#This Row],[End Date]],lstHolidays)</f>
        <v>0</v>
      </c>
      <c r="M336" s="9"/>
    </row>
    <row r="337" spans="1:13" ht="30" customHeight="1" x14ac:dyDescent="0.3">
      <c r="A337" s="51">
        <v>707</v>
      </c>
      <c r="B337" s="56">
        <v>44846</v>
      </c>
      <c r="C337" s="56">
        <v>44774</v>
      </c>
      <c r="D337" s="53" t="s">
        <v>1880</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1" t="s">
        <v>81</v>
      </c>
      <c r="J337" s="53"/>
      <c r="K337" s="51" t="str">
        <f ca="1">LeaveTracker[[#This Row],[Days]]&amp;" "&amp;LeaveTracker[[#This Row],[Type of Leave]]</f>
        <v>1 SL</v>
      </c>
      <c r="L337" s="9">
        <f ca="1">NETWORKDAYS(LeaveTracker[[#This Row],[Start Date]],LeaveTracker[[#This Row],[End Date]],lstHolidays)</f>
        <v>1</v>
      </c>
      <c r="M337" s="9"/>
    </row>
    <row r="338" spans="1:13" ht="30" customHeight="1" x14ac:dyDescent="0.3">
      <c r="A338" s="51">
        <v>708</v>
      </c>
      <c r="B338" s="56">
        <v>44846</v>
      </c>
      <c r="C338" s="56">
        <v>44774</v>
      </c>
      <c r="D338" s="53" t="s">
        <v>1881</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1" t="s">
        <v>81</v>
      </c>
      <c r="J338" s="53"/>
      <c r="K338" s="51" t="str">
        <f ca="1">LeaveTracker[[#This Row],[Days]]&amp;" "&amp;LeaveTracker[[#This Row],[Type of Leave]]</f>
        <v>2 SL</v>
      </c>
      <c r="L338" s="9">
        <f ca="1">NETWORKDAYS(LeaveTracker[[#This Row],[Start Date]],LeaveTracker[[#This Row],[End Date]],lstHolidays)</f>
        <v>2</v>
      </c>
      <c r="M338" s="9"/>
    </row>
    <row r="339" spans="1:13" ht="30" customHeight="1" x14ac:dyDescent="0.3">
      <c r="A339" s="51">
        <v>709</v>
      </c>
      <c r="B339" s="56">
        <v>44846</v>
      </c>
      <c r="C339" s="56">
        <v>44774</v>
      </c>
      <c r="D339" s="53" t="s">
        <v>1882</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1" t="s">
        <v>82</v>
      </c>
      <c r="J339" s="53"/>
      <c r="K339" s="51" t="str">
        <f ca="1">LeaveTracker[[#This Row],[Days]]&amp;" "&amp;LeaveTracker[[#This Row],[Type of Leave]]</f>
        <v>1 VL</v>
      </c>
      <c r="L339" s="9">
        <f ca="1">NETWORKDAYS(LeaveTracker[[#This Row],[Start Date]],LeaveTracker[[#This Row],[End Date]],lstHolidays)</f>
        <v>1</v>
      </c>
      <c r="M339" s="9"/>
    </row>
    <row r="340" spans="1:13" ht="30" customHeight="1" x14ac:dyDescent="0.3">
      <c r="A340" s="51">
        <v>710</v>
      </c>
      <c r="B340" s="56">
        <v>44846</v>
      </c>
      <c r="C340" s="56">
        <v>44774</v>
      </c>
      <c r="D340" s="53" t="s">
        <v>1882</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1" t="s">
        <v>81</v>
      </c>
      <c r="J340" s="53"/>
      <c r="K340" s="51" t="str">
        <f ca="1">LeaveTracker[[#This Row],[Days]]&amp;" "&amp;LeaveTracker[[#This Row],[Type of Leave]]</f>
        <v>2 SL</v>
      </c>
      <c r="L340" s="9">
        <f ca="1">NETWORKDAYS(LeaveTracker[[#This Row],[Start Date]],LeaveTracker[[#This Row],[End Date]],lstHolidays)</f>
        <v>2</v>
      </c>
      <c r="M340" s="9"/>
    </row>
    <row r="341" spans="1:13" ht="30" customHeight="1" x14ac:dyDescent="0.3">
      <c r="A341" s="51">
        <v>711</v>
      </c>
      <c r="B341" s="56">
        <v>44846</v>
      </c>
      <c r="C341" s="56">
        <v>44775</v>
      </c>
      <c r="D341" s="53" t="s">
        <v>1883</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1" t="s">
        <v>81</v>
      </c>
      <c r="J341" s="53"/>
      <c r="K341" s="51" t="str">
        <f ca="1">LeaveTracker[[#This Row],[Days]]&amp;" "&amp;LeaveTracker[[#This Row],[Type of Leave]]</f>
        <v>1 SL</v>
      </c>
      <c r="L341" s="9">
        <f ca="1">NETWORKDAYS(LeaveTracker[[#This Row],[Start Date]],LeaveTracker[[#This Row],[End Date]],lstHolidays)</f>
        <v>1</v>
      </c>
      <c r="M341" s="9"/>
    </row>
    <row r="342" spans="1:13" ht="30" customHeight="1" x14ac:dyDescent="0.3">
      <c r="A342" s="51">
        <v>712</v>
      </c>
      <c r="B342" s="56">
        <v>44846</v>
      </c>
      <c r="C342" s="56">
        <v>44771</v>
      </c>
      <c r="D342" s="53" t="s">
        <v>1741</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1" t="s">
        <v>82</v>
      </c>
      <c r="J342" s="53"/>
      <c r="K342" s="51" t="str">
        <f ca="1">LeaveTracker[[#This Row],[Days]]&amp;" "&amp;LeaveTracker[[#This Row],[Type of Leave]]</f>
        <v>1 VL</v>
      </c>
      <c r="L342" s="9">
        <f ca="1">NETWORKDAYS(LeaveTracker[[#This Row],[Start Date]],LeaveTracker[[#This Row],[End Date]],lstHolidays)</f>
        <v>1</v>
      </c>
      <c r="M342" s="9"/>
    </row>
    <row r="343" spans="1:13" ht="30" customHeight="1" x14ac:dyDescent="0.3">
      <c r="A343" s="51">
        <v>713</v>
      </c>
      <c r="B343" s="56">
        <v>44846</v>
      </c>
      <c r="C343" s="56">
        <v>44770</v>
      </c>
      <c r="D343" s="53" t="s">
        <v>1864</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1" t="s">
        <v>81</v>
      </c>
      <c r="J343" s="53"/>
      <c r="K343" s="51" t="str">
        <f ca="1">LeaveTracker[[#This Row],[Days]]&amp;" "&amp;LeaveTracker[[#This Row],[Type of Leave]]</f>
        <v>1 SL</v>
      </c>
      <c r="L343" s="9">
        <f ca="1">NETWORKDAYS(LeaveTracker[[#This Row],[Start Date]],LeaveTracker[[#This Row],[End Date]],lstHolidays)</f>
        <v>1</v>
      </c>
      <c r="M343" s="9"/>
    </row>
    <row r="344" spans="1:13" ht="30" customHeight="1" x14ac:dyDescent="0.3">
      <c r="A344" s="51">
        <v>714</v>
      </c>
      <c r="B344" s="56">
        <v>44846</v>
      </c>
      <c r="C344" s="56">
        <v>44776</v>
      </c>
      <c r="D344" s="53" t="s">
        <v>1775</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1" t="s">
        <v>81</v>
      </c>
      <c r="J344" s="53"/>
      <c r="K344" s="51" t="str">
        <f ca="1">LeaveTracker[[#This Row],[Days]]&amp;" "&amp;LeaveTracker[[#This Row],[Type of Leave]]</f>
        <v>1 SL</v>
      </c>
      <c r="L344" s="9">
        <f ca="1">NETWORKDAYS(LeaveTracker[[#This Row],[Start Date]],LeaveTracker[[#This Row],[End Date]],lstHolidays)</f>
        <v>1</v>
      </c>
      <c r="M344" s="9"/>
    </row>
    <row r="345" spans="1:13" ht="30" customHeight="1" x14ac:dyDescent="0.3">
      <c r="A345" s="51">
        <v>715</v>
      </c>
      <c r="B345" s="56">
        <v>44846</v>
      </c>
      <c r="C345" s="56">
        <v>44705</v>
      </c>
      <c r="D345" s="53" t="s">
        <v>1884</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1" t="s">
        <v>81</v>
      </c>
      <c r="J345" s="53"/>
      <c r="K345" s="51" t="str">
        <f ca="1">LeaveTracker[[#This Row],[Days]]&amp;" "&amp;LeaveTracker[[#This Row],[Type of Leave]]</f>
        <v>1 SL</v>
      </c>
      <c r="L345" s="9">
        <f ca="1">NETWORKDAYS(LeaveTracker[[#This Row],[Start Date]],LeaveTracker[[#This Row],[End Date]],lstHolidays)</f>
        <v>1</v>
      </c>
      <c r="M345" s="9"/>
    </row>
    <row r="346" spans="1:13" ht="30" customHeight="1" x14ac:dyDescent="0.3">
      <c r="A346" s="51">
        <v>716</v>
      </c>
      <c r="B346" s="56">
        <v>44846</v>
      </c>
      <c r="C346" s="56">
        <v>44774</v>
      </c>
      <c r="D346" s="53" t="s">
        <v>1777</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1" t="s">
        <v>298</v>
      </c>
      <c r="J346" s="53" t="s">
        <v>1004</v>
      </c>
      <c r="K346" s="51" t="str">
        <f ca="1">LeaveTracker[[#This Row],[Days]]&amp;" "&amp;LeaveTracker[[#This Row],[Type of Leave]]</f>
        <v>3 OTHER</v>
      </c>
      <c r="L346" s="9">
        <f ca="1">NETWORKDAYS(LeaveTracker[[#This Row],[Start Date]],LeaveTracker[[#This Row],[End Date]],lstHolidays)</f>
        <v>3</v>
      </c>
      <c r="M346" s="9"/>
    </row>
    <row r="347" spans="1:13" ht="30" customHeight="1" x14ac:dyDescent="0.3">
      <c r="A347" s="51">
        <v>717</v>
      </c>
      <c r="B347" s="56">
        <v>44846</v>
      </c>
      <c r="C347" s="56">
        <v>44774</v>
      </c>
      <c r="D347" s="53" t="s">
        <v>1769</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1" t="s">
        <v>81</v>
      </c>
      <c r="J347" s="53"/>
      <c r="K347" s="51" t="str">
        <f ca="1">LeaveTracker[[#This Row],[Days]]&amp;" "&amp;LeaveTracker[[#This Row],[Type of Leave]]</f>
        <v>1 SL</v>
      </c>
      <c r="L347" s="9">
        <f ca="1">NETWORKDAYS(LeaveTracker[[#This Row],[Start Date]],LeaveTracker[[#This Row],[End Date]],lstHolidays)</f>
        <v>1</v>
      </c>
      <c r="M347" s="9"/>
    </row>
    <row r="348" spans="1:13" ht="30" customHeight="1" x14ac:dyDescent="0.3">
      <c r="A348" s="51">
        <v>718</v>
      </c>
      <c r="B348" s="56">
        <v>44846</v>
      </c>
      <c r="C348" s="56">
        <v>44777</v>
      </c>
      <c r="D348" s="53" t="s">
        <v>1885</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1" t="s">
        <v>81</v>
      </c>
      <c r="J348" s="53"/>
      <c r="K348" s="51" t="str">
        <f ca="1">LeaveTracker[[#This Row],[Days]]&amp;" "&amp;LeaveTracker[[#This Row],[Type of Leave]]</f>
        <v>1 SL</v>
      </c>
      <c r="L348" s="9">
        <f ca="1">NETWORKDAYS(LeaveTracker[[#This Row],[Start Date]],LeaveTracker[[#This Row],[End Date]],lstHolidays)</f>
        <v>1</v>
      </c>
      <c r="M348" s="9"/>
    </row>
    <row r="349" spans="1:13" ht="30" customHeight="1" x14ac:dyDescent="0.3">
      <c r="A349" s="51">
        <v>718</v>
      </c>
      <c r="B349" s="56">
        <v>44846</v>
      </c>
      <c r="C349" s="56">
        <v>44777</v>
      </c>
      <c r="D349" s="53" t="s">
        <v>1885</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1" t="s">
        <v>81</v>
      </c>
      <c r="J349" s="53"/>
      <c r="K349" s="51" t="str">
        <f ca="1">LeaveTracker[[#This Row],[Days]]&amp;" "&amp;LeaveTracker[[#This Row],[Type of Leave]]</f>
        <v>3 SL</v>
      </c>
      <c r="L349" s="9">
        <f ca="1">NETWORKDAYS(LeaveTracker[[#This Row],[Start Date]],LeaveTracker[[#This Row],[End Date]],lstHolidays)</f>
        <v>3</v>
      </c>
      <c r="M349" s="9"/>
    </row>
    <row r="350" spans="1:13" ht="30" customHeight="1" x14ac:dyDescent="0.3">
      <c r="A350" s="51">
        <v>719</v>
      </c>
      <c r="B350" s="56">
        <v>44846</v>
      </c>
      <c r="C350" s="56">
        <v>44790</v>
      </c>
      <c r="D350" s="53" t="s">
        <v>1885</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1" t="s">
        <v>81</v>
      </c>
      <c r="J350" s="53"/>
      <c r="K350" s="51" t="str">
        <f ca="1">LeaveTracker[[#This Row],[Days]]&amp;" "&amp;LeaveTracker[[#This Row],[Type of Leave]]</f>
        <v>1 SL</v>
      </c>
      <c r="L350" s="9">
        <f ca="1">NETWORKDAYS(LeaveTracker[[#This Row],[Start Date]],LeaveTracker[[#This Row],[End Date]],lstHolidays)</f>
        <v>1</v>
      </c>
      <c r="M350" s="9"/>
    </row>
    <row r="351" spans="1:13" ht="30" customHeight="1" x14ac:dyDescent="0.3">
      <c r="A351" s="51">
        <v>719</v>
      </c>
      <c r="B351" s="56">
        <v>44846</v>
      </c>
      <c r="C351" s="56">
        <v>44790</v>
      </c>
      <c r="D351" s="53" t="s">
        <v>1885</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1" t="s">
        <v>81</v>
      </c>
      <c r="J351" s="53"/>
      <c r="K351" s="51" t="str">
        <f ca="1">LeaveTracker[[#This Row],[Days]]&amp;" "&amp;LeaveTracker[[#This Row],[Type of Leave]]</f>
        <v>2 SL</v>
      </c>
      <c r="L351" s="9">
        <f ca="1">NETWORKDAYS(LeaveTracker[[#This Row],[Start Date]],LeaveTracker[[#This Row],[End Date]],lstHolidays)</f>
        <v>2</v>
      </c>
      <c r="M351" s="9"/>
    </row>
    <row r="352" spans="1:13" ht="30" customHeight="1" x14ac:dyDescent="0.3">
      <c r="A352" s="51">
        <v>720</v>
      </c>
      <c r="B352" s="56">
        <v>44846</v>
      </c>
      <c r="C352" s="56">
        <v>44767</v>
      </c>
      <c r="D352" s="53" t="s">
        <v>1774</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1" t="s">
        <v>81</v>
      </c>
      <c r="J352" s="53"/>
      <c r="K352" s="51" t="str">
        <f ca="1">LeaveTracker[[#This Row],[Days]]&amp;" "&amp;LeaveTracker[[#This Row],[Type of Leave]]</f>
        <v>1 SL</v>
      </c>
      <c r="L352" s="9">
        <f ca="1">NETWORKDAYS(LeaveTracker[[#This Row],[Start Date]],LeaveTracker[[#This Row],[End Date]],lstHolidays)</f>
        <v>1</v>
      </c>
      <c r="M352" s="9"/>
    </row>
    <row r="353" spans="1:13" ht="30" customHeight="1" x14ac:dyDescent="0.3">
      <c r="A353" s="51">
        <v>720</v>
      </c>
      <c r="B353" s="56">
        <v>44846</v>
      </c>
      <c r="C353" s="56">
        <v>44767</v>
      </c>
      <c r="D353" s="53" t="s">
        <v>1774</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1" t="s">
        <v>81</v>
      </c>
      <c r="J353" s="53"/>
      <c r="K353" s="51" t="str">
        <f ca="1">LeaveTracker[[#This Row],[Days]]&amp;" "&amp;LeaveTracker[[#This Row],[Type of Leave]]</f>
        <v>0 SL</v>
      </c>
      <c r="L353" s="9">
        <f ca="1">NETWORKDAYS(LeaveTracker[[#This Row],[Start Date]],LeaveTracker[[#This Row],[End Date]],lstHolidays)</f>
        <v>0</v>
      </c>
      <c r="M353" s="9"/>
    </row>
    <row r="354" spans="1:13" ht="30" customHeight="1" x14ac:dyDescent="0.3">
      <c r="A354" s="51">
        <v>720</v>
      </c>
      <c r="B354" s="56">
        <v>44846</v>
      </c>
      <c r="C354" s="56">
        <v>44767</v>
      </c>
      <c r="D354" s="53" t="s">
        <v>1774</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1" t="s">
        <v>81</v>
      </c>
      <c r="J354" s="53"/>
      <c r="K354" s="51" t="str">
        <f ca="1">LeaveTracker[[#This Row],[Days]]&amp;" "&amp;LeaveTracker[[#This Row],[Type of Leave]]</f>
        <v>4 SL</v>
      </c>
      <c r="L354" s="9">
        <f ca="1">NETWORKDAYS(LeaveTracker[[#This Row],[Start Date]],LeaveTracker[[#This Row],[End Date]],lstHolidays)</f>
        <v>4</v>
      </c>
      <c r="M354" s="9"/>
    </row>
    <row r="355" spans="1:13" ht="30" customHeight="1" x14ac:dyDescent="0.3">
      <c r="A355" s="51">
        <v>720</v>
      </c>
      <c r="B355" s="56">
        <v>44846</v>
      </c>
      <c r="C355" s="56">
        <v>44767</v>
      </c>
      <c r="D355" s="53" t="s">
        <v>1774</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1" t="s">
        <v>81</v>
      </c>
      <c r="J355" s="53"/>
      <c r="K355" s="51" t="str">
        <f ca="1">LeaveTracker[[#This Row],[Days]]&amp;" "&amp;LeaveTracker[[#This Row],[Type of Leave]]</f>
        <v>2 SL</v>
      </c>
      <c r="L355" s="9">
        <f ca="1">NETWORKDAYS(LeaveTracker[[#This Row],[Start Date]],LeaveTracker[[#This Row],[End Date]],lstHolidays)</f>
        <v>2</v>
      </c>
      <c r="M355" s="9"/>
    </row>
    <row r="356" spans="1:13" ht="30" customHeight="1" x14ac:dyDescent="0.3">
      <c r="A356" s="51">
        <v>721</v>
      </c>
      <c r="B356" s="56">
        <v>44846</v>
      </c>
      <c r="C356" s="56">
        <v>44756</v>
      </c>
      <c r="D356" s="53" t="s">
        <v>1867</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1" t="s">
        <v>81</v>
      </c>
      <c r="J356" s="53"/>
      <c r="K356" s="51" t="str">
        <f ca="1">LeaveTracker[[#This Row],[Days]]&amp;" "&amp;LeaveTracker[[#This Row],[Type of Leave]]</f>
        <v>3 SL</v>
      </c>
      <c r="L356" s="9">
        <f ca="1">NETWORKDAYS(LeaveTracker[[#This Row],[Start Date]],LeaveTracker[[#This Row],[End Date]],lstHolidays)</f>
        <v>3</v>
      </c>
      <c r="M356" s="9"/>
    </row>
    <row r="357" spans="1:13" ht="30" customHeight="1" x14ac:dyDescent="0.3">
      <c r="A357" s="51">
        <v>722</v>
      </c>
      <c r="B357" s="56">
        <v>44846</v>
      </c>
      <c r="C357" s="56">
        <v>44750</v>
      </c>
      <c r="D357" s="53" t="s">
        <v>1854</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1" t="s">
        <v>81</v>
      </c>
      <c r="J357" s="53"/>
      <c r="K357" s="51" t="str">
        <f ca="1">LeaveTracker[[#This Row],[Days]]&amp;" "&amp;LeaveTracker[[#This Row],[Type of Leave]]</f>
        <v>3 SL</v>
      </c>
      <c r="L357" s="9">
        <f ca="1">NETWORKDAYS(LeaveTracker[[#This Row],[Start Date]],LeaveTracker[[#This Row],[End Date]],lstHolidays)</f>
        <v>3</v>
      </c>
      <c r="M357" s="9"/>
    </row>
    <row r="358" spans="1:13" ht="30" customHeight="1" x14ac:dyDescent="0.3">
      <c r="A358" s="51">
        <v>723</v>
      </c>
      <c r="B358" s="56">
        <v>44846</v>
      </c>
      <c r="C358" s="56">
        <v>44712</v>
      </c>
      <c r="D358" s="53" t="s">
        <v>1767</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1" t="s">
        <v>81</v>
      </c>
      <c r="J358" s="53"/>
      <c r="K358" s="51" t="str">
        <f ca="1">LeaveTracker[[#This Row],[Days]]&amp;" "&amp;LeaveTracker[[#This Row],[Type of Leave]]</f>
        <v>1 SL</v>
      </c>
      <c r="L358" s="9">
        <f ca="1">NETWORKDAYS(LeaveTracker[[#This Row],[Start Date]],LeaveTracker[[#This Row],[End Date]],lstHolidays)</f>
        <v>1</v>
      </c>
      <c r="M358" s="9"/>
    </row>
    <row r="359" spans="1:13" ht="30" customHeight="1" x14ac:dyDescent="0.3">
      <c r="A359" s="51">
        <v>724</v>
      </c>
      <c r="B359" s="56">
        <v>44846</v>
      </c>
      <c r="C359" s="56">
        <v>44706</v>
      </c>
      <c r="D359" s="53" t="s">
        <v>1768</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1" t="s">
        <v>298</v>
      </c>
      <c r="J359" s="53" t="s">
        <v>644</v>
      </c>
      <c r="K359" s="51" t="str">
        <f ca="1">LeaveTracker[[#This Row],[Days]]&amp;" "&amp;LeaveTracker[[#This Row],[Type of Leave]]</f>
        <v>1 OTHER</v>
      </c>
      <c r="L359" s="9">
        <f ca="1">NETWORKDAYS(LeaveTracker[[#This Row],[Start Date]],LeaveTracker[[#This Row],[End Date]],lstHolidays)</f>
        <v>1</v>
      </c>
      <c r="M359" s="9"/>
    </row>
    <row r="360" spans="1:13" ht="30" customHeight="1" x14ac:dyDescent="0.3">
      <c r="A360" s="51">
        <v>725</v>
      </c>
      <c r="B360" s="56">
        <v>44846</v>
      </c>
      <c r="C360" s="56">
        <v>44775</v>
      </c>
      <c r="D360" s="53" t="s">
        <v>1815</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1" t="s">
        <v>81</v>
      </c>
      <c r="J360" s="53"/>
      <c r="K360" s="51" t="str">
        <f ca="1">LeaveTracker[[#This Row],[Days]]&amp;" "&amp;LeaveTracker[[#This Row],[Type of Leave]]</f>
        <v>1 SL</v>
      </c>
      <c r="L360" s="9">
        <f ca="1">NETWORKDAYS(LeaveTracker[[#This Row],[Start Date]],LeaveTracker[[#This Row],[End Date]],lstHolidays)</f>
        <v>1</v>
      </c>
      <c r="M360" s="9"/>
    </row>
    <row r="361" spans="1:13" ht="30" customHeight="1" x14ac:dyDescent="0.3">
      <c r="A361" s="51">
        <v>726</v>
      </c>
      <c r="B361" s="56">
        <v>44846</v>
      </c>
      <c r="C361" s="56">
        <v>44685</v>
      </c>
      <c r="D361" s="53" t="s">
        <v>1886</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1" t="s">
        <v>77</v>
      </c>
      <c r="J361" s="53"/>
      <c r="K361" s="51" t="str">
        <f ca="1">LeaveTracker[[#This Row],[Days]]&amp;" "&amp;LeaveTracker[[#This Row],[Type of Leave]]</f>
        <v>3 Paternity</v>
      </c>
      <c r="L361" s="9">
        <f ca="1">NETWORKDAYS(LeaveTracker[[#This Row],[Start Date]],LeaveTracker[[#This Row],[End Date]],lstHolidays)</f>
        <v>3</v>
      </c>
      <c r="M361" s="9"/>
    </row>
    <row r="362" spans="1:13" ht="30" customHeight="1" x14ac:dyDescent="0.3">
      <c r="A362" s="51">
        <v>726</v>
      </c>
      <c r="B362" s="56">
        <v>44846</v>
      </c>
      <c r="C362" s="56">
        <v>44685</v>
      </c>
      <c r="D362" s="53" t="s">
        <v>1886</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1" t="s">
        <v>77</v>
      </c>
      <c r="J362" s="53"/>
      <c r="K362" s="51" t="str">
        <f ca="1">LeaveTracker[[#This Row],[Days]]&amp;" "&amp;LeaveTracker[[#This Row],[Type of Leave]]</f>
        <v>4 Paternity</v>
      </c>
      <c r="L362" s="9">
        <f ca="1">NETWORKDAYS(LeaveTracker[[#This Row],[Start Date]],LeaveTracker[[#This Row],[End Date]],lstHolidays)</f>
        <v>4</v>
      </c>
      <c r="M362" s="9"/>
    </row>
    <row r="363" spans="1:13" ht="30" customHeight="1" x14ac:dyDescent="0.3">
      <c r="A363" s="51">
        <v>727</v>
      </c>
      <c r="B363" s="56">
        <v>44846</v>
      </c>
      <c r="C363" s="56">
        <v>44713</v>
      </c>
      <c r="D363" s="53" t="s">
        <v>1886</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1" t="s">
        <v>298</v>
      </c>
      <c r="J363" s="53" t="s">
        <v>1003</v>
      </c>
      <c r="K363" s="51" t="str">
        <f ca="1">LeaveTracker[[#This Row],[Days]]&amp;" "&amp;LeaveTracker[[#This Row],[Type of Leave]]</f>
        <v>1 OTHER</v>
      </c>
      <c r="L363" s="9">
        <f ca="1">NETWORKDAYS(LeaveTracker[[#This Row],[Start Date]],LeaveTracker[[#This Row],[End Date]],lstHolidays)</f>
        <v>1</v>
      </c>
      <c r="M363" s="9"/>
    </row>
    <row r="364" spans="1:13" ht="30" customHeight="1" x14ac:dyDescent="0.3">
      <c r="A364" s="51">
        <v>728</v>
      </c>
      <c r="B364" s="56">
        <v>44846</v>
      </c>
      <c r="C364" s="56">
        <v>44845</v>
      </c>
      <c r="D364" s="53" t="s">
        <v>1887</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1" t="s">
        <v>81</v>
      </c>
      <c r="J364" s="53"/>
      <c r="K364" s="51" t="str">
        <f ca="1">LeaveTracker[[#This Row],[Days]]&amp;" "&amp;LeaveTracker[[#This Row],[Type of Leave]]</f>
        <v>2 SL</v>
      </c>
      <c r="L364" s="9">
        <f ca="1">NETWORKDAYS(LeaveTracker[[#This Row],[Start Date]],LeaveTracker[[#This Row],[End Date]],lstHolidays)</f>
        <v>2</v>
      </c>
      <c r="M364" s="9"/>
    </row>
    <row r="365" spans="1:13" ht="30" customHeight="1" x14ac:dyDescent="0.3">
      <c r="A365" s="51">
        <v>729</v>
      </c>
      <c r="B365" s="56">
        <v>44846</v>
      </c>
      <c r="C365" s="56">
        <v>44844</v>
      </c>
      <c r="D365" s="53" t="s">
        <v>1836</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1" t="s">
        <v>81</v>
      </c>
      <c r="J365" s="53"/>
      <c r="K365" s="51" t="str">
        <f ca="1">LeaveTracker[[#This Row],[Days]]&amp;" "&amp;LeaveTracker[[#This Row],[Type of Leave]]</f>
        <v>4 SL</v>
      </c>
      <c r="L365" s="9">
        <f ca="1">NETWORKDAYS(LeaveTracker[[#This Row],[Start Date]],LeaveTracker[[#This Row],[End Date]],lstHolidays)</f>
        <v>4</v>
      </c>
      <c r="M365" s="9"/>
    </row>
    <row r="366" spans="1:13" ht="30" customHeight="1" x14ac:dyDescent="0.3">
      <c r="A366" s="51">
        <v>730</v>
      </c>
      <c r="B366" s="56">
        <v>44846</v>
      </c>
      <c r="C366" s="56">
        <v>44816</v>
      </c>
      <c r="D366" s="53" t="s">
        <v>1753</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1" t="s">
        <v>81</v>
      </c>
      <c r="J366" s="53"/>
      <c r="K366" s="51" t="str">
        <f ca="1">LeaveTracker[[#This Row],[Days]]&amp;" "&amp;LeaveTracker[[#This Row],[Type of Leave]]</f>
        <v>1 SL</v>
      </c>
      <c r="L366" s="9">
        <f ca="1">NETWORKDAYS(LeaveTracker[[#This Row],[Start Date]],LeaveTracker[[#This Row],[End Date]],lstHolidays)</f>
        <v>1</v>
      </c>
      <c r="M366" s="9"/>
    </row>
    <row r="367" spans="1:13" ht="30" customHeight="1" x14ac:dyDescent="0.3">
      <c r="A367" s="51">
        <v>731</v>
      </c>
      <c r="B367" s="56">
        <v>44846</v>
      </c>
      <c r="C367" s="56">
        <v>44850</v>
      </c>
      <c r="D367" s="53" t="s">
        <v>1888</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1" t="s">
        <v>81</v>
      </c>
      <c r="J367" s="53"/>
      <c r="K367" s="51" t="str">
        <f ca="1">LeaveTracker[[#This Row],[Days]]&amp;" "&amp;LeaveTracker[[#This Row],[Type of Leave]]</f>
        <v>1 SL</v>
      </c>
      <c r="L367" s="9">
        <f ca="1">NETWORKDAYS(LeaveTracker[[#This Row],[Start Date]],LeaveTracker[[#This Row],[End Date]],lstHolidays)</f>
        <v>1</v>
      </c>
      <c r="M367" s="9"/>
    </row>
    <row r="368" spans="1:13" ht="30" customHeight="1" x14ac:dyDescent="0.3">
      <c r="A368" s="51">
        <v>732</v>
      </c>
      <c r="B368" s="56">
        <v>44846</v>
      </c>
      <c r="C368" s="56">
        <v>44785</v>
      </c>
      <c r="D368" s="53" t="s">
        <v>1889</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1" t="s">
        <v>81</v>
      </c>
      <c r="J368" s="53"/>
      <c r="K368" s="51" t="str">
        <f ca="1">LeaveTracker[[#This Row],[Days]]&amp;" "&amp;LeaveTracker[[#This Row],[Type of Leave]]</f>
        <v>1 SL</v>
      </c>
      <c r="L368" s="9">
        <f ca="1">NETWORKDAYS(LeaveTracker[[#This Row],[Start Date]],LeaveTracker[[#This Row],[End Date]],lstHolidays)</f>
        <v>1</v>
      </c>
      <c r="M368" s="9"/>
    </row>
    <row r="369" spans="1:13" ht="30" customHeight="1" x14ac:dyDescent="0.3">
      <c r="A369" s="51">
        <v>733</v>
      </c>
      <c r="B369" s="56">
        <v>44846</v>
      </c>
      <c r="C369" s="56">
        <v>44785</v>
      </c>
      <c r="D369" s="53" t="s">
        <v>1734</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1" t="s">
        <v>82</v>
      </c>
      <c r="J369" s="53"/>
      <c r="K369" s="51" t="str">
        <f ca="1">LeaveTracker[[#This Row],[Days]]&amp;" "&amp;LeaveTracker[[#This Row],[Type of Leave]]</f>
        <v>1 VL</v>
      </c>
      <c r="L369" s="9">
        <f ca="1">NETWORKDAYS(LeaveTracker[[#This Row],[Start Date]],LeaveTracker[[#This Row],[End Date]],lstHolidays)</f>
        <v>1</v>
      </c>
      <c r="M369" s="9"/>
    </row>
    <row r="370" spans="1:13" ht="30" customHeight="1" x14ac:dyDescent="0.3">
      <c r="A370" s="51">
        <v>734</v>
      </c>
      <c r="B370" s="56">
        <v>44846</v>
      </c>
      <c r="C370" s="56">
        <v>44777</v>
      </c>
      <c r="D370" s="53" t="s">
        <v>1843</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1" t="s">
        <v>298</v>
      </c>
      <c r="J370" s="53" t="s">
        <v>1003</v>
      </c>
      <c r="K370" s="51" t="str">
        <f ca="1">LeaveTracker[[#This Row],[Days]]&amp;" "&amp;LeaveTracker[[#This Row],[Type of Leave]]</f>
        <v>1 OTHER</v>
      </c>
      <c r="L370" s="9">
        <f ca="1">NETWORKDAYS(LeaveTracker[[#This Row],[Start Date]],LeaveTracker[[#This Row],[End Date]],lstHolidays)</f>
        <v>1</v>
      </c>
      <c r="M370" s="9"/>
    </row>
    <row r="371" spans="1:13" ht="30" customHeight="1" x14ac:dyDescent="0.3">
      <c r="A371" s="51">
        <v>735</v>
      </c>
      <c r="B371" s="56">
        <v>44846</v>
      </c>
      <c r="C371" s="56">
        <v>44715</v>
      </c>
      <c r="D371" s="53" t="s">
        <v>1882</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1" t="s">
        <v>298</v>
      </c>
      <c r="J371" s="53" t="s">
        <v>1003</v>
      </c>
      <c r="K371" s="51" t="str">
        <f ca="1">LeaveTracker[[#This Row],[Days]]&amp;" "&amp;LeaveTracker[[#This Row],[Type of Leave]]</f>
        <v>1 OTHER</v>
      </c>
      <c r="L371" s="9">
        <f ca="1">NETWORKDAYS(LeaveTracker[[#This Row],[Start Date]],LeaveTracker[[#This Row],[End Date]],lstHolidays)</f>
        <v>1</v>
      </c>
      <c r="M371" s="9"/>
    </row>
    <row r="372" spans="1:13" ht="30" customHeight="1" x14ac:dyDescent="0.3">
      <c r="A372" s="51">
        <v>736</v>
      </c>
      <c r="B372" s="56">
        <v>44846</v>
      </c>
      <c r="C372" s="56">
        <v>44820</v>
      </c>
      <c r="D372" s="53" t="s">
        <v>1814</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1" t="s">
        <v>81</v>
      </c>
      <c r="J372" s="53"/>
      <c r="K372" s="51" t="str">
        <f ca="1">LeaveTracker[[#This Row],[Days]]&amp;" "&amp;LeaveTracker[[#This Row],[Type of Leave]]</f>
        <v>3 SL</v>
      </c>
      <c r="L372" s="9">
        <f ca="1">NETWORKDAYS(LeaveTracker[[#This Row],[Start Date]],LeaveTracker[[#This Row],[End Date]],lstHolidays)</f>
        <v>3</v>
      </c>
      <c r="M372" s="9"/>
    </row>
    <row r="373" spans="1:13" ht="30" customHeight="1" x14ac:dyDescent="0.3">
      <c r="A373" s="51">
        <v>737</v>
      </c>
      <c r="B373" s="56">
        <v>44846</v>
      </c>
      <c r="C373" s="56">
        <v>44806</v>
      </c>
      <c r="D373" s="53" t="s">
        <v>1890</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1" t="s">
        <v>1022</v>
      </c>
      <c r="J373" s="53" t="s">
        <v>1022</v>
      </c>
      <c r="K373" s="51" t="str">
        <f ca="1">LeaveTracker[[#This Row],[Days]]&amp;" "&amp;LeaveTracker[[#This Row],[Type of Leave]]</f>
        <v>1 WITHOUTPAY</v>
      </c>
      <c r="L373" s="9">
        <f ca="1">NETWORKDAYS(LeaveTracker[[#This Row],[Start Date]],LeaveTracker[[#This Row],[End Date]],lstHolidays)</f>
        <v>1</v>
      </c>
      <c r="M373" s="9"/>
    </row>
    <row r="374" spans="1:13" ht="30" customHeight="1" x14ac:dyDescent="0.3">
      <c r="A374" s="51">
        <v>738</v>
      </c>
      <c r="B374" s="56">
        <v>44846</v>
      </c>
      <c r="C374" s="56">
        <v>44806</v>
      </c>
      <c r="D374" s="53" t="s">
        <v>1820</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1" t="s">
        <v>1022</v>
      </c>
      <c r="J374" s="53" t="s">
        <v>1897</v>
      </c>
      <c r="K374" s="51" t="str">
        <f ca="1">LeaveTracker[[#This Row],[Days]]&amp;" "&amp;LeaveTracker[[#This Row],[Type of Leave]]</f>
        <v>1 WITHOUTPAY</v>
      </c>
      <c r="L374" s="9">
        <f ca="1">NETWORKDAYS(LeaveTracker[[#This Row],[Start Date]],LeaveTracker[[#This Row],[End Date]],lstHolidays)</f>
        <v>1</v>
      </c>
      <c r="M374" s="9"/>
    </row>
    <row r="375" spans="1:13" ht="30" customHeight="1" x14ac:dyDescent="0.3">
      <c r="A375" s="51">
        <v>739</v>
      </c>
      <c r="B375" s="56">
        <v>44846</v>
      </c>
      <c r="C375" s="56">
        <v>44806</v>
      </c>
      <c r="D375" s="53" t="s">
        <v>1825</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1" t="s">
        <v>1022</v>
      </c>
      <c r="J375" s="53" t="s">
        <v>1897</v>
      </c>
      <c r="K375" s="51" t="str">
        <f ca="1">LeaveTracker[[#This Row],[Days]]&amp;" "&amp;LeaveTracker[[#This Row],[Type of Leave]]</f>
        <v>1 WITHOUTPAY</v>
      </c>
      <c r="L375" s="9">
        <f ca="1">NETWORKDAYS(LeaveTracker[[#This Row],[Start Date]],LeaveTracker[[#This Row],[End Date]],lstHolidays)</f>
        <v>1</v>
      </c>
      <c r="M375" s="9"/>
    </row>
    <row r="376" spans="1:13" ht="30" customHeight="1" x14ac:dyDescent="0.3">
      <c r="A376" s="51">
        <v>740</v>
      </c>
      <c r="B376" s="56">
        <v>44846</v>
      </c>
      <c r="C376" s="56">
        <v>44795</v>
      </c>
      <c r="D376" s="53" t="s">
        <v>1811</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1" t="s">
        <v>81</v>
      </c>
      <c r="J376" s="53"/>
      <c r="K376" s="51" t="str">
        <f ca="1">LeaveTracker[[#This Row],[Days]]&amp;" "&amp;LeaveTracker[[#This Row],[Type of Leave]]</f>
        <v>2 SL</v>
      </c>
      <c r="L376" s="9">
        <f ca="1">NETWORKDAYS(LeaveTracker[[#This Row],[Start Date]],LeaveTracker[[#This Row],[End Date]],lstHolidays)</f>
        <v>2</v>
      </c>
      <c r="M376" s="9"/>
    </row>
    <row r="377" spans="1:13" ht="30" customHeight="1" x14ac:dyDescent="0.3">
      <c r="A377" s="51">
        <v>741</v>
      </c>
      <c r="B377" s="56">
        <v>44846</v>
      </c>
      <c r="C377" s="56">
        <v>44831</v>
      </c>
      <c r="D377" s="53" t="s">
        <v>1811</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1" t="s">
        <v>81</v>
      </c>
      <c r="J377" s="53"/>
      <c r="K377" s="51" t="str">
        <f ca="1">LeaveTracker[[#This Row],[Days]]&amp;" "&amp;LeaveTracker[[#This Row],[Type of Leave]]</f>
        <v>2 SL</v>
      </c>
      <c r="L377" s="9">
        <f ca="1">NETWORKDAYS(LeaveTracker[[#This Row],[Start Date]],LeaveTracker[[#This Row],[End Date]],lstHolidays)</f>
        <v>2</v>
      </c>
      <c r="M377" s="9"/>
    </row>
    <row r="378" spans="1:13" ht="30" customHeight="1" x14ac:dyDescent="0.3">
      <c r="A378" s="51">
        <v>742</v>
      </c>
      <c r="B378" s="56">
        <v>44846</v>
      </c>
      <c r="C378" s="56">
        <v>44795</v>
      </c>
      <c r="D378" s="53" t="s">
        <v>1811</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1" t="s">
        <v>81</v>
      </c>
      <c r="J378" s="53"/>
      <c r="K378" s="51" t="str">
        <f ca="1">LeaveTracker[[#This Row],[Days]]&amp;" "&amp;LeaveTracker[[#This Row],[Type of Leave]]</f>
        <v>2 SL</v>
      </c>
      <c r="L378" s="9">
        <f ca="1">NETWORKDAYS(LeaveTracker[[#This Row],[Start Date]],LeaveTracker[[#This Row],[End Date]],lstHolidays)</f>
        <v>2</v>
      </c>
      <c r="M378" s="9"/>
    </row>
    <row r="379" spans="1:13" ht="30" customHeight="1" x14ac:dyDescent="0.3">
      <c r="A379" s="51">
        <v>743</v>
      </c>
      <c r="B379" s="56">
        <v>44846</v>
      </c>
      <c r="C379" s="56">
        <v>44831</v>
      </c>
      <c r="D379" s="53" t="s">
        <v>1817</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1" t="s">
        <v>81</v>
      </c>
      <c r="J379" s="53"/>
      <c r="K379" s="51" t="str">
        <f ca="1">LeaveTracker[[#This Row],[Days]]&amp;" "&amp;LeaveTracker[[#This Row],[Type of Leave]]</f>
        <v>2 SL</v>
      </c>
      <c r="L379" s="9">
        <f ca="1">NETWORKDAYS(LeaveTracker[[#This Row],[Start Date]],LeaveTracker[[#This Row],[End Date]],lstHolidays)</f>
        <v>2</v>
      </c>
      <c r="M379" s="9"/>
    </row>
    <row r="380" spans="1:13" ht="30" customHeight="1" x14ac:dyDescent="0.3">
      <c r="A380" s="51">
        <v>744</v>
      </c>
      <c r="B380" s="56">
        <v>44846</v>
      </c>
      <c r="C380" s="56">
        <v>44832</v>
      </c>
      <c r="D380" s="53" t="s">
        <v>1891</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1" t="s">
        <v>81</v>
      </c>
      <c r="J380" s="53"/>
      <c r="K380" s="51" t="str">
        <f ca="1">LeaveTracker[[#This Row],[Days]]&amp;" "&amp;LeaveTracker[[#This Row],[Type of Leave]]</f>
        <v>5 SL</v>
      </c>
      <c r="L380" s="9">
        <f ca="1">NETWORKDAYS(LeaveTracker[[#This Row],[Start Date]],LeaveTracker[[#This Row],[End Date]],lstHolidays)</f>
        <v>5</v>
      </c>
      <c r="M380" s="9"/>
    </row>
    <row r="381" spans="1:13" ht="30" customHeight="1" x14ac:dyDescent="0.3">
      <c r="A381" s="51">
        <v>744</v>
      </c>
      <c r="B381" s="56">
        <v>44846</v>
      </c>
      <c r="C381" s="56">
        <v>44832</v>
      </c>
      <c r="D381" s="53" t="s">
        <v>1891</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1" t="s">
        <v>81</v>
      </c>
      <c r="J381" s="53"/>
      <c r="K381" s="51" t="str">
        <f ca="1">LeaveTracker[[#This Row],[Days]]&amp;" "&amp;LeaveTracker[[#This Row],[Type of Leave]]</f>
        <v>3 SL</v>
      </c>
      <c r="L381" s="9">
        <f ca="1">NETWORKDAYS(LeaveTracker[[#This Row],[Start Date]],LeaveTracker[[#This Row],[End Date]],lstHolidays)</f>
        <v>3</v>
      </c>
      <c r="M381" s="9"/>
    </row>
    <row r="382" spans="1:13" ht="30" customHeight="1" x14ac:dyDescent="0.3">
      <c r="A382" s="51">
        <v>745</v>
      </c>
      <c r="B382" s="56">
        <v>44846</v>
      </c>
      <c r="C382" s="56">
        <v>44832</v>
      </c>
      <c r="D382" s="53" t="s">
        <v>1891</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1" t="s">
        <v>82</v>
      </c>
      <c r="J382" s="53"/>
      <c r="K382" s="51" t="str">
        <f ca="1">LeaveTracker[[#This Row],[Days]]&amp;" "&amp;LeaveTracker[[#This Row],[Type of Leave]]</f>
        <v>2 VL</v>
      </c>
      <c r="L382" s="9">
        <f ca="1">NETWORKDAYS(LeaveTracker[[#This Row],[Start Date]],LeaveTracker[[#This Row],[End Date]],lstHolidays)</f>
        <v>2</v>
      </c>
      <c r="M382" s="9"/>
    </row>
    <row r="383" spans="1:13" ht="30" customHeight="1" x14ac:dyDescent="0.3">
      <c r="A383" s="51">
        <v>745</v>
      </c>
      <c r="B383" s="56">
        <v>44846</v>
      </c>
      <c r="C383" s="56">
        <v>44832</v>
      </c>
      <c r="D383" s="53" t="s">
        <v>1891</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1" t="s">
        <v>82</v>
      </c>
      <c r="J383" s="53"/>
      <c r="K383" s="51" t="str">
        <f ca="1">LeaveTracker[[#This Row],[Days]]&amp;" "&amp;LeaveTracker[[#This Row],[Type of Leave]]</f>
        <v>5 VL</v>
      </c>
      <c r="L383" s="9">
        <f ca="1">NETWORKDAYS(LeaveTracker[[#This Row],[Start Date]],LeaveTracker[[#This Row],[End Date]],lstHolidays)</f>
        <v>5</v>
      </c>
      <c r="M383" s="9"/>
    </row>
    <row r="384" spans="1:13" ht="30" customHeight="1" x14ac:dyDescent="0.3">
      <c r="A384" s="51">
        <v>745</v>
      </c>
      <c r="B384" s="56">
        <v>44846</v>
      </c>
      <c r="C384" s="56">
        <v>44832</v>
      </c>
      <c r="D384" s="53" t="s">
        <v>1891</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1" t="s">
        <v>82</v>
      </c>
      <c r="J384" s="53"/>
      <c r="K384" s="51" t="str">
        <f ca="1">LeaveTracker[[#This Row],[Days]]&amp;" "&amp;LeaveTracker[[#This Row],[Type of Leave]]</f>
        <v>2 VL</v>
      </c>
      <c r="L384" s="9">
        <f ca="1">NETWORKDAYS(LeaveTracker[[#This Row],[Start Date]],LeaveTracker[[#This Row],[End Date]],lstHolidays)</f>
        <v>2</v>
      </c>
      <c r="M384" s="9"/>
    </row>
    <row r="385" spans="1:13" ht="30" customHeight="1" x14ac:dyDescent="0.3">
      <c r="A385" s="51">
        <v>746</v>
      </c>
      <c r="B385" s="56">
        <v>44846</v>
      </c>
      <c r="C385" s="56">
        <v>44832</v>
      </c>
      <c r="D385" s="53" t="s">
        <v>1747</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1" t="s">
        <v>81</v>
      </c>
      <c r="J385" s="53"/>
      <c r="K385" s="51" t="str">
        <f ca="1">LeaveTracker[[#This Row],[Days]]&amp;" "&amp;LeaveTracker[[#This Row],[Type of Leave]]</f>
        <v>1 SL</v>
      </c>
      <c r="L385" s="9">
        <f ca="1">NETWORKDAYS(LeaveTracker[[#This Row],[Start Date]],LeaveTracker[[#This Row],[End Date]],lstHolidays)</f>
        <v>1</v>
      </c>
      <c r="M385" s="9"/>
    </row>
    <row r="386" spans="1:13" ht="30" customHeight="1" x14ac:dyDescent="0.3">
      <c r="A386" s="51">
        <v>747</v>
      </c>
      <c r="B386" s="56">
        <v>44846</v>
      </c>
      <c r="C386" s="56">
        <v>44832</v>
      </c>
      <c r="D386" s="53" t="s">
        <v>1734</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1" t="s">
        <v>81</v>
      </c>
      <c r="J386" s="53"/>
      <c r="K386" s="51" t="str">
        <f ca="1">LeaveTracker[[#This Row],[Days]]&amp;" "&amp;LeaveTracker[[#This Row],[Type of Leave]]</f>
        <v>1 SL</v>
      </c>
      <c r="L386" s="9">
        <f ca="1">NETWORKDAYS(LeaveTracker[[#This Row],[Start Date]],LeaveTracker[[#This Row],[End Date]],lstHolidays)</f>
        <v>1</v>
      </c>
      <c r="M386" s="9"/>
    </row>
    <row r="387" spans="1:13" ht="30" customHeight="1" x14ac:dyDescent="0.3">
      <c r="A387" s="51">
        <v>748</v>
      </c>
      <c r="B387" s="56">
        <v>44846</v>
      </c>
      <c r="C387" s="56">
        <v>44832</v>
      </c>
      <c r="D387" s="53" t="s">
        <v>1762</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1" t="s">
        <v>82</v>
      </c>
      <c r="J387" s="53" t="s">
        <v>1301</v>
      </c>
      <c r="K387" s="51" t="str">
        <f ca="1">LeaveTracker[[#This Row],[Days]]&amp;" "&amp;LeaveTracker[[#This Row],[Type of Leave]]</f>
        <v>2 VL</v>
      </c>
      <c r="L387" s="9">
        <f ca="1">NETWORKDAYS(LeaveTracker[[#This Row],[Start Date]],LeaveTracker[[#This Row],[End Date]],lstHolidays)</f>
        <v>2</v>
      </c>
      <c r="M387" s="9"/>
    </row>
    <row r="388" spans="1:13" ht="30" customHeight="1" x14ac:dyDescent="0.3">
      <c r="A388" s="51">
        <v>748</v>
      </c>
      <c r="B388" s="56">
        <v>44846</v>
      </c>
      <c r="C388" s="56">
        <v>44832</v>
      </c>
      <c r="D388" s="53" t="s">
        <v>1762</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1" t="s">
        <v>82</v>
      </c>
      <c r="J388" s="53" t="s">
        <v>1301</v>
      </c>
      <c r="K388" s="51" t="str">
        <f ca="1">LeaveTracker[[#This Row],[Days]]&amp;" "&amp;LeaveTracker[[#This Row],[Type of Leave]]</f>
        <v>1 VL</v>
      </c>
      <c r="L388" s="9">
        <f ca="1">NETWORKDAYS(LeaveTracker[[#This Row],[Start Date]],LeaveTracker[[#This Row],[End Date]],lstHolidays)</f>
        <v>1</v>
      </c>
      <c r="M388" s="9"/>
    </row>
    <row r="389" spans="1:13" ht="30" customHeight="1" x14ac:dyDescent="0.3">
      <c r="A389" s="51">
        <v>749</v>
      </c>
      <c r="B389" s="56">
        <v>44846</v>
      </c>
      <c r="C389" s="56">
        <v>44832</v>
      </c>
      <c r="D389" s="53" t="s">
        <v>1892</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1" t="s">
        <v>82</v>
      </c>
      <c r="J389" s="53"/>
      <c r="K389" s="51" t="str">
        <f ca="1">LeaveTracker[[#This Row],[Days]]&amp;" "&amp;LeaveTracker[[#This Row],[Type of Leave]]</f>
        <v>2 VL</v>
      </c>
      <c r="L389" s="9">
        <f ca="1">NETWORKDAYS(LeaveTracker[[#This Row],[Start Date]],LeaveTracker[[#This Row],[End Date]],lstHolidays)</f>
        <v>2</v>
      </c>
      <c r="M389" s="9"/>
    </row>
    <row r="390" spans="1:13" ht="30" customHeight="1" x14ac:dyDescent="0.3">
      <c r="A390" s="51">
        <v>749</v>
      </c>
      <c r="B390" s="56">
        <v>44846</v>
      </c>
      <c r="C390" s="56">
        <v>44832</v>
      </c>
      <c r="D390" s="53" t="s">
        <v>1892</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1" t="s">
        <v>82</v>
      </c>
      <c r="J390" s="53"/>
      <c r="K390" s="51" t="str">
        <f ca="1">LeaveTracker[[#This Row],[Days]]&amp;" "&amp;LeaveTracker[[#This Row],[Type of Leave]]</f>
        <v>1 VL</v>
      </c>
      <c r="L390" s="9">
        <f ca="1">NETWORKDAYS(LeaveTracker[[#This Row],[Start Date]],LeaveTracker[[#This Row],[End Date]],lstHolidays)</f>
        <v>1</v>
      </c>
      <c r="M390" s="9"/>
    </row>
    <row r="391" spans="1:13" ht="30" customHeight="1" x14ac:dyDescent="0.3">
      <c r="A391" s="51">
        <v>750</v>
      </c>
      <c r="B391" s="56">
        <v>44846</v>
      </c>
      <c r="C391" s="56">
        <v>44830</v>
      </c>
      <c r="D391" s="53" t="s">
        <v>1839</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1" t="s">
        <v>81</v>
      </c>
      <c r="J391" s="53"/>
      <c r="K391" s="51" t="str">
        <f ca="1">LeaveTracker[[#This Row],[Days]]&amp;" "&amp;LeaveTracker[[#This Row],[Type of Leave]]</f>
        <v>3 SL</v>
      </c>
      <c r="L391" s="9">
        <f ca="1">NETWORKDAYS(LeaveTracker[[#This Row],[Start Date]],LeaveTracker[[#This Row],[End Date]],lstHolidays)</f>
        <v>3</v>
      </c>
      <c r="M391" s="9"/>
    </row>
    <row r="392" spans="1:13" ht="30" customHeight="1" x14ac:dyDescent="0.3">
      <c r="A392" s="51">
        <v>751</v>
      </c>
      <c r="B392" s="56">
        <v>44846</v>
      </c>
      <c r="C392" s="56">
        <v>44832</v>
      </c>
      <c r="D392" s="53" t="s">
        <v>1831</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1" t="s">
        <v>298</v>
      </c>
      <c r="J392" s="53" t="s">
        <v>1003</v>
      </c>
      <c r="K392" s="51" t="str">
        <f ca="1">LeaveTracker[[#This Row],[Days]]&amp;" "&amp;LeaveTracker[[#This Row],[Type of Leave]]</f>
        <v>1 OTHER</v>
      </c>
      <c r="L392" s="9">
        <f ca="1">NETWORKDAYS(LeaveTracker[[#This Row],[Start Date]],LeaveTracker[[#This Row],[End Date]],lstHolidays)</f>
        <v>1</v>
      </c>
      <c r="M392" s="9"/>
    </row>
    <row r="393" spans="1:13" ht="30" customHeight="1" x14ac:dyDescent="0.3">
      <c r="A393" s="51">
        <v>752</v>
      </c>
      <c r="B393" s="56">
        <v>44846</v>
      </c>
      <c r="C393" s="56">
        <v>44825</v>
      </c>
      <c r="D393" s="53" t="s">
        <v>1765</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1" t="s">
        <v>82</v>
      </c>
      <c r="J393" s="53"/>
      <c r="K393" s="51" t="str">
        <f ca="1">LeaveTracker[[#This Row],[Days]]&amp;" "&amp;LeaveTracker[[#This Row],[Type of Leave]]</f>
        <v>2 VL</v>
      </c>
      <c r="L393" s="9">
        <f ca="1">NETWORKDAYS(LeaveTracker[[#This Row],[Start Date]],LeaveTracker[[#This Row],[End Date]],lstHolidays)</f>
        <v>2</v>
      </c>
      <c r="M393" s="9"/>
    </row>
    <row r="394" spans="1:13" ht="30" customHeight="1" x14ac:dyDescent="0.3">
      <c r="A394" s="51">
        <v>753</v>
      </c>
      <c r="B394" s="56">
        <v>44846</v>
      </c>
      <c r="C394" s="56">
        <v>44832</v>
      </c>
      <c r="D394" s="53" t="s">
        <v>1845</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1" t="s">
        <v>298</v>
      </c>
      <c r="J394" s="53" t="s">
        <v>1003</v>
      </c>
      <c r="K394" s="51" t="str">
        <f ca="1">LeaveTracker[[#This Row],[Days]]&amp;" "&amp;LeaveTracker[[#This Row],[Type of Leave]]</f>
        <v>1 OTHER</v>
      </c>
      <c r="L394" s="9">
        <f ca="1">NETWORKDAYS(LeaveTracker[[#This Row],[Start Date]],LeaveTracker[[#This Row],[End Date]],lstHolidays)</f>
        <v>1</v>
      </c>
      <c r="M394" s="9"/>
    </row>
    <row r="395" spans="1:13" ht="30" customHeight="1" x14ac:dyDescent="0.3">
      <c r="A395" s="51">
        <v>753</v>
      </c>
      <c r="B395" s="56">
        <v>44846</v>
      </c>
      <c r="C395" s="56">
        <v>44832</v>
      </c>
      <c r="D395" s="53" t="s">
        <v>1845</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1" t="s">
        <v>298</v>
      </c>
      <c r="J395" s="53" t="s">
        <v>1003</v>
      </c>
      <c r="K395" s="51" t="str">
        <f ca="1">LeaveTracker[[#This Row],[Days]]&amp;" "&amp;LeaveTracker[[#This Row],[Type of Leave]]</f>
        <v>0 OTHER</v>
      </c>
      <c r="L395" s="9">
        <f ca="1">NETWORKDAYS(LeaveTracker[[#This Row],[Start Date]],LeaveTracker[[#This Row],[End Date]],lstHolidays)</f>
        <v>0</v>
      </c>
      <c r="M395" s="9"/>
    </row>
    <row r="396" spans="1:13" ht="30" customHeight="1" x14ac:dyDescent="0.3">
      <c r="A396" s="51">
        <v>753</v>
      </c>
      <c r="B396" s="56">
        <v>44846</v>
      </c>
      <c r="C396" s="56">
        <v>44832</v>
      </c>
      <c r="D396" s="53" t="s">
        <v>1845</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1" t="s">
        <v>298</v>
      </c>
      <c r="J396" s="53" t="s">
        <v>1003</v>
      </c>
      <c r="K396" s="51" t="str">
        <f ca="1">LeaveTracker[[#This Row],[Days]]&amp;" "&amp;LeaveTracker[[#This Row],[Type of Leave]]</f>
        <v>1 OTHER</v>
      </c>
      <c r="L396" s="9">
        <f ca="1">NETWORKDAYS(LeaveTracker[[#This Row],[Start Date]],LeaveTracker[[#This Row],[End Date]],lstHolidays)</f>
        <v>1</v>
      </c>
      <c r="M396" s="9"/>
    </row>
    <row r="397" spans="1:13" ht="30" customHeight="1" x14ac:dyDescent="0.3">
      <c r="A397" s="51">
        <v>754</v>
      </c>
      <c r="B397" s="56">
        <v>44846</v>
      </c>
      <c r="C397" s="56">
        <v>44832</v>
      </c>
      <c r="D397" s="53" t="s">
        <v>1829</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1" t="s">
        <v>81</v>
      </c>
      <c r="J397" s="53"/>
      <c r="K397" s="51" t="str">
        <f ca="1">LeaveTracker[[#This Row],[Days]]&amp;" "&amp;LeaveTracker[[#This Row],[Type of Leave]]</f>
        <v>1 SL</v>
      </c>
      <c r="L397" s="9">
        <f ca="1">NETWORKDAYS(LeaveTracker[[#This Row],[Start Date]],LeaveTracker[[#This Row],[End Date]],lstHolidays)</f>
        <v>1</v>
      </c>
      <c r="M397" s="9"/>
    </row>
    <row r="398" spans="1:13" ht="30" customHeight="1" x14ac:dyDescent="0.3">
      <c r="A398" s="51">
        <v>755</v>
      </c>
      <c r="B398" s="56">
        <v>44846</v>
      </c>
      <c r="C398" s="56">
        <v>44831</v>
      </c>
      <c r="D398" s="53" t="s">
        <v>1862</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1" t="s">
        <v>81</v>
      </c>
      <c r="J398" s="53"/>
      <c r="K398" s="51" t="str">
        <f ca="1">LeaveTracker[[#This Row],[Days]]&amp;" "&amp;LeaveTracker[[#This Row],[Type of Leave]]</f>
        <v>1 SL</v>
      </c>
      <c r="L398" s="9">
        <f ca="1">NETWORKDAYS(LeaveTracker[[#This Row],[Start Date]],LeaveTracker[[#This Row],[End Date]],lstHolidays)</f>
        <v>1</v>
      </c>
      <c r="M398" s="9"/>
    </row>
    <row r="399" spans="1:13" ht="30" customHeight="1" x14ac:dyDescent="0.3">
      <c r="A399" s="51">
        <v>756</v>
      </c>
      <c r="B399" s="56">
        <v>44846</v>
      </c>
      <c r="C399" s="56">
        <v>44830</v>
      </c>
      <c r="D399" s="53" t="s">
        <v>1878</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1" t="s">
        <v>81</v>
      </c>
      <c r="J399" s="53"/>
      <c r="K399" s="51" t="str">
        <f ca="1">LeaveTracker[[#This Row],[Days]]&amp;" "&amp;LeaveTracker[[#This Row],[Type of Leave]]</f>
        <v>2 SL</v>
      </c>
      <c r="L399" s="9">
        <f ca="1">NETWORKDAYS(LeaveTracker[[#This Row],[Start Date]],LeaveTracker[[#This Row],[End Date]],lstHolidays)</f>
        <v>2</v>
      </c>
      <c r="M399" s="9"/>
    </row>
    <row r="400" spans="1:13" ht="30" customHeight="1" x14ac:dyDescent="0.3">
      <c r="A400" s="51">
        <v>757</v>
      </c>
      <c r="B400" s="56">
        <v>44846</v>
      </c>
      <c r="C400" s="56">
        <v>44827</v>
      </c>
      <c r="D400" s="53" t="s">
        <v>1880</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1" t="s">
        <v>81</v>
      </c>
      <c r="J400" s="53"/>
      <c r="K400" s="51" t="str">
        <f ca="1">LeaveTracker[[#This Row],[Days]]&amp;" "&amp;LeaveTracker[[#This Row],[Type of Leave]]</f>
        <v>1 SL</v>
      </c>
      <c r="L400" s="9">
        <f ca="1">NETWORKDAYS(LeaveTracker[[#This Row],[Start Date]],LeaveTracker[[#This Row],[End Date]],lstHolidays)</f>
        <v>1</v>
      </c>
      <c r="M400" s="9"/>
    </row>
    <row r="401" spans="1:13" ht="30" customHeight="1" x14ac:dyDescent="0.3">
      <c r="A401" s="51">
        <v>758</v>
      </c>
      <c r="B401" s="56">
        <v>44846</v>
      </c>
      <c r="C401" s="56">
        <v>44831</v>
      </c>
      <c r="D401" s="53" t="s">
        <v>1819</v>
      </c>
      <c r="E401" s="51">
        <f>IF(ISBLANK(LeaveTracker[[#This Row],[Employee Name]]),"-----",VLOOKUP(LeaveTracker[[#This Row],[Employee Name]],Employees[[Employee Name]:[Office]],7))</f>
        <v>0</v>
      </c>
      <c r="F401" s="51">
        <f>IF(ISBLANK(LeaveTracker[[#This Row],[Employee Name]]),"-----",VLOOKUP(LeaveTracker[[#This Row],[Employee Name]],Employees[[Employee Name]:[Office]],6))</f>
        <v>0</v>
      </c>
      <c r="G401" s="50">
        <v>44826</v>
      </c>
      <c r="H401" s="50">
        <v>44827</v>
      </c>
      <c r="I401" s="51" t="s">
        <v>81</v>
      </c>
      <c r="J401" s="53"/>
      <c r="K401" s="51" t="str">
        <f ca="1">LeaveTracker[[#This Row],[Days]]&amp;" "&amp;LeaveTracker[[#This Row],[Type of Leave]]</f>
        <v>2 SL</v>
      </c>
      <c r="L401" s="9">
        <f ca="1">NETWORKDAYS(LeaveTracker[[#This Row],[Start Date]],LeaveTracker[[#This Row],[End Date]],lstHolidays)</f>
        <v>2</v>
      </c>
      <c r="M401" s="9"/>
    </row>
    <row r="402" spans="1:13" ht="30" customHeight="1" x14ac:dyDescent="0.3">
      <c r="A402" s="51">
        <v>759</v>
      </c>
      <c r="B402" s="56">
        <v>44846</v>
      </c>
      <c r="C402" s="56">
        <v>44831</v>
      </c>
      <c r="D402" s="53" t="s">
        <v>1820</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1" t="s">
        <v>81</v>
      </c>
      <c r="J402" s="53"/>
      <c r="K402" s="51" t="str">
        <f ca="1">LeaveTracker[[#This Row],[Days]]&amp;" "&amp;LeaveTracker[[#This Row],[Type of Leave]]</f>
        <v>1 SL</v>
      </c>
      <c r="L402" s="9">
        <f ca="1">NETWORKDAYS(LeaveTracker[[#This Row],[Start Date]],LeaveTracker[[#This Row],[End Date]],lstHolidays)</f>
        <v>1</v>
      </c>
      <c r="M402" s="9"/>
    </row>
    <row r="403" spans="1:13" ht="30" customHeight="1" x14ac:dyDescent="0.3">
      <c r="A403" s="51">
        <v>760</v>
      </c>
      <c r="B403" s="56">
        <v>44846</v>
      </c>
      <c r="C403" s="56">
        <v>44831</v>
      </c>
      <c r="D403" s="53" t="s">
        <v>1864</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1" t="s">
        <v>81</v>
      </c>
      <c r="J403" s="53"/>
      <c r="K403" s="51" t="str">
        <f ca="1">LeaveTracker[[#This Row],[Days]]&amp;" "&amp;LeaveTracker[[#This Row],[Type of Leave]]</f>
        <v>1 SL</v>
      </c>
      <c r="L403" s="9">
        <f ca="1">NETWORKDAYS(LeaveTracker[[#This Row],[Start Date]],LeaveTracker[[#This Row],[End Date]],lstHolidays)</f>
        <v>1</v>
      </c>
      <c r="M403" s="9"/>
    </row>
    <row r="404" spans="1:13" ht="30" customHeight="1" x14ac:dyDescent="0.3">
      <c r="A404" s="51">
        <v>761</v>
      </c>
      <c r="B404" s="56">
        <v>44846</v>
      </c>
      <c r="C404" s="56">
        <v>44827</v>
      </c>
      <c r="D404" s="53" t="s">
        <v>1833</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1" t="s">
        <v>81</v>
      </c>
      <c r="J404" s="53"/>
      <c r="K404" s="51" t="str">
        <f ca="1">LeaveTracker[[#This Row],[Days]]&amp;" "&amp;LeaveTracker[[#This Row],[Type of Leave]]</f>
        <v>1 SL</v>
      </c>
      <c r="L404" s="9">
        <f ca="1">NETWORKDAYS(LeaveTracker[[#This Row],[Start Date]],LeaveTracker[[#This Row],[End Date]],lstHolidays)</f>
        <v>1</v>
      </c>
      <c r="M404" s="9"/>
    </row>
    <row r="405" spans="1:13" ht="30" customHeight="1" x14ac:dyDescent="0.3">
      <c r="A405" s="51">
        <v>762</v>
      </c>
      <c r="B405" s="56">
        <v>44846</v>
      </c>
      <c r="C405" s="56">
        <v>44827</v>
      </c>
      <c r="D405" s="53" t="s">
        <v>1833</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1" t="s">
        <v>81</v>
      </c>
      <c r="J405" s="53"/>
      <c r="K405" s="51" t="str">
        <f ca="1">LeaveTracker[[#This Row],[Days]]&amp;" "&amp;LeaveTracker[[#This Row],[Type of Leave]]</f>
        <v>1 SL</v>
      </c>
      <c r="L405" s="9">
        <f ca="1">NETWORKDAYS(LeaveTracker[[#This Row],[Start Date]],LeaveTracker[[#This Row],[End Date]],lstHolidays)</f>
        <v>1</v>
      </c>
      <c r="M405" s="9"/>
    </row>
    <row r="406" spans="1:13" ht="30" customHeight="1" x14ac:dyDescent="0.3">
      <c r="A406" s="51">
        <v>763</v>
      </c>
      <c r="B406" s="56">
        <v>44846</v>
      </c>
      <c r="C406" s="56">
        <v>44830</v>
      </c>
      <c r="D406" s="53" t="s">
        <v>1794</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1" t="s">
        <v>81</v>
      </c>
      <c r="J406" s="53"/>
      <c r="K406" s="51" t="str">
        <f ca="1">LeaveTracker[[#This Row],[Days]]&amp;" "&amp;LeaveTracker[[#This Row],[Type of Leave]]</f>
        <v>3 SL</v>
      </c>
      <c r="L406" s="9">
        <f ca="1">NETWORKDAYS(LeaveTracker[[#This Row],[Start Date]],LeaveTracker[[#This Row],[End Date]],lstHolidays)</f>
        <v>3</v>
      </c>
      <c r="M406" s="9"/>
    </row>
    <row r="407" spans="1:13" ht="30" customHeight="1" x14ac:dyDescent="0.3">
      <c r="A407" s="51">
        <v>764</v>
      </c>
      <c r="B407" s="56">
        <v>44846</v>
      </c>
      <c r="C407" s="56">
        <v>44830</v>
      </c>
      <c r="D407" s="53" t="s">
        <v>1893</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1" t="s">
        <v>81</v>
      </c>
      <c r="J407" s="53"/>
      <c r="K407" s="51" t="str">
        <f ca="1">LeaveTracker[[#This Row],[Days]]&amp;" "&amp;LeaveTracker[[#This Row],[Type of Leave]]</f>
        <v>3 SL</v>
      </c>
      <c r="L407" s="9">
        <f ca="1">NETWORKDAYS(LeaveTracker[[#This Row],[Start Date]],LeaveTracker[[#This Row],[End Date]],lstHolidays)</f>
        <v>3</v>
      </c>
      <c r="M407" s="9"/>
    </row>
    <row r="408" spans="1:13" ht="30" customHeight="1" x14ac:dyDescent="0.3">
      <c r="A408" s="51">
        <v>765</v>
      </c>
      <c r="B408" s="56">
        <v>44846</v>
      </c>
      <c r="C408" s="56">
        <v>44844</v>
      </c>
      <c r="D408" s="53" t="s">
        <v>1894</v>
      </c>
      <c r="E408" s="51" t="str">
        <f>IF(ISBLANK(LeaveTracker[[#This Row],[Employee Name]]),"-----",VLOOKUP(LeaveTracker[[#This Row],[Employee Name]],Employees[[Employee Name]:[Office]],7))</f>
        <v>VMO/SP</v>
      </c>
      <c r="F408" s="51" t="str">
        <f>IF(ISBLANK(LeaveTracker[[#This Row],[Employee Name]]),"-----",VLOOKUP(LeaveTracker[[#This Row],[Employee Name]],Employees[[Employee Name]:[Office]],6))</f>
        <v>CASUAL</v>
      </c>
      <c r="G408" s="50">
        <v>44851</v>
      </c>
      <c r="H408" s="50">
        <v>44855</v>
      </c>
      <c r="I408" s="51" t="s">
        <v>82</v>
      </c>
      <c r="J408" s="53"/>
      <c r="K408" s="51" t="str">
        <f ca="1">LeaveTracker[[#This Row],[Days]]&amp;" "&amp;LeaveTracker[[#This Row],[Type of Leave]]</f>
        <v>5 VL</v>
      </c>
      <c r="L408" s="9">
        <f ca="1">NETWORKDAYS(LeaveTracker[[#This Row],[Start Date]],LeaveTracker[[#This Row],[End Date]],lstHolidays)</f>
        <v>5</v>
      </c>
      <c r="M408" s="9"/>
    </row>
    <row r="409" spans="1:13" ht="30" customHeight="1" x14ac:dyDescent="0.3">
      <c r="A409" s="51">
        <v>765</v>
      </c>
      <c r="B409" s="56">
        <v>44846</v>
      </c>
      <c r="C409" s="56">
        <v>44844</v>
      </c>
      <c r="D409" s="53" t="s">
        <v>1894</v>
      </c>
      <c r="E409" s="51" t="str">
        <f>IF(ISBLANK(LeaveTracker[[#This Row],[Employee Name]]),"-----",VLOOKUP(LeaveTracker[[#This Row],[Employee Name]],Employees[[Employee Name]:[Office]],7))</f>
        <v>VMO/SP</v>
      </c>
      <c r="F409" s="51" t="str">
        <f>IF(ISBLANK(LeaveTracker[[#This Row],[Employee Name]]),"-----",VLOOKUP(LeaveTracker[[#This Row],[Employee Name]],Employees[[Employee Name]:[Office]],6))</f>
        <v>CASUAL</v>
      </c>
      <c r="G409" s="50">
        <v>44858</v>
      </c>
      <c r="H409" s="50">
        <v>44862</v>
      </c>
      <c r="I409" s="51" t="s">
        <v>82</v>
      </c>
      <c r="J409" s="53"/>
      <c r="K409" s="51" t="str">
        <f ca="1">LeaveTracker[[#This Row],[Days]]&amp;" "&amp;LeaveTracker[[#This Row],[Type of Leave]]</f>
        <v>5 VL</v>
      </c>
      <c r="L409" s="9">
        <f ca="1">NETWORKDAYS(LeaveTracker[[#This Row],[Start Date]],LeaveTracker[[#This Row],[End Date]],lstHolidays)</f>
        <v>5</v>
      </c>
      <c r="M409" s="9"/>
    </row>
    <row r="410" spans="1:13" ht="30" customHeight="1" x14ac:dyDescent="0.3">
      <c r="A410" s="51">
        <v>766</v>
      </c>
      <c r="B410" s="56">
        <v>44846</v>
      </c>
      <c r="C410" s="56">
        <v>44805</v>
      </c>
      <c r="D410" s="53" t="s">
        <v>1895</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1" t="s">
        <v>81</v>
      </c>
      <c r="J410" s="53"/>
      <c r="K410" s="51" t="str">
        <f ca="1">LeaveTracker[[#This Row],[Days]]&amp;" "&amp;LeaveTracker[[#This Row],[Type of Leave]]</f>
        <v>1 SL</v>
      </c>
      <c r="L410" s="9">
        <f ca="1">NETWORKDAYS(LeaveTracker[[#This Row],[Start Date]],LeaveTracker[[#This Row],[End Date]],lstHolidays)</f>
        <v>1</v>
      </c>
      <c r="M410" s="9"/>
    </row>
    <row r="411" spans="1:13" ht="30" customHeight="1" x14ac:dyDescent="0.3">
      <c r="A411" s="51">
        <v>767</v>
      </c>
      <c r="B411" s="56">
        <v>44858</v>
      </c>
      <c r="C411" s="56">
        <v>44743</v>
      </c>
      <c r="D411" s="53" t="s">
        <v>1896</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1" t="s">
        <v>1022</v>
      </c>
      <c r="J411" s="53" t="s">
        <v>1897</v>
      </c>
      <c r="K411" s="51" t="str">
        <f ca="1">LeaveTracker[[#This Row],[Days]]&amp;" "&amp;LeaveTracker[[#This Row],[Type of Leave]]</f>
        <v>4 WITHOUTPAY</v>
      </c>
      <c r="L411" s="9">
        <f ca="1">NETWORKDAYS(LeaveTracker[[#This Row],[Start Date]],LeaveTracker[[#This Row],[End Date]],lstHolidays)</f>
        <v>4</v>
      </c>
      <c r="M411" s="9"/>
    </row>
    <row r="412" spans="1:13" ht="30" customHeight="1" x14ac:dyDescent="0.3">
      <c r="A412" s="51">
        <v>768</v>
      </c>
      <c r="B412" s="56">
        <v>44858</v>
      </c>
      <c r="C412" s="56">
        <v>44743</v>
      </c>
      <c r="D412" s="53" t="s">
        <v>1896</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1" t="s">
        <v>1022</v>
      </c>
      <c r="J412" s="53" t="s">
        <v>1897</v>
      </c>
      <c r="K412" s="51" t="str">
        <f ca="1">LeaveTracker[[#This Row],[Days]]&amp;" "&amp;LeaveTracker[[#This Row],[Type of Leave]]</f>
        <v>1 WITHOUTPAY</v>
      </c>
      <c r="L412" s="9">
        <f ca="1">NETWORKDAYS(LeaveTracker[[#This Row],[Start Date]],LeaveTracker[[#This Row],[End Date]],lstHolidays)</f>
        <v>1</v>
      </c>
      <c r="M412" s="9"/>
    </row>
    <row r="413" spans="1:13" ht="30" customHeight="1" x14ac:dyDescent="0.3">
      <c r="A413" s="51">
        <v>768</v>
      </c>
      <c r="B413" s="56">
        <v>44858</v>
      </c>
      <c r="C413" s="56">
        <v>44679</v>
      </c>
      <c r="D413" s="53" t="s">
        <v>1819</v>
      </c>
      <c r="E413" s="51">
        <f>IF(ISBLANK(LeaveTracker[[#This Row],[Employee Name]]),"-----",VLOOKUP(LeaveTracker[[#This Row],[Employee Name]],Employees[[Employee Name]:[Office]],7))</f>
        <v>0</v>
      </c>
      <c r="F413" s="51">
        <f>IF(ISBLANK(LeaveTracker[[#This Row],[Employee Name]]),"-----",VLOOKUP(LeaveTracker[[#This Row],[Employee Name]],Employees[[Employee Name]:[Office]],6))</f>
        <v>0</v>
      </c>
      <c r="G413" s="50">
        <v>44678</v>
      </c>
      <c r="H413" s="50">
        <v>44678</v>
      </c>
      <c r="I413" s="51" t="s">
        <v>81</v>
      </c>
      <c r="J413" s="53"/>
      <c r="K413" s="51" t="str">
        <f ca="1">LeaveTracker[[#This Row],[Days]]&amp;" "&amp;LeaveTracker[[#This Row],[Type of Leave]]</f>
        <v>1 SL</v>
      </c>
      <c r="L413" s="9">
        <f ca="1">NETWORKDAYS(LeaveTracker[[#This Row],[Start Date]],LeaveTracker[[#This Row],[End Date]],lstHolidays)</f>
        <v>1</v>
      </c>
      <c r="M413" s="9"/>
    </row>
    <row r="414" spans="1:13" ht="30" customHeight="1" x14ac:dyDescent="0.3">
      <c r="A414" s="51">
        <v>769</v>
      </c>
      <c r="B414" s="56">
        <v>44858</v>
      </c>
      <c r="C414" s="56">
        <v>44707</v>
      </c>
      <c r="D414" s="53" t="s">
        <v>1819</v>
      </c>
      <c r="E414" s="51">
        <f>IF(ISBLANK(LeaveTracker[[#This Row],[Employee Name]]),"-----",VLOOKUP(LeaveTracker[[#This Row],[Employee Name]],Employees[[Employee Name]:[Office]],7))</f>
        <v>0</v>
      </c>
      <c r="F414" s="51">
        <f>IF(ISBLANK(LeaveTracker[[#This Row],[Employee Name]]),"-----",VLOOKUP(LeaveTracker[[#This Row],[Employee Name]],Employees[[Employee Name]:[Office]],6))</f>
        <v>0</v>
      </c>
      <c r="G414" s="50">
        <v>44706</v>
      </c>
      <c r="H414" s="50">
        <v>44706</v>
      </c>
      <c r="I414" s="51" t="s">
        <v>81</v>
      </c>
      <c r="J414" s="53"/>
      <c r="K414" s="51" t="str">
        <f ca="1">LeaveTracker[[#This Row],[Days]]&amp;" "&amp;LeaveTracker[[#This Row],[Type of Leave]]</f>
        <v>1 SL</v>
      </c>
      <c r="L414" s="9">
        <f ca="1">NETWORKDAYS(LeaveTracker[[#This Row],[Start Date]],LeaveTracker[[#This Row],[End Date]],lstHolidays)</f>
        <v>1</v>
      </c>
      <c r="M414" s="9"/>
    </row>
    <row r="415" spans="1:13" ht="30" customHeight="1" x14ac:dyDescent="0.3">
      <c r="A415" s="51">
        <v>770</v>
      </c>
      <c r="B415" s="56">
        <v>44858</v>
      </c>
      <c r="C415" s="56">
        <v>44713</v>
      </c>
      <c r="D415" s="53" t="s">
        <v>1819</v>
      </c>
      <c r="E415" s="51">
        <f>IF(ISBLANK(LeaveTracker[[#This Row],[Employee Name]]),"-----",VLOOKUP(LeaveTracker[[#This Row],[Employee Name]],Employees[[Employee Name]:[Office]],7))</f>
        <v>0</v>
      </c>
      <c r="F415" s="51">
        <f>IF(ISBLANK(LeaveTracker[[#This Row],[Employee Name]]),"-----",VLOOKUP(LeaveTracker[[#This Row],[Employee Name]],Employees[[Employee Name]:[Office]],6))</f>
        <v>0</v>
      </c>
      <c r="G415" s="50">
        <v>44720</v>
      </c>
      <c r="H415" s="50">
        <v>44720</v>
      </c>
      <c r="I415" s="51" t="s">
        <v>82</v>
      </c>
      <c r="J415" s="53"/>
      <c r="K415" s="51" t="str">
        <f ca="1">LeaveTracker[[#This Row],[Days]]&amp;" "&amp;LeaveTracker[[#This Row],[Type of Leave]]</f>
        <v>1 VL</v>
      </c>
      <c r="L415" s="9">
        <f ca="1">NETWORKDAYS(LeaveTracker[[#This Row],[Start Date]],LeaveTracker[[#This Row],[End Date]],lstHolidays)</f>
        <v>1</v>
      </c>
      <c r="M415" s="9"/>
    </row>
    <row r="416" spans="1:13" ht="30" customHeight="1" x14ac:dyDescent="0.3">
      <c r="A416" s="51">
        <v>771</v>
      </c>
      <c r="B416" s="56">
        <v>44858</v>
      </c>
      <c r="C416" s="56">
        <v>44767</v>
      </c>
      <c r="D416" s="53" t="s">
        <v>1819</v>
      </c>
      <c r="E416" s="51">
        <f>IF(ISBLANK(LeaveTracker[[#This Row],[Employee Name]]),"-----",VLOOKUP(LeaveTracker[[#This Row],[Employee Name]],Employees[[Employee Name]:[Office]],7))</f>
        <v>0</v>
      </c>
      <c r="F416" s="51">
        <f>IF(ISBLANK(LeaveTracker[[#This Row],[Employee Name]]),"-----",VLOOKUP(LeaveTracker[[#This Row],[Employee Name]],Employees[[Employee Name]:[Office]],6))</f>
        <v>0</v>
      </c>
      <c r="G416" s="50">
        <v>44760</v>
      </c>
      <c r="H416" s="50">
        <v>44762</v>
      </c>
      <c r="I416" s="51" t="s">
        <v>81</v>
      </c>
      <c r="J416" s="53"/>
      <c r="K416" s="51" t="str">
        <f ca="1">LeaveTracker[[#This Row],[Days]]&amp;" "&amp;LeaveTracker[[#This Row],[Type of Leave]]</f>
        <v>3 SL</v>
      </c>
      <c r="L416" s="9">
        <f ca="1">NETWORKDAYS(LeaveTracker[[#This Row],[Start Date]],LeaveTracker[[#This Row],[End Date]],lstHolidays)</f>
        <v>3</v>
      </c>
      <c r="M416" s="9"/>
    </row>
    <row r="417" spans="1:13" ht="30" customHeight="1" x14ac:dyDescent="0.3">
      <c r="A417" s="51">
        <v>772</v>
      </c>
      <c r="B417" s="56">
        <v>44858</v>
      </c>
      <c r="C417" s="56">
        <v>44742</v>
      </c>
      <c r="D417" s="53" t="s">
        <v>1898</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1" t="s">
        <v>298</v>
      </c>
      <c r="J417" s="53" t="s">
        <v>691</v>
      </c>
      <c r="K417" s="51" t="str">
        <f ca="1">LeaveTracker[[#This Row],[Days]]&amp;" "&amp;LeaveTracker[[#This Row],[Type of Leave]]</f>
        <v>0 OTHER</v>
      </c>
      <c r="L417" s="9">
        <f ca="1">NETWORKDAYS(LeaveTracker[[#This Row],[Start Date]],LeaveTracker[[#This Row],[End Date]],lstHolidays)</f>
        <v>0</v>
      </c>
      <c r="M417" s="9"/>
    </row>
    <row r="418" spans="1:13" ht="30" customHeight="1" x14ac:dyDescent="0.3">
      <c r="A418" s="51">
        <v>773</v>
      </c>
      <c r="B418" s="56">
        <v>44858</v>
      </c>
      <c r="C418" s="56">
        <v>44649</v>
      </c>
      <c r="D418" s="53" t="s">
        <v>1899</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1" t="s">
        <v>298</v>
      </c>
      <c r="J418" s="53" t="s">
        <v>691</v>
      </c>
      <c r="K418" s="51" t="str">
        <f ca="1">LeaveTracker[[#This Row],[Days]]&amp;" "&amp;LeaveTracker[[#This Row],[Type of Leave]]</f>
        <v>0 OTHER</v>
      </c>
      <c r="L418" s="9">
        <f ca="1">NETWORKDAYS(LeaveTracker[[#This Row],[Start Date]],LeaveTracker[[#This Row],[End Date]],lstHolidays)</f>
        <v>0</v>
      </c>
      <c r="M418" s="9"/>
    </row>
    <row r="419" spans="1:13" ht="30" customHeight="1" x14ac:dyDescent="0.3">
      <c r="A419" s="51">
        <v>774</v>
      </c>
      <c r="B419" s="56">
        <v>44859</v>
      </c>
      <c r="C419" s="56">
        <v>44683</v>
      </c>
      <c r="D419" s="53" t="s">
        <v>1734</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1" t="s">
        <v>82</v>
      </c>
      <c r="J419" s="53"/>
      <c r="K419" s="51" t="str">
        <f ca="1">LeaveTracker[[#This Row],[Days]]&amp;" "&amp;LeaveTracker[[#This Row],[Type of Leave]]</f>
        <v>1 VL</v>
      </c>
      <c r="L419" s="9">
        <f ca="1">NETWORKDAYS(LeaveTracker[[#This Row],[Start Date]],LeaveTracker[[#This Row],[End Date]],lstHolidays)</f>
        <v>1</v>
      </c>
      <c r="M419" s="9"/>
    </row>
    <row r="420" spans="1:13" ht="30" customHeight="1" x14ac:dyDescent="0.3">
      <c r="A420" s="51">
        <v>774</v>
      </c>
      <c r="B420" s="56">
        <v>44859</v>
      </c>
      <c r="C420" s="56">
        <v>44683</v>
      </c>
      <c r="D420" s="53" t="s">
        <v>1734</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1" t="s">
        <v>82</v>
      </c>
      <c r="J420" s="53"/>
      <c r="K420" s="51" t="str">
        <f ca="1">LeaveTracker[[#This Row],[Days]]&amp;" "&amp;LeaveTracker[[#This Row],[Type of Leave]]</f>
        <v>1 VL</v>
      </c>
      <c r="L420" s="9">
        <f ca="1">NETWORKDAYS(LeaveTracker[[#This Row],[Start Date]],LeaveTracker[[#This Row],[End Date]],lstHolidays)</f>
        <v>1</v>
      </c>
      <c r="M420" s="9"/>
    </row>
    <row r="421" spans="1:13" ht="30" customHeight="1" x14ac:dyDescent="0.3">
      <c r="A421" s="51">
        <v>775</v>
      </c>
      <c r="B421" s="56">
        <v>44859</v>
      </c>
      <c r="C421" s="56">
        <v>44761</v>
      </c>
      <c r="D421" s="53" t="s">
        <v>1777</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1" t="s">
        <v>82</v>
      </c>
      <c r="J421" s="53"/>
      <c r="K421" s="51" t="str">
        <f ca="1">LeaveTracker[[#This Row],[Days]]&amp;" "&amp;LeaveTracker[[#This Row],[Type of Leave]]</f>
        <v>1 VL</v>
      </c>
      <c r="L421" s="9">
        <f ca="1">NETWORKDAYS(LeaveTracker[[#This Row],[Start Date]],LeaveTracker[[#This Row],[End Date]],lstHolidays)</f>
        <v>1</v>
      </c>
      <c r="M421" s="9"/>
    </row>
    <row r="422" spans="1:13" ht="30" customHeight="1" x14ac:dyDescent="0.3">
      <c r="A422" s="51">
        <v>776</v>
      </c>
      <c r="B422" s="56">
        <v>44859</v>
      </c>
      <c r="C422" s="56">
        <v>44694</v>
      </c>
      <c r="D422" s="53" t="s">
        <v>1900</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1" t="s">
        <v>298</v>
      </c>
      <c r="J422" s="53" t="s">
        <v>1003</v>
      </c>
      <c r="K422" s="51" t="str">
        <f ca="1">LeaveTracker[[#This Row],[Days]]&amp;" "&amp;LeaveTracker[[#This Row],[Type of Leave]]</f>
        <v>1 OTHER</v>
      </c>
      <c r="L422" s="9">
        <f ca="1">NETWORKDAYS(LeaveTracker[[#This Row],[Start Date]],LeaveTracker[[#This Row],[End Date]],lstHolidays)</f>
        <v>1</v>
      </c>
      <c r="M422" s="9"/>
    </row>
    <row r="423" spans="1:13" ht="30" customHeight="1" x14ac:dyDescent="0.3">
      <c r="A423" s="51">
        <v>777</v>
      </c>
      <c r="B423" s="56">
        <v>44859</v>
      </c>
      <c r="C423" s="56">
        <v>44699</v>
      </c>
      <c r="D423" s="53" t="s">
        <v>1777</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1" t="s">
        <v>81</v>
      </c>
      <c r="J423" s="53"/>
      <c r="K423" s="51" t="str">
        <f ca="1">LeaveTracker[[#This Row],[Days]]&amp;" "&amp;LeaveTracker[[#This Row],[Type of Leave]]</f>
        <v>2 SL</v>
      </c>
      <c r="L423" s="9">
        <f ca="1">NETWORKDAYS(LeaveTracker[[#This Row],[Start Date]],LeaveTracker[[#This Row],[End Date]],lstHolidays)</f>
        <v>2</v>
      </c>
      <c r="M423" s="9"/>
    </row>
    <row r="424" spans="1:13" ht="30" customHeight="1" x14ac:dyDescent="0.3">
      <c r="A424" s="51">
        <v>778</v>
      </c>
      <c r="B424" s="56">
        <v>44859</v>
      </c>
      <c r="C424" s="56">
        <v>44721</v>
      </c>
      <c r="D424" s="53" t="s">
        <v>1865</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1" t="s">
        <v>82</v>
      </c>
      <c r="J424" s="53"/>
      <c r="K424" s="51" t="str">
        <f ca="1">LeaveTracker[[#This Row],[Days]]&amp;" "&amp;LeaveTracker[[#This Row],[Type of Leave]]</f>
        <v>1 VL</v>
      </c>
      <c r="L424" s="9">
        <f ca="1">NETWORKDAYS(LeaveTracker[[#This Row],[Start Date]],LeaveTracker[[#This Row],[End Date]],lstHolidays)</f>
        <v>1</v>
      </c>
      <c r="M424" s="9"/>
    </row>
    <row r="425" spans="1:13" ht="30" customHeight="1" x14ac:dyDescent="0.3">
      <c r="A425" s="51">
        <v>778</v>
      </c>
      <c r="B425" s="56">
        <v>44859</v>
      </c>
      <c r="C425" s="56">
        <v>44721</v>
      </c>
      <c r="D425" s="53" t="s">
        <v>1865</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1" t="s">
        <v>82</v>
      </c>
      <c r="J425" s="53"/>
      <c r="K425" s="51" t="str">
        <f ca="1">LeaveTracker[[#This Row],[Days]]&amp;" "&amp;LeaveTracker[[#This Row],[Type of Leave]]</f>
        <v>4 VL</v>
      </c>
      <c r="L425" s="9">
        <f ca="1">NETWORKDAYS(LeaveTracker[[#This Row],[Start Date]],LeaveTracker[[#This Row],[End Date]],lstHolidays)</f>
        <v>4</v>
      </c>
      <c r="M425" s="9"/>
    </row>
    <row r="426" spans="1:13" ht="30" customHeight="1" x14ac:dyDescent="0.3">
      <c r="A426" s="51">
        <v>779</v>
      </c>
      <c r="B426" s="56">
        <v>44859</v>
      </c>
      <c r="C426" s="56">
        <v>44721</v>
      </c>
      <c r="D426" s="53" t="s">
        <v>1865</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1" t="s">
        <v>298</v>
      </c>
      <c r="J426" s="53" t="s">
        <v>1004</v>
      </c>
      <c r="K426" s="51" t="str">
        <f ca="1">LeaveTracker[[#This Row],[Days]]&amp;" "&amp;LeaveTracker[[#This Row],[Type of Leave]]</f>
        <v>2 OTHER</v>
      </c>
      <c r="L426" s="9">
        <f ca="1">NETWORKDAYS(LeaveTracker[[#This Row],[Start Date]],LeaveTracker[[#This Row],[End Date]],lstHolidays)</f>
        <v>2</v>
      </c>
      <c r="M426" s="9"/>
    </row>
    <row r="427" spans="1:13" ht="30" customHeight="1" x14ac:dyDescent="0.3">
      <c r="A427" s="51">
        <v>779</v>
      </c>
      <c r="B427" s="56">
        <v>44859</v>
      </c>
      <c r="C427" s="56">
        <v>44721</v>
      </c>
      <c r="D427" s="53" t="s">
        <v>1865</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1" t="s">
        <v>298</v>
      </c>
      <c r="J427" s="53" t="s">
        <v>1004</v>
      </c>
      <c r="K427" s="51" t="str">
        <f ca="1">LeaveTracker[[#This Row],[Days]]&amp;" "&amp;LeaveTracker[[#This Row],[Type of Leave]]</f>
        <v>1 OTHER</v>
      </c>
      <c r="L427" s="9">
        <f ca="1">NETWORKDAYS(LeaveTracker[[#This Row],[Start Date]],LeaveTracker[[#This Row],[End Date]],lstHolidays)</f>
        <v>1</v>
      </c>
      <c r="M427" s="9"/>
    </row>
    <row r="428" spans="1:13" ht="30" customHeight="1" x14ac:dyDescent="0.3">
      <c r="A428" s="51">
        <v>779</v>
      </c>
      <c r="B428" s="56">
        <v>44859</v>
      </c>
      <c r="C428" s="56">
        <v>44721</v>
      </c>
      <c r="D428" s="53" t="s">
        <v>1865</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1" t="s">
        <v>298</v>
      </c>
      <c r="J428" s="53" t="s">
        <v>1004</v>
      </c>
      <c r="K428" s="51" t="str">
        <f ca="1">LeaveTracker[[#This Row],[Days]]&amp;" "&amp;LeaveTracker[[#This Row],[Type of Leave]]</f>
        <v>2 OTHER</v>
      </c>
      <c r="L428" s="9">
        <f ca="1">NETWORKDAYS(LeaveTracker[[#This Row],[Start Date]],LeaveTracker[[#This Row],[End Date]],lstHolidays)</f>
        <v>2</v>
      </c>
      <c r="M428" s="9"/>
    </row>
    <row r="429" spans="1:13" ht="30" customHeight="1" x14ac:dyDescent="0.3">
      <c r="A429" s="51">
        <v>780</v>
      </c>
      <c r="B429" s="56">
        <v>44859</v>
      </c>
      <c r="C429" s="56">
        <v>44720</v>
      </c>
      <c r="D429" s="53" t="s">
        <v>1865</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1" t="s">
        <v>81</v>
      </c>
      <c r="J429" s="53"/>
      <c r="K429" s="51" t="str">
        <f ca="1">LeaveTracker[[#This Row],[Days]]&amp;" "&amp;LeaveTracker[[#This Row],[Type of Leave]]</f>
        <v>1 SL</v>
      </c>
      <c r="L429" s="9">
        <f ca="1">NETWORKDAYS(LeaveTracker[[#This Row],[Start Date]],LeaveTracker[[#This Row],[End Date]],lstHolidays)</f>
        <v>1</v>
      </c>
      <c r="M429" s="9"/>
    </row>
    <row r="430" spans="1:13" ht="30" customHeight="1" x14ac:dyDescent="0.3">
      <c r="A430" s="51">
        <v>781</v>
      </c>
      <c r="B430" s="56">
        <v>44859</v>
      </c>
      <c r="C430" s="56">
        <v>44739</v>
      </c>
      <c r="D430" s="53" t="s">
        <v>1879</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1" t="s">
        <v>81</v>
      </c>
      <c r="J430" s="53"/>
      <c r="K430" s="51" t="str">
        <f ca="1">LeaveTracker[[#This Row],[Days]]&amp;" "&amp;LeaveTracker[[#This Row],[Type of Leave]]</f>
        <v>0 SL</v>
      </c>
      <c r="L430" s="9">
        <f ca="1">NETWORKDAYS(LeaveTracker[[#This Row],[Start Date]],LeaveTracker[[#This Row],[End Date]],lstHolidays)</f>
        <v>0</v>
      </c>
      <c r="M430" s="9"/>
    </row>
    <row r="431" spans="1:13" ht="30" customHeight="1" x14ac:dyDescent="0.3">
      <c r="A431" s="51">
        <v>782</v>
      </c>
      <c r="B431" s="56">
        <v>44859</v>
      </c>
      <c r="C431" s="56">
        <v>44737</v>
      </c>
      <c r="D431" s="53" t="s">
        <v>1880</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1" t="s">
        <v>298</v>
      </c>
      <c r="J431" s="43" t="s">
        <v>755</v>
      </c>
      <c r="K431" s="51" t="str">
        <f ca="1">LeaveTracker[[#This Row],[Days]]&amp;" "&amp;LeaveTracker[[#This Row],[Type of Leave]]</f>
        <v>1 OTHER</v>
      </c>
      <c r="L431" s="9">
        <f ca="1">NETWORKDAYS(LeaveTracker[[#This Row],[Start Date]],LeaveTracker[[#This Row],[End Date]],lstHolidays)</f>
        <v>1</v>
      </c>
      <c r="M431" s="9"/>
    </row>
    <row r="432" spans="1:13" ht="30" customHeight="1" x14ac:dyDescent="0.3">
      <c r="A432" s="51">
        <v>783</v>
      </c>
      <c r="B432" s="56">
        <v>44859</v>
      </c>
      <c r="C432" s="56">
        <v>44737</v>
      </c>
      <c r="D432" s="53" t="s">
        <v>1880</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1" t="s">
        <v>298</v>
      </c>
      <c r="J432" s="53" t="s">
        <v>158</v>
      </c>
      <c r="K432" s="51" t="str">
        <f ca="1">LeaveTracker[[#This Row],[Days]]&amp;" "&amp;LeaveTracker[[#This Row],[Type of Leave]]</f>
        <v>1 OTHER</v>
      </c>
      <c r="L432" s="9">
        <f ca="1">NETWORKDAYS(LeaveTracker[[#This Row],[Start Date]],LeaveTracker[[#This Row],[End Date]],lstHolidays)</f>
        <v>1</v>
      </c>
      <c r="M432" s="9"/>
    </row>
    <row r="433" spans="1:13" ht="30" customHeight="1" x14ac:dyDescent="0.3">
      <c r="A433" s="51">
        <v>784</v>
      </c>
      <c r="B433" s="56">
        <v>44859</v>
      </c>
      <c r="C433" s="56">
        <v>44725</v>
      </c>
      <c r="D433" s="53" t="s">
        <v>1880</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1" t="s">
        <v>81</v>
      </c>
      <c r="J433" s="53"/>
      <c r="K433" s="51" t="str">
        <f ca="1">LeaveTracker[[#This Row],[Days]]&amp;" "&amp;LeaveTracker[[#This Row],[Type of Leave]]</f>
        <v>2 SL</v>
      </c>
      <c r="L433" s="9">
        <f ca="1">NETWORKDAYS(LeaveTracker[[#This Row],[Start Date]],LeaveTracker[[#This Row],[End Date]],lstHolidays)</f>
        <v>2</v>
      </c>
      <c r="M433" s="9"/>
    </row>
    <row r="434" spans="1:13" ht="30" customHeight="1" x14ac:dyDescent="0.3">
      <c r="A434" s="51">
        <v>785</v>
      </c>
      <c r="B434" s="56">
        <v>44859</v>
      </c>
      <c r="C434" s="56">
        <v>44733</v>
      </c>
      <c r="D434" s="53" t="s">
        <v>1880</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1" t="s">
        <v>81</v>
      </c>
      <c r="J434" s="53"/>
      <c r="K434" s="51" t="str">
        <f ca="1">LeaveTracker[[#This Row],[Days]]&amp;" "&amp;LeaveTracker[[#This Row],[Type of Leave]]</f>
        <v>1 SL</v>
      </c>
      <c r="L434" s="9">
        <f ca="1">NETWORKDAYS(LeaveTracker[[#This Row],[Start Date]],LeaveTracker[[#This Row],[End Date]],lstHolidays)</f>
        <v>1</v>
      </c>
      <c r="M434" s="9"/>
    </row>
    <row r="435" spans="1:13" ht="30" customHeight="1" x14ac:dyDescent="0.3">
      <c r="A435" s="51">
        <v>786</v>
      </c>
      <c r="B435" s="56">
        <v>44859</v>
      </c>
      <c r="C435" s="56">
        <v>44726</v>
      </c>
      <c r="D435" s="53" t="s">
        <v>1864</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1" t="s">
        <v>298</v>
      </c>
      <c r="J435" s="43" t="s">
        <v>755</v>
      </c>
      <c r="K435" s="51" t="str">
        <f ca="1">LeaveTracker[[#This Row],[Days]]&amp;" "&amp;LeaveTracker[[#This Row],[Type of Leave]]</f>
        <v>1 OTHER</v>
      </c>
      <c r="L435" s="9">
        <f ca="1">NETWORKDAYS(LeaveTracker[[#This Row],[Start Date]],LeaveTracker[[#This Row],[End Date]],lstHolidays)</f>
        <v>1</v>
      </c>
      <c r="M435" s="9"/>
    </row>
    <row r="436" spans="1:13" ht="30" customHeight="1" x14ac:dyDescent="0.3">
      <c r="A436" s="51">
        <v>787</v>
      </c>
      <c r="B436" s="56">
        <v>44859</v>
      </c>
      <c r="C436" s="56">
        <v>44722</v>
      </c>
      <c r="D436" s="53" t="s">
        <v>1823</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1" t="s">
        <v>81</v>
      </c>
      <c r="J436" s="53"/>
      <c r="K436" s="51" t="str">
        <f ca="1">LeaveTracker[[#This Row],[Days]]&amp;" "&amp;LeaveTracker[[#This Row],[Type of Leave]]</f>
        <v>0 SL</v>
      </c>
      <c r="L436" s="9">
        <f ca="1">NETWORKDAYS(LeaveTracker[[#This Row],[Start Date]],LeaveTracker[[#This Row],[End Date]],lstHolidays)</f>
        <v>0</v>
      </c>
      <c r="M436" s="9"/>
    </row>
    <row r="437" spans="1:13" ht="30" customHeight="1" x14ac:dyDescent="0.3">
      <c r="A437" s="51">
        <v>788</v>
      </c>
      <c r="B437" s="56">
        <v>44859</v>
      </c>
      <c r="C437" s="56">
        <v>44727</v>
      </c>
      <c r="D437" s="53" t="s">
        <v>1901</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1" t="s">
        <v>81</v>
      </c>
      <c r="J437" s="53"/>
      <c r="K437" s="51" t="str">
        <f ca="1">LeaveTracker[[#This Row],[Days]]&amp;" "&amp;LeaveTracker[[#This Row],[Type of Leave]]</f>
        <v>1 SL</v>
      </c>
      <c r="L437" s="9">
        <f ca="1">NETWORKDAYS(LeaveTracker[[#This Row],[Start Date]],LeaveTracker[[#This Row],[End Date]],lstHolidays)</f>
        <v>1</v>
      </c>
      <c r="M437" s="9"/>
    </row>
    <row r="438" spans="1:13" ht="30" customHeight="1" x14ac:dyDescent="0.3">
      <c r="A438" s="51">
        <v>789</v>
      </c>
      <c r="B438" s="56">
        <v>44859</v>
      </c>
      <c r="C438" s="56">
        <v>44734</v>
      </c>
      <c r="D438" s="53" t="s">
        <v>1876</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1" t="s">
        <v>81</v>
      </c>
      <c r="J438" s="53"/>
      <c r="K438" s="51" t="str">
        <f ca="1">LeaveTracker[[#This Row],[Days]]&amp;" "&amp;LeaveTracker[[#This Row],[Type of Leave]]</f>
        <v>0 SL</v>
      </c>
      <c r="L438" s="9">
        <f ca="1">NETWORKDAYS(LeaveTracker[[#This Row],[Start Date]],LeaveTracker[[#This Row],[End Date]],lstHolidays)</f>
        <v>0</v>
      </c>
      <c r="M438" s="9"/>
    </row>
    <row r="439" spans="1:13" ht="30" customHeight="1" x14ac:dyDescent="0.3">
      <c r="A439" s="51">
        <v>790</v>
      </c>
      <c r="B439" s="56">
        <v>44859</v>
      </c>
      <c r="C439" s="56">
        <v>44730</v>
      </c>
      <c r="D439" s="53" t="s">
        <v>1850</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1" t="s">
        <v>82</v>
      </c>
      <c r="J439" s="53"/>
      <c r="K439" s="51" t="str">
        <f ca="1">LeaveTracker[[#This Row],[Days]]&amp;" "&amp;LeaveTracker[[#This Row],[Type of Leave]]</f>
        <v>0 VL</v>
      </c>
      <c r="L439" s="9">
        <f ca="1">NETWORKDAYS(LeaveTracker[[#This Row],[Start Date]],LeaveTracker[[#This Row],[End Date]],lstHolidays)</f>
        <v>0</v>
      </c>
      <c r="M439" s="9"/>
    </row>
    <row r="440" spans="1:13" ht="30" customHeight="1" x14ac:dyDescent="0.3">
      <c r="A440" s="51">
        <v>791</v>
      </c>
      <c r="B440" s="56">
        <v>44859</v>
      </c>
      <c r="C440" s="56">
        <v>44736</v>
      </c>
      <c r="D440" s="53" t="s">
        <v>1850</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1" t="s">
        <v>81</v>
      </c>
      <c r="J440" s="53"/>
      <c r="K440" s="51" t="str">
        <f ca="1">LeaveTracker[[#This Row],[Days]]&amp;" "&amp;LeaveTracker[[#This Row],[Type of Leave]]</f>
        <v>1 SL</v>
      </c>
      <c r="L440" s="9">
        <f ca="1">NETWORKDAYS(LeaveTracker[[#This Row],[Start Date]],LeaveTracker[[#This Row],[End Date]],lstHolidays)</f>
        <v>1</v>
      </c>
      <c r="M440" s="9"/>
    </row>
    <row r="441" spans="1:13" ht="30" customHeight="1" x14ac:dyDescent="0.3">
      <c r="A441" s="51">
        <v>791</v>
      </c>
      <c r="B441" s="56">
        <v>44859</v>
      </c>
      <c r="C441" s="56">
        <v>44736</v>
      </c>
      <c r="D441" s="53" t="s">
        <v>1850</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1" t="s">
        <v>81</v>
      </c>
      <c r="J441" s="53"/>
      <c r="K441" s="51" t="str">
        <f ca="1">LeaveTracker[[#This Row],[Days]]&amp;" "&amp;LeaveTracker[[#This Row],[Type of Leave]]</f>
        <v>2 SL</v>
      </c>
      <c r="L441" s="9">
        <f ca="1">NETWORKDAYS(LeaveTracker[[#This Row],[Start Date]],LeaveTracker[[#This Row],[End Date]],lstHolidays)</f>
        <v>2</v>
      </c>
      <c r="M441" s="9"/>
    </row>
    <row r="442" spans="1:13" ht="30" customHeight="1" x14ac:dyDescent="0.3">
      <c r="A442" s="51">
        <v>792</v>
      </c>
      <c r="B442" s="56">
        <v>44859</v>
      </c>
      <c r="C442" s="56">
        <v>44761</v>
      </c>
      <c r="D442" s="53" t="s">
        <v>1900</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1" t="s">
        <v>82</v>
      </c>
      <c r="J442" s="53"/>
      <c r="K442" s="51" t="str">
        <f ca="1">LeaveTracker[[#This Row],[Days]]&amp;" "&amp;LeaveTracker[[#This Row],[Type of Leave]]</f>
        <v>4 VL</v>
      </c>
      <c r="L442" s="9">
        <f ca="1">NETWORKDAYS(LeaveTracker[[#This Row],[Start Date]],LeaveTracker[[#This Row],[End Date]],lstHolidays)</f>
        <v>4</v>
      </c>
      <c r="M442" s="9"/>
    </row>
    <row r="443" spans="1:13" ht="30" customHeight="1" x14ac:dyDescent="0.3">
      <c r="A443" s="51">
        <v>793</v>
      </c>
      <c r="B443" s="56">
        <v>44859</v>
      </c>
      <c r="C443" s="56">
        <v>44747</v>
      </c>
      <c r="D443" s="53" t="s">
        <v>1879</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1" t="s">
        <v>81</v>
      </c>
      <c r="J443" s="53"/>
      <c r="K443" s="51" t="str">
        <f ca="1">LeaveTracker[[#This Row],[Days]]&amp;" "&amp;LeaveTracker[[#This Row],[Type of Leave]]</f>
        <v>0 SL</v>
      </c>
      <c r="L443" s="9">
        <f ca="1">NETWORKDAYS(LeaveTracker[[#This Row],[Start Date]],LeaveTracker[[#This Row],[End Date]],lstHolidays)</f>
        <v>0</v>
      </c>
      <c r="M443" s="9"/>
    </row>
    <row r="444" spans="1:13" ht="30" customHeight="1" x14ac:dyDescent="0.3">
      <c r="A444" s="51">
        <v>793</v>
      </c>
      <c r="B444" s="56">
        <v>44859</v>
      </c>
      <c r="C444" s="56">
        <v>44747</v>
      </c>
      <c r="D444" s="53" t="s">
        <v>1879</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1" t="s">
        <v>81</v>
      </c>
      <c r="J444" s="53"/>
      <c r="K444" s="51" t="str">
        <f ca="1">LeaveTracker[[#This Row],[Days]]&amp;" "&amp;LeaveTracker[[#This Row],[Type of Leave]]</f>
        <v>1 SL</v>
      </c>
      <c r="L444" s="9">
        <f ca="1">NETWORKDAYS(LeaveTracker[[#This Row],[Start Date]],LeaveTracker[[#This Row],[End Date]],lstHolidays)</f>
        <v>1</v>
      </c>
      <c r="M444" s="9"/>
    </row>
    <row r="445" spans="1:13" ht="30" customHeight="1" x14ac:dyDescent="0.3">
      <c r="A445" s="51">
        <v>794</v>
      </c>
      <c r="B445" s="56">
        <v>44859</v>
      </c>
      <c r="C445" s="56">
        <v>44764</v>
      </c>
      <c r="D445" s="53" t="s">
        <v>1821</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1" t="s">
        <v>81</v>
      </c>
      <c r="J445" s="53"/>
      <c r="K445" s="51" t="str">
        <f ca="1">LeaveTracker[[#This Row],[Days]]&amp;" "&amp;LeaveTracker[[#This Row],[Type of Leave]]</f>
        <v>1 SL</v>
      </c>
      <c r="L445" s="9">
        <f ca="1">NETWORKDAYS(LeaveTracker[[#This Row],[Start Date]],LeaveTracker[[#This Row],[End Date]],lstHolidays)</f>
        <v>1</v>
      </c>
      <c r="M445" s="9"/>
    </row>
    <row r="446" spans="1:13" ht="30" customHeight="1" x14ac:dyDescent="0.3">
      <c r="A446" s="51">
        <v>795</v>
      </c>
      <c r="B446" s="56">
        <v>44859</v>
      </c>
      <c r="C446" s="56">
        <v>44756</v>
      </c>
      <c r="D446" s="53" t="s">
        <v>1823</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1" t="s">
        <v>81</v>
      </c>
      <c r="J446" s="53"/>
      <c r="K446" s="51" t="str">
        <f ca="1">LeaveTracker[[#This Row],[Days]]&amp;" "&amp;LeaveTracker[[#This Row],[Type of Leave]]</f>
        <v>2 SL</v>
      </c>
      <c r="L446" s="9">
        <f ca="1">NETWORKDAYS(LeaveTracker[[#This Row],[Start Date]],LeaveTracker[[#This Row],[End Date]],lstHolidays)</f>
        <v>2</v>
      </c>
      <c r="M446" s="9"/>
    </row>
    <row r="447" spans="1:13" ht="30" customHeight="1" x14ac:dyDescent="0.3">
      <c r="A447" s="51">
        <v>796</v>
      </c>
      <c r="B447" s="56">
        <v>44859</v>
      </c>
      <c r="C447" s="56">
        <v>44757</v>
      </c>
      <c r="D447" s="53" t="s">
        <v>1831</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1" t="s">
        <v>81</v>
      </c>
      <c r="J447" s="53"/>
      <c r="K447" s="51" t="str">
        <f ca="1">LeaveTracker[[#This Row],[Days]]&amp;" "&amp;LeaveTracker[[#This Row],[Type of Leave]]</f>
        <v>2 SL</v>
      </c>
      <c r="L447" s="9">
        <f ca="1">NETWORKDAYS(LeaveTracker[[#This Row],[Start Date]],LeaveTracker[[#This Row],[End Date]],lstHolidays)</f>
        <v>2</v>
      </c>
      <c r="M447" s="9"/>
    </row>
    <row r="448" spans="1:13" ht="30" customHeight="1" x14ac:dyDescent="0.3">
      <c r="A448" s="51">
        <v>797</v>
      </c>
      <c r="B448" s="56">
        <v>44859</v>
      </c>
      <c r="C448" s="56">
        <v>44692</v>
      </c>
      <c r="D448" s="53" t="s">
        <v>1902</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1" t="s">
        <v>82</v>
      </c>
      <c r="J448" s="53"/>
      <c r="K448" s="51" t="str">
        <f ca="1">LeaveTracker[[#This Row],[Days]]&amp;" "&amp;LeaveTracker[[#This Row],[Type of Leave]]</f>
        <v>1 VL</v>
      </c>
      <c r="L448" s="9">
        <f ca="1">NETWORKDAYS(LeaveTracker[[#This Row],[Start Date]],LeaveTracker[[#This Row],[End Date]],lstHolidays)</f>
        <v>1</v>
      </c>
      <c r="M448" s="9"/>
    </row>
    <row r="449" spans="1:13" ht="30" customHeight="1" x14ac:dyDescent="0.3">
      <c r="A449" s="51">
        <v>798</v>
      </c>
      <c r="B449" s="56">
        <v>44859</v>
      </c>
      <c r="C449" s="56">
        <v>44720</v>
      </c>
      <c r="D449" s="53" t="s">
        <v>1903</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1" t="s">
        <v>298</v>
      </c>
      <c r="J449" s="53" t="s">
        <v>691</v>
      </c>
      <c r="K449" s="51" t="str">
        <f ca="1">LeaveTracker[[#This Row],[Days]]&amp;" "&amp;LeaveTracker[[#This Row],[Type of Leave]]</f>
        <v>0 OTHER</v>
      </c>
      <c r="L449" s="9">
        <f ca="1">NETWORKDAYS(LeaveTracker[[#This Row],[Start Date]],LeaveTracker[[#This Row],[End Date]],lstHolidays)</f>
        <v>0</v>
      </c>
      <c r="M449" s="9"/>
    </row>
    <row r="450" spans="1:13" ht="30" customHeight="1" x14ac:dyDescent="0.3">
      <c r="A450" s="51">
        <v>799</v>
      </c>
      <c r="B450" s="56">
        <v>44861</v>
      </c>
      <c r="C450" s="56">
        <v>44818</v>
      </c>
      <c r="D450" s="53" t="s">
        <v>1904</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1" t="s">
        <v>1022</v>
      </c>
      <c r="J450" s="53" t="s">
        <v>1905</v>
      </c>
      <c r="K450" s="51" t="str">
        <f ca="1">LeaveTracker[[#This Row],[Days]]&amp;" "&amp;LeaveTracker[[#This Row],[Type of Leave]]</f>
        <v>72 WITHOUTPAY</v>
      </c>
      <c r="L450" s="9">
        <f ca="1">NETWORKDAYS(LeaveTracker[[#This Row],[Start Date]],LeaveTracker[[#This Row],[End Date]],lstHolidays)</f>
        <v>72</v>
      </c>
      <c r="M450" s="9"/>
    </row>
    <row r="451" spans="1:13" ht="30" customHeight="1" x14ac:dyDescent="0.3">
      <c r="A451" s="51">
        <v>800</v>
      </c>
      <c r="B451" s="56">
        <v>44861</v>
      </c>
      <c r="C451" s="56">
        <v>44831</v>
      </c>
      <c r="D451" s="53" t="s">
        <v>1906</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1" t="s">
        <v>1022</v>
      </c>
      <c r="J451" s="53" t="s">
        <v>1907</v>
      </c>
      <c r="K451" s="51" t="str">
        <f ca="1">LeaveTracker[[#This Row],[Days]]&amp;" "&amp;LeaveTracker[[#This Row],[Type of Leave]]</f>
        <v>5 WITHOUTPAY</v>
      </c>
      <c r="L451" s="9">
        <f ca="1">NETWORKDAYS(LeaveTracker[[#This Row],[Start Date]],LeaveTracker[[#This Row],[End Date]],lstHolidays)</f>
        <v>5</v>
      </c>
      <c r="M451" s="9"/>
    </row>
    <row r="452" spans="1:13" ht="30" customHeight="1" x14ac:dyDescent="0.3">
      <c r="A452" s="51">
        <v>801</v>
      </c>
      <c r="B452" s="56">
        <v>44861</v>
      </c>
      <c r="C452" s="56">
        <v>44831</v>
      </c>
      <c r="D452" s="53" t="s">
        <v>1908</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1" t="s">
        <v>1022</v>
      </c>
      <c r="J452" s="53" t="s">
        <v>1907</v>
      </c>
      <c r="K452" s="51" t="str">
        <f ca="1">LeaveTracker[[#This Row],[Days]]&amp;" "&amp;LeaveTracker[[#This Row],[Type of Leave]]</f>
        <v>4 WITHOUTPAY</v>
      </c>
      <c r="L452" s="9">
        <f ca="1">NETWORKDAYS(LeaveTracker[[#This Row],[Start Date]],LeaveTracker[[#This Row],[End Date]],lstHolidays)</f>
        <v>4</v>
      </c>
      <c r="M452" s="9"/>
    </row>
    <row r="453" spans="1:13" ht="30" customHeight="1" x14ac:dyDescent="0.3">
      <c r="A453" s="51">
        <v>802</v>
      </c>
      <c r="B453" s="56">
        <v>44861</v>
      </c>
      <c r="C453" s="56">
        <v>44825</v>
      </c>
      <c r="D453" s="53" t="s">
        <v>1909</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1" t="s">
        <v>1022</v>
      </c>
      <c r="J453" s="53" t="s">
        <v>158</v>
      </c>
      <c r="K453" s="51" t="str">
        <f ca="1">LeaveTracker[[#This Row],[Days]]&amp;" "&amp;LeaveTracker[[#This Row],[Type of Leave]]</f>
        <v>1 WITHOUTPAY</v>
      </c>
      <c r="L453" s="9">
        <f ca="1">NETWORKDAYS(LeaveTracker[[#This Row],[Start Date]],LeaveTracker[[#This Row],[End Date]],lstHolidays)</f>
        <v>1</v>
      </c>
      <c r="M453" s="9"/>
    </row>
    <row r="454" spans="1:13" ht="30" customHeight="1" x14ac:dyDescent="0.3">
      <c r="A454" s="51">
        <v>803</v>
      </c>
      <c r="B454" s="56">
        <v>44861</v>
      </c>
      <c r="C454" s="56">
        <v>44817</v>
      </c>
      <c r="D454" s="53" t="s">
        <v>1896</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1" t="s">
        <v>1022</v>
      </c>
      <c r="J454" s="53" t="s">
        <v>1910</v>
      </c>
      <c r="K454" s="51" t="str">
        <f ca="1">LeaveTracker[[#This Row],[Days]]&amp;" "&amp;LeaveTracker[[#This Row],[Type of Leave]]</f>
        <v>2 WITHOUTPAY</v>
      </c>
      <c r="L454" s="9">
        <f ca="1">NETWORKDAYS(LeaveTracker[[#This Row],[Start Date]],LeaveTracker[[#This Row],[End Date]],lstHolidays)</f>
        <v>2</v>
      </c>
      <c r="M454" s="9"/>
    </row>
    <row r="455" spans="1:13" ht="30" customHeight="1" x14ac:dyDescent="0.3">
      <c r="A455" s="51">
        <v>804</v>
      </c>
      <c r="B455" s="56">
        <v>44861</v>
      </c>
      <c r="C455" s="56">
        <v>44818</v>
      </c>
      <c r="D455" s="53" t="s">
        <v>1896</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1" t="s">
        <v>1022</v>
      </c>
      <c r="J455" s="53" t="s">
        <v>1910</v>
      </c>
      <c r="K455" s="51" t="str">
        <f ca="1">LeaveTracker[[#This Row],[Days]]&amp;" "&amp;LeaveTracker[[#This Row],[Type of Leave]]</f>
        <v>2 WITHOUTPAY</v>
      </c>
      <c r="L455" s="9">
        <f ca="1">NETWORKDAYS(LeaveTracker[[#This Row],[Start Date]],LeaveTracker[[#This Row],[End Date]],lstHolidays)</f>
        <v>2</v>
      </c>
      <c r="M455" s="9"/>
    </row>
    <row r="456" spans="1:13" ht="30" customHeight="1" x14ac:dyDescent="0.3">
      <c r="A456" s="51">
        <v>805</v>
      </c>
      <c r="B456" s="56">
        <v>44861</v>
      </c>
      <c r="C456" s="56">
        <v>44792</v>
      </c>
      <c r="D456" s="53" t="s">
        <v>1890</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1" t="s">
        <v>1022</v>
      </c>
      <c r="J456" s="53" t="s">
        <v>1897</v>
      </c>
      <c r="K456" s="51" t="str">
        <f ca="1">LeaveTracker[[#This Row],[Days]]&amp;" "&amp;LeaveTracker[[#This Row],[Type of Leave]]</f>
        <v>2 WITHOUTPAY</v>
      </c>
      <c r="L456" s="9">
        <f ca="1">NETWORKDAYS(LeaveTracker[[#This Row],[Start Date]],LeaveTracker[[#This Row],[End Date]],lstHolidays)</f>
        <v>2</v>
      </c>
      <c r="M456" s="9"/>
    </row>
    <row r="457" spans="1:13" ht="30" customHeight="1" x14ac:dyDescent="0.3">
      <c r="A457" s="51">
        <v>806</v>
      </c>
      <c r="B457" s="56">
        <v>44861</v>
      </c>
      <c r="C457" s="56">
        <v>44803</v>
      </c>
      <c r="D457" s="53" t="s">
        <v>1753</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1" t="s">
        <v>81</v>
      </c>
      <c r="J457" s="53"/>
      <c r="K457" s="51" t="str">
        <f ca="1">LeaveTracker[[#This Row],[Days]]&amp;" "&amp;LeaveTracker[[#This Row],[Type of Leave]]</f>
        <v>1 SL</v>
      </c>
      <c r="L457" s="9">
        <f ca="1">NETWORKDAYS(LeaveTracker[[#This Row],[Start Date]],LeaveTracker[[#This Row],[End Date]],lstHolidays)</f>
        <v>1</v>
      </c>
      <c r="M457" s="9"/>
    </row>
    <row r="458" spans="1:13" ht="30" customHeight="1" x14ac:dyDescent="0.3">
      <c r="A458" s="51">
        <v>806</v>
      </c>
      <c r="B458" s="56">
        <v>44861</v>
      </c>
      <c r="C458" s="56">
        <v>44804</v>
      </c>
      <c r="D458" s="53" t="s">
        <v>1753</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1" t="s">
        <v>81</v>
      </c>
      <c r="J458" s="53"/>
      <c r="K458" s="51" t="str">
        <f ca="1">LeaveTracker[[#This Row],[Days]]&amp;" "&amp;LeaveTracker[[#This Row],[Type of Leave]]</f>
        <v>1 SL</v>
      </c>
      <c r="L458" s="9">
        <f ca="1">NETWORKDAYS(LeaveTracker[[#This Row],[Start Date]],LeaveTracker[[#This Row],[End Date]],lstHolidays)</f>
        <v>1</v>
      </c>
      <c r="M458" s="9"/>
    </row>
    <row r="459" spans="1:13" ht="30" customHeight="1" x14ac:dyDescent="0.3">
      <c r="A459" s="51">
        <v>807</v>
      </c>
      <c r="B459" s="56">
        <v>44861</v>
      </c>
      <c r="C459" s="56">
        <v>44790</v>
      </c>
      <c r="D459" s="53" t="s">
        <v>1753</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1" t="s">
        <v>81</v>
      </c>
      <c r="J459" s="53"/>
      <c r="K459" s="51" t="str">
        <f ca="1">LeaveTracker[[#This Row],[Days]]&amp;" "&amp;LeaveTracker[[#This Row],[Type of Leave]]</f>
        <v>1 SL</v>
      </c>
      <c r="L459" s="9">
        <f ca="1">NETWORKDAYS(LeaveTracker[[#This Row],[Start Date]],LeaveTracker[[#This Row],[End Date]],lstHolidays)</f>
        <v>1</v>
      </c>
      <c r="M459" s="9"/>
    </row>
    <row r="460" spans="1:13" ht="30" customHeight="1" x14ac:dyDescent="0.3">
      <c r="A460" s="51">
        <v>807</v>
      </c>
      <c r="B460" s="56">
        <v>44861</v>
      </c>
      <c r="C460" s="56">
        <v>44791</v>
      </c>
      <c r="D460" s="53" t="s">
        <v>1753</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1" t="s">
        <v>81</v>
      </c>
      <c r="J460" s="53"/>
      <c r="K460" s="51" t="str">
        <f ca="1">LeaveTracker[[#This Row],[Days]]&amp;" "&amp;LeaveTracker[[#This Row],[Type of Leave]]</f>
        <v>1 SL</v>
      </c>
      <c r="L460" s="9">
        <f ca="1">NETWORKDAYS(LeaveTracker[[#This Row],[Start Date]],LeaveTracker[[#This Row],[End Date]],lstHolidays)</f>
        <v>1</v>
      </c>
      <c r="M460" s="9"/>
    </row>
    <row r="461" spans="1:13" ht="30" customHeight="1" x14ac:dyDescent="0.3">
      <c r="A461" s="51">
        <v>808</v>
      </c>
      <c r="B461" s="56">
        <v>44861</v>
      </c>
      <c r="C461" s="56">
        <v>44795</v>
      </c>
      <c r="D461" s="53" t="s">
        <v>1803</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1" t="s">
        <v>82</v>
      </c>
      <c r="J461" s="53" t="s">
        <v>1004</v>
      </c>
      <c r="K461" s="51" t="str">
        <f ca="1">LeaveTracker[[#This Row],[Days]]&amp;" "&amp;LeaveTracker[[#This Row],[Type of Leave]]</f>
        <v>2 VL</v>
      </c>
      <c r="L461" s="9">
        <f ca="1">NETWORKDAYS(LeaveTracker[[#This Row],[Start Date]],LeaveTracker[[#This Row],[End Date]],lstHolidays)</f>
        <v>2</v>
      </c>
      <c r="M461" s="9"/>
    </row>
    <row r="462" spans="1:13" ht="30" customHeight="1" x14ac:dyDescent="0.3">
      <c r="A462" s="51">
        <v>808</v>
      </c>
      <c r="B462" s="56">
        <v>44861</v>
      </c>
      <c r="C462" s="56">
        <v>44796</v>
      </c>
      <c r="D462" s="53" t="s">
        <v>1803</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1" t="s">
        <v>82</v>
      </c>
      <c r="J462" s="53" t="s">
        <v>1004</v>
      </c>
      <c r="K462" s="51" t="str">
        <f ca="1">LeaveTracker[[#This Row],[Days]]&amp;" "&amp;LeaveTracker[[#This Row],[Type of Leave]]</f>
        <v>2 VL</v>
      </c>
      <c r="L462" s="9">
        <f ca="1">NETWORKDAYS(LeaveTracker[[#This Row],[Start Date]],LeaveTracker[[#This Row],[End Date]],lstHolidays)</f>
        <v>2</v>
      </c>
      <c r="M462" s="9"/>
    </row>
    <row r="463" spans="1:13" ht="30" customHeight="1" x14ac:dyDescent="0.3">
      <c r="A463" s="51">
        <v>809</v>
      </c>
      <c r="B463" s="56">
        <v>44861</v>
      </c>
      <c r="C463" s="56">
        <v>44800</v>
      </c>
      <c r="D463" s="53" t="s">
        <v>1911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1" t="s">
        <v>81</v>
      </c>
      <c r="J463" s="53"/>
      <c r="K463" s="51" t="str">
        <f ca="1">LeaveTracker[[#This Row],[Days]]&amp;" "&amp;LeaveTracker[[#This Row],[Type of Leave]]</f>
        <v>3 SL</v>
      </c>
      <c r="L463" s="9">
        <f ca="1">NETWORKDAYS(LeaveTracker[[#This Row],[Start Date]],LeaveTracker[[#This Row],[End Date]],lstHolidays)</f>
        <v>3</v>
      </c>
      <c r="M463" s="9"/>
    </row>
    <row r="464" spans="1:13" ht="30" customHeight="1" x14ac:dyDescent="0.3">
      <c r="A464" s="51">
        <v>810</v>
      </c>
      <c r="B464" s="56">
        <v>44861</v>
      </c>
      <c r="C464" s="56">
        <v>44794</v>
      </c>
      <c r="D464" s="53" t="s">
        <v>1911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1" t="s">
        <v>81</v>
      </c>
      <c r="J464" s="53"/>
      <c r="K464" s="51" t="str">
        <f ca="1">LeaveTracker[[#This Row],[Days]]&amp;" "&amp;LeaveTracker[[#This Row],[Type of Leave]]</f>
        <v>2 SL</v>
      </c>
      <c r="L464" s="9">
        <f ca="1">NETWORKDAYS(LeaveTracker[[#This Row],[Start Date]],LeaveTracker[[#This Row],[End Date]],lstHolidays)</f>
        <v>2</v>
      </c>
      <c r="M464" s="9"/>
    </row>
    <row r="465" spans="1:13" ht="30" customHeight="1" x14ac:dyDescent="0.3">
      <c r="A465" s="51">
        <v>811</v>
      </c>
      <c r="B465" s="56">
        <v>44861</v>
      </c>
      <c r="C465" s="56">
        <v>44798</v>
      </c>
      <c r="D465" s="53" t="s">
        <v>1798</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1" t="s">
        <v>81</v>
      </c>
      <c r="J465" s="53"/>
      <c r="K465" s="51" t="str">
        <f ca="1">LeaveTracker[[#This Row],[Days]]&amp;" "&amp;LeaveTracker[[#This Row],[Type of Leave]]</f>
        <v>1 SL</v>
      </c>
      <c r="L465" s="9">
        <f ca="1">NETWORKDAYS(LeaveTracker[[#This Row],[Start Date]],LeaveTracker[[#This Row],[End Date]],lstHolidays)</f>
        <v>1</v>
      </c>
      <c r="M465" s="9"/>
    </row>
    <row r="466" spans="1:13" ht="30" customHeight="1" x14ac:dyDescent="0.3">
      <c r="A466" s="51">
        <v>812</v>
      </c>
      <c r="B466" s="56">
        <v>44861</v>
      </c>
      <c r="C466" s="56">
        <v>44805</v>
      </c>
      <c r="D466" s="53" t="s">
        <v>1798</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1" t="s">
        <v>298</v>
      </c>
      <c r="J466" s="53" t="s">
        <v>1003</v>
      </c>
      <c r="K466" s="51" t="str">
        <f ca="1">LeaveTracker[[#This Row],[Days]]&amp;" "&amp;LeaveTracker[[#This Row],[Type of Leave]]</f>
        <v>1 OTHER</v>
      </c>
      <c r="L466" s="9">
        <f ca="1">NETWORKDAYS(LeaveTracker[[#This Row],[Start Date]],LeaveTracker[[#This Row],[End Date]],lstHolidays)</f>
        <v>1</v>
      </c>
      <c r="M466" s="9"/>
    </row>
    <row r="467" spans="1:13" ht="30" customHeight="1" x14ac:dyDescent="0.3">
      <c r="A467" s="51">
        <v>813</v>
      </c>
      <c r="B467" s="56">
        <v>44861</v>
      </c>
      <c r="C467" s="56">
        <v>44799</v>
      </c>
      <c r="D467" s="53" t="s">
        <v>1912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1" t="s">
        <v>1022</v>
      </c>
      <c r="J467" s="53" t="s">
        <v>1897</v>
      </c>
      <c r="K467" s="51" t="str">
        <f ca="1">LeaveTracker[[#This Row],[Days]]&amp;" "&amp;LeaveTracker[[#This Row],[Type of Leave]]</f>
        <v>1 WITHOUTPAY</v>
      </c>
      <c r="L467" s="9">
        <f ca="1">NETWORKDAYS(LeaveTracker[[#This Row],[Start Date]],LeaveTracker[[#This Row],[End Date]],lstHolidays)</f>
        <v>1</v>
      </c>
      <c r="M467" s="9"/>
    </row>
    <row r="468" spans="1:13" ht="30" customHeight="1" x14ac:dyDescent="0.3">
      <c r="A468" s="51">
        <v>814</v>
      </c>
      <c r="B468" s="56">
        <v>44861</v>
      </c>
      <c r="C468" s="56">
        <v>44796</v>
      </c>
      <c r="D468" s="53" t="s">
        <v>1913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1" t="s">
        <v>81</v>
      </c>
      <c r="J468" s="53"/>
      <c r="K468" s="51" t="str">
        <f ca="1">LeaveTracker[[#This Row],[Days]]&amp;" "&amp;LeaveTracker[[#This Row],[Type of Leave]]</f>
        <v>1 SL</v>
      </c>
      <c r="L468" s="9">
        <f ca="1">NETWORKDAYS(LeaveTracker[[#This Row],[Start Date]],LeaveTracker[[#This Row],[End Date]],lstHolidays)</f>
        <v>1</v>
      </c>
      <c r="M468" s="9"/>
    </row>
    <row r="469" spans="1:13" ht="30" customHeight="1" x14ac:dyDescent="0.3">
      <c r="A469" s="51">
        <v>814</v>
      </c>
      <c r="B469" s="56">
        <v>44861</v>
      </c>
      <c r="C469" s="56">
        <v>44797</v>
      </c>
      <c r="D469" s="53" t="s">
        <v>1913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1" t="s">
        <v>81</v>
      </c>
      <c r="J469" s="53"/>
      <c r="K469" s="51" t="str">
        <f ca="1">LeaveTracker[[#This Row],[Days]]&amp;" "&amp;LeaveTracker[[#This Row],[Type of Leave]]</f>
        <v>0 SL</v>
      </c>
      <c r="L469" s="9">
        <f ca="1">NETWORKDAYS(LeaveTracker[[#This Row],[Start Date]],LeaveTracker[[#This Row],[End Date]],lstHolidays)</f>
        <v>0</v>
      </c>
      <c r="M469" s="9"/>
    </row>
    <row r="470" spans="1:13" ht="30" customHeight="1" x14ac:dyDescent="0.3">
      <c r="A470" s="51">
        <v>815</v>
      </c>
      <c r="B470" s="56">
        <v>44861</v>
      </c>
      <c r="C470" s="56">
        <v>44783</v>
      </c>
      <c r="D470" s="53" t="s">
        <v>1747</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1" t="s">
        <v>82</v>
      </c>
      <c r="J470" s="53"/>
      <c r="K470" s="51" t="str">
        <f ca="1">LeaveTracker[[#This Row],[Days]]&amp;" "&amp;LeaveTracker[[#This Row],[Type of Leave]]</f>
        <v>2 VL</v>
      </c>
      <c r="L470" s="9">
        <f ca="1">NETWORKDAYS(LeaveTracker[[#This Row],[Start Date]],LeaveTracker[[#This Row],[End Date]],lstHolidays)</f>
        <v>2</v>
      </c>
      <c r="M470" s="9"/>
    </row>
    <row r="471" spans="1:13" ht="30" customHeight="1" x14ac:dyDescent="0.3">
      <c r="A471" s="51">
        <v>816</v>
      </c>
      <c r="B471" s="56">
        <v>44861</v>
      </c>
      <c r="C471" s="56">
        <v>44779</v>
      </c>
      <c r="D471" s="53" t="s">
        <v>1914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1" t="s">
        <v>298</v>
      </c>
      <c r="J471" s="53" t="s">
        <v>1003</v>
      </c>
      <c r="K471" s="51" t="str">
        <f ca="1">LeaveTracker[[#This Row],[Days]]&amp;" "&amp;LeaveTracker[[#This Row],[Type of Leave]]</f>
        <v>1 OTHER</v>
      </c>
      <c r="L471" s="9">
        <f ca="1">NETWORKDAYS(LeaveTracker[[#This Row],[Start Date]],LeaveTracker[[#This Row],[End Date]],lstHolidays)</f>
        <v>1</v>
      </c>
      <c r="M471" s="9"/>
    </row>
    <row r="472" spans="1:13" ht="30" customHeight="1" x14ac:dyDescent="0.3">
      <c r="A472" s="51">
        <v>817</v>
      </c>
      <c r="B472" s="56">
        <v>44861</v>
      </c>
      <c r="C472" s="56">
        <v>44789</v>
      </c>
      <c r="D472" s="53" t="s">
        <v>1915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1" t="s">
        <v>82</v>
      </c>
      <c r="J472" s="53"/>
      <c r="K472" s="51" t="str">
        <f ca="1">LeaveTracker[[#This Row],[Days]]&amp;" "&amp;LeaveTracker[[#This Row],[Type of Leave]]</f>
        <v>5 VL</v>
      </c>
      <c r="L472" s="9">
        <f ca="1">NETWORKDAYS(LeaveTracker[[#This Row],[Start Date]],LeaveTracker[[#This Row],[End Date]],lstHolidays)</f>
        <v>5</v>
      </c>
      <c r="M472" s="9"/>
    </row>
    <row r="473" spans="1:13" ht="30" customHeight="1" x14ac:dyDescent="0.3">
      <c r="A473" s="51">
        <v>817</v>
      </c>
      <c r="B473" s="56">
        <v>44861</v>
      </c>
      <c r="C473" s="56">
        <v>44790</v>
      </c>
      <c r="D473" s="53" t="s">
        <v>1915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1" t="s">
        <v>82</v>
      </c>
      <c r="J473" s="53"/>
      <c r="K473" s="51" t="str">
        <f ca="1">LeaveTracker[[#This Row],[Days]]&amp;" "&amp;LeaveTracker[[#This Row],[Type of Leave]]</f>
        <v>2 VL</v>
      </c>
      <c r="L473" s="9">
        <f ca="1">NETWORKDAYS(LeaveTracker[[#This Row],[Start Date]],LeaveTracker[[#This Row],[End Date]],lstHolidays)</f>
        <v>2</v>
      </c>
      <c r="M473" s="9"/>
    </row>
    <row r="474" spans="1:13" ht="30" customHeight="1" x14ac:dyDescent="0.3">
      <c r="A474" s="51">
        <v>818</v>
      </c>
      <c r="B474" s="56">
        <v>44861</v>
      </c>
      <c r="C474" s="56">
        <v>44790</v>
      </c>
      <c r="D474" s="53" t="s">
        <v>1821</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1" t="s">
        <v>81</v>
      </c>
      <c r="J474" s="53"/>
      <c r="K474" s="51" t="str">
        <f ca="1">LeaveTracker[[#This Row],[Days]]&amp;" "&amp;LeaveTracker[[#This Row],[Type of Leave]]</f>
        <v>1 SL</v>
      </c>
      <c r="L474" s="9">
        <f ca="1">NETWORKDAYS(LeaveTracker[[#This Row],[Start Date]],LeaveTracker[[#This Row],[End Date]],lstHolidays)</f>
        <v>1</v>
      </c>
      <c r="M474" s="9"/>
    </row>
    <row r="475" spans="1:13" ht="30" customHeight="1" x14ac:dyDescent="0.3">
      <c r="A475" s="51">
        <v>819</v>
      </c>
      <c r="B475" s="56">
        <v>44861</v>
      </c>
      <c r="C475" s="56">
        <v>44760</v>
      </c>
      <c r="D475" s="53" t="s">
        <v>1739</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1" t="s">
        <v>82</v>
      </c>
      <c r="J475" s="53"/>
      <c r="K475" s="51" t="str">
        <f ca="1">LeaveTracker[[#This Row],[Days]]&amp;" "&amp;LeaveTracker[[#This Row],[Type of Leave]]</f>
        <v>1 VL</v>
      </c>
      <c r="L475" s="9">
        <f ca="1">NETWORKDAYS(LeaveTracker[[#This Row],[Start Date]],LeaveTracker[[#This Row],[End Date]],lstHolidays)</f>
        <v>1</v>
      </c>
      <c r="M475" s="9"/>
    </row>
    <row r="476" spans="1:13" ht="30" customHeight="1" x14ac:dyDescent="0.3">
      <c r="A476" s="51">
        <v>819</v>
      </c>
      <c r="B476" s="56">
        <v>44861</v>
      </c>
      <c r="C476" s="56">
        <v>44761</v>
      </c>
      <c r="D476" s="53" t="s">
        <v>1739</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1" t="s">
        <v>82</v>
      </c>
      <c r="J476" s="53"/>
      <c r="K476" s="51" t="str">
        <f ca="1">LeaveTracker[[#This Row],[Days]]&amp;" "&amp;LeaveTracker[[#This Row],[Type of Leave]]</f>
        <v>1 VL</v>
      </c>
      <c r="L476" s="9">
        <f ca="1">NETWORKDAYS(LeaveTracker[[#This Row],[Start Date]],LeaveTracker[[#This Row],[End Date]],lstHolidays)</f>
        <v>1</v>
      </c>
      <c r="M476" s="9"/>
    </row>
    <row r="477" spans="1:13" ht="30" customHeight="1" x14ac:dyDescent="0.3">
      <c r="A477" s="51">
        <v>820</v>
      </c>
      <c r="B477" s="56">
        <v>44861</v>
      </c>
      <c r="C477" s="56">
        <v>44789</v>
      </c>
      <c r="D477" s="53" t="s">
        <v>1741</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1" t="s">
        <v>82</v>
      </c>
      <c r="J477" s="53"/>
      <c r="K477" s="51" t="str">
        <f ca="1">LeaveTracker[[#This Row],[Days]]&amp;" "&amp;LeaveTracker[[#This Row],[Type of Leave]]</f>
        <v>1 VL</v>
      </c>
      <c r="L477" s="9">
        <f ca="1">NETWORKDAYS(LeaveTracker[[#This Row],[Start Date]],LeaveTracker[[#This Row],[End Date]],lstHolidays)</f>
        <v>1</v>
      </c>
      <c r="M477" s="9"/>
    </row>
    <row r="478" spans="1:13" ht="30" customHeight="1" x14ac:dyDescent="0.3">
      <c r="A478" s="51">
        <v>821</v>
      </c>
      <c r="B478" s="56">
        <v>44861</v>
      </c>
      <c r="C478" s="56">
        <v>44789</v>
      </c>
      <c r="D478" s="53" t="s">
        <v>1741</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1" t="s">
        <v>81</v>
      </c>
      <c r="J478" s="53"/>
      <c r="K478" s="51" t="str">
        <f ca="1">LeaveTracker[[#This Row],[Days]]&amp;" "&amp;LeaveTracker[[#This Row],[Type of Leave]]</f>
        <v>1 SL</v>
      </c>
      <c r="L478" s="9">
        <f ca="1">NETWORKDAYS(LeaveTracker[[#This Row],[Start Date]],LeaveTracker[[#This Row],[End Date]],lstHolidays)</f>
        <v>1</v>
      </c>
      <c r="M478" s="9"/>
    </row>
    <row r="479" spans="1:13" ht="30" customHeight="1" x14ac:dyDescent="0.3">
      <c r="A479" s="51">
        <v>822</v>
      </c>
      <c r="B479" s="56">
        <v>44861</v>
      </c>
      <c r="C479" s="56">
        <v>44803</v>
      </c>
      <c r="D479" s="53" t="s">
        <v>1821</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1" t="s">
        <v>82</v>
      </c>
      <c r="J479" s="53"/>
      <c r="K479" s="51" t="str">
        <f ca="1">LeaveTracker[[#This Row],[Days]]&amp;" "&amp;LeaveTracker[[#This Row],[Type of Leave]]</f>
        <v>2 VL</v>
      </c>
      <c r="L479" s="9">
        <f ca="1">NETWORKDAYS(LeaveTracker[[#This Row],[Start Date]],LeaveTracker[[#This Row],[End Date]],lstHolidays)</f>
        <v>2</v>
      </c>
      <c r="M479" s="9"/>
    </row>
    <row r="480" spans="1:13" ht="30" customHeight="1" x14ac:dyDescent="0.3">
      <c r="A480" s="51">
        <v>822</v>
      </c>
      <c r="B480" s="56">
        <v>44861</v>
      </c>
      <c r="C480" s="56">
        <v>44803</v>
      </c>
      <c r="D480" s="53" t="s">
        <v>1821</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1" t="s">
        <v>82</v>
      </c>
      <c r="J480" s="53"/>
      <c r="K480" s="51" t="str">
        <f ca="1">LeaveTracker[[#This Row],[Days]]&amp;" "&amp;LeaveTracker[[#This Row],[Type of Leave]]</f>
        <v>0 VL</v>
      </c>
      <c r="L480" s="9">
        <f ca="1">NETWORKDAYS(LeaveTracker[[#This Row],[Start Date]],LeaveTracker[[#This Row],[End Date]],lstHolidays)</f>
        <v>0</v>
      </c>
      <c r="M480" s="9"/>
    </row>
    <row r="481" spans="1:13" ht="30" customHeight="1" x14ac:dyDescent="0.3">
      <c r="A481" s="51">
        <v>823</v>
      </c>
      <c r="B481" s="56">
        <v>44861</v>
      </c>
      <c r="C481" s="56">
        <v>44803</v>
      </c>
      <c r="D481" s="53" t="s">
        <v>1916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1" t="s">
        <v>298</v>
      </c>
      <c r="J481" s="43" t="s">
        <v>755</v>
      </c>
      <c r="K481" s="51" t="str">
        <f ca="1">LeaveTracker[[#This Row],[Days]]&amp;" "&amp;LeaveTracker[[#This Row],[Type of Leave]]</f>
        <v>0 OTHER</v>
      </c>
      <c r="L481" s="9">
        <f ca="1">NETWORKDAYS(LeaveTracker[[#This Row],[Start Date]],LeaveTracker[[#This Row],[End Date]],lstHolidays)</f>
        <v>0</v>
      </c>
      <c r="M481" s="9"/>
    </row>
    <row r="482" spans="1:13" ht="30" customHeight="1" x14ac:dyDescent="0.3">
      <c r="A482" s="51">
        <v>824</v>
      </c>
      <c r="B482" s="56">
        <v>44861</v>
      </c>
      <c r="C482" s="56">
        <v>44803</v>
      </c>
      <c r="D482" s="53" t="s">
        <v>1917</v>
      </c>
      <c r="E482" s="51" t="str">
        <f>IF(ISBLANK(LeaveTracker[[#This Row],[Employee Name]]),"-----",VLOOKUP(LeaveTracker[[#This Row],[Employee Name]],Employees[[Employee Name]:[Office]],7))</f>
        <v>CROSSING ELEM SCH</v>
      </c>
      <c r="F482" s="51" t="str">
        <f>IF(ISBLANK(LeaveTracker[[#This Row],[Employee Name]]),"-----",VLOOKUP(LeaveTracker[[#This Row],[Employee Name]],Employees[[Employee Name]:[Office]],6))</f>
        <v>REGULAR</v>
      </c>
      <c r="G482" s="50">
        <v>44802</v>
      </c>
      <c r="H482" s="50">
        <v>44802</v>
      </c>
      <c r="I482" s="51" t="s">
        <v>1022</v>
      </c>
      <c r="J482" s="53" t="s">
        <v>1897</v>
      </c>
      <c r="K482" s="51" t="str">
        <f ca="1">LeaveTracker[[#This Row],[Days]]&amp;" "&amp;LeaveTracker[[#This Row],[Type of Leave]]</f>
        <v>0 WITHOUTPAY</v>
      </c>
      <c r="L482" s="9">
        <f ca="1">NETWORKDAYS(LeaveTracker[[#This Row],[Start Date]],LeaveTracker[[#This Row],[End Date]],lstHolidays)</f>
        <v>0</v>
      </c>
      <c r="M482" s="9"/>
    </row>
    <row r="483" spans="1:13" ht="30" customHeight="1" x14ac:dyDescent="0.3">
      <c r="A483" s="51">
        <v>825</v>
      </c>
      <c r="B483" s="56">
        <v>44861</v>
      </c>
      <c r="C483" s="56">
        <v>44796</v>
      </c>
      <c r="D483" s="53" t="s">
        <v>1757</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1" t="s">
        <v>298</v>
      </c>
      <c r="J483" s="53" t="s">
        <v>1918</v>
      </c>
      <c r="K483" s="51" t="str">
        <f ca="1">LeaveTracker[[#This Row],[Days]]&amp;" "&amp;LeaveTracker[[#This Row],[Type of Leave]]</f>
        <v>1 OTHER</v>
      </c>
      <c r="L483" s="9">
        <f ca="1">NETWORKDAYS(LeaveTracker[[#This Row],[Start Date]],LeaveTracker[[#This Row],[End Date]],lstHolidays)</f>
        <v>1</v>
      </c>
      <c r="M483" s="9"/>
    </row>
    <row r="484" spans="1:13" ht="30" customHeight="1" x14ac:dyDescent="0.3">
      <c r="A484" s="51">
        <v>826</v>
      </c>
      <c r="B484" s="56">
        <v>44861</v>
      </c>
      <c r="C484" s="56">
        <v>44783</v>
      </c>
      <c r="D484" s="53" t="s">
        <v>1919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1" t="s">
        <v>81</v>
      </c>
      <c r="J484" s="53"/>
      <c r="K484" s="51" t="str">
        <f ca="1">LeaveTracker[[#This Row],[Days]]&amp;" "&amp;LeaveTracker[[#This Row],[Type of Leave]]</f>
        <v>1 SL</v>
      </c>
      <c r="L484" s="9">
        <f ca="1">NETWORKDAYS(LeaveTracker[[#This Row],[Start Date]],LeaveTracker[[#This Row],[End Date]],lstHolidays)</f>
        <v>1</v>
      </c>
      <c r="M484" s="9"/>
    </row>
    <row r="485" spans="1:13" ht="30" customHeight="1" x14ac:dyDescent="0.3">
      <c r="A485" s="51">
        <v>827</v>
      </c>
      <c r="B485" s="56">
        <v>44861</v>
      </c>
      <c r="C485" s="56">
        <v>44783</v>
      </c>
      <c r="D485" s="53" t="s">
        <v>1850</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1" t="s">
        <v>81</v>
      </c>
      <c r="J485" s="53"/>
      <c r="K485" s="51" t="str">
        <f ca="1">LeaveTracker[[#This Row],[Days]]&amp;" "&amp;LeaveTracker[[#This Row],[Type of Leave]]</f>
        <v>0 SL</v>
      </c>
      <c r="L485" s="9">
        <f ca="1">NETWORKDAYS(LeaveTracker[[#This Row],[Start Date]],LeaveTracker[[#This Row],[End Date]],lstHolidays)</f>
        <v>0</v>
      </c>
      <c r="M485" s="9"/>
    </row>
    <row r="486" spans="1:13" ht="30" customHeight="1" x14ac:dyDescent="0.3">
      <c r="A486" s="51">
        <v>827</v>
      </c>
      <c r="B486" s="56">
        <v>44861</v>
      </c>
      <c r="C486" s="56">
        <v>44783</v>
      </c>
      <c r="D486" s="53" t="s">
        <v>1850</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1" t="s">
        <v>81</v>
      </c>
      <c r="J486" s="53"/>
      <c r="K486" s="51" t="str">
        <f ca="1">LeaveTracker[[#This Row],[Days]]&amp;" "&amp;LeaveTracker[[#This Row],[Type of Leave]]</f>
        <v>2 SL</v>
      </c>
      <c r="L486" s="9">
        <f ca="1">NETWORKDAYS(LeaveTracker[[#This Row],[Start Date]],LeaveTracker[[#This Row],[End Date]],lstHolidays)</f>
        <v>2</v>
      </c>
      <c r="M486" s="9"/>
    </row>
    <row r="487" spans="1:13" ht="30" customHeight="1" x14ac:dyDescent="0.3">
      <c r="A487" s="51">
        <v>828</v>
      </c>
      <c r="B487" s="56">
        <v>44861</v>
      </c>
      <c r="C487" s="56">
        <v>44782</v>
      </c>
      <c r="D487" s="53" t="s">
        <v>1765</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1" t="s">
        <v>298</v>
      </c>
      <c r="J487" s="53" t="s">
        <v>158</v>
      </c>
      <c r="K487" s="51" t="str">
        <f ca="1">LeaveTracker[[#This Row],[Days]]&amp;" "&amp;LeaveTracker[[#This Row],[Type of Leave]]</f>
        <v>0 OTHER</v>
      </c>
      <c r="L487" s="9">
        <f ca="1">NETWORKDAYS(LeaveTracker[[#This Row],[Start Date]],LeaveTracker[[#This Row],[End Date]],lstHolidays)</f>
        <v>0</v>
      </c>
      <c r="M487" s="9"/>
    </row>
    <row r="488" spans="1:13" ht="30" customHeight="1" x14ac:dyDescent="0.3">
      <c r="A488" s="51">
        <v>829</v>
      </c>
      <c r="B488" s="56">
        <v>44861</v>
      </c>
      <c r="C488" s="56">
        <v>44783</v>
      </c>
      <c r="D488" s="53" t="s">
        <v>1864</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1" t="s">
        <v>298</v>
      </c>
      <c r="J488" s="53" t="s">
        <v>1003</v>
      </c>
      <c r="K488" s="51" t="str">
        <f ca="1">LeaveTracker[[#This Row],[Days]]&amp;" "&amp;LeaveTracker[[#This Row],[Type of Leave]]</f>
        <v>1 OTHER</v>
      </c>
      <c r="L488" s="9">
        <f ca="1">NETWORKDAYS(LeaveTracker[[#This Row],[Start Date]],LeaveTracker[[#This Row],[End Date]],lstHolidays)</f>
        <v>1</v>
      </c>
      <c r="M488" s="9"/>
    </row>
    <row r="489" spans="1:13" ht="30" customHeight="1" x14ac:dyDescent="0.3">
      <c r="A489" s="51">
        <v>830</v>
      </c>
      <c r="B489" s="56">
        <v>44861</v>
      </c>
      <c r="C489" s="56">
        <v>44802</v>
      </c>
      <c r="D489" s="53" t="s">
        <v>1889</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1" t="s">
        <v>81</v>
      </c>
      <c r="J489" s="53"/>
      <c r="K489" s="51" t="str">
        <f ca="1">LeaveTracker[[#This Row],[Days]]&amp;" "&amp;LeaveTracker[[#This Row],[Type of Leave]]</f>
        <v>1 SL</v>
      </c>
      <c r="L489" s="9">
        <f ca="1">NETWORKDAYS(LeaveTracker[[#This Row],[Start Date]],LeaveTracker[[#This Row],[End Date]],lstHolidays)</f>
        <v>1</v>
      </c>
      <c r="M489" s="9"/>
    </row>
    <row r="490" spans="1:13" ht="30" customHeight="1" x14ac:dyDescent="0.3">
      <c r="A490" s="51">
        <v>830</v>
      </c>
      <c r="B490" s="56">
        <v>44861</v>
      </c>
      <c r="C490" s="56">
        <v>44802</v>
      </c>
      <c r="D490" s="53" t="s">
        <v>1889</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1" t="s">
        <v>81</v>
      </c>
      <c r="J490" s="53"/>
      <c r="K490" s="51" t="str">
        <f ca="1">LeaveTracker[[#This Row],[Days]]&amp;" "&amp;LeaveTracker[[#This Row],[Type of Leave]]</f>
        <v>0 SL</v>
      </c>
      <c r="L490" s="9">
        <f ca="1">NETWORKDAYS(LeaveTracker[[#This Row],[Start Date]],LeaveTracker[[#This Row],[End Date]],lstHolidays)</f>
        <v>0</v>
      </c>
      <c r="M490" s="9"/>
    </row>
    <row r="491" spans="1:13" ht="30" customHeight="1" x14ac:dyDescent="0.3">
      <c r="A491" s="51">
        <v>831</v>
      </c>
      <c r="B491" s="56">
        <v>44861</v>
      </c>
      <c r="C491" s="56">
        <v>44785</v>
      </c>
      <c r="D491" s="53" t="s">
        <v>1920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1" t="s">
        <v>81</v>
      </c>
      <c r="J491" s="53"/>
      <c r="K491" s="51" t="str">
        <f ca="1">LeaveTracker[[#This Row],[Days]]&amp;" "&amp;LeaveTracker[[#This Row],[Type of Leave]]</f>
        <v>2 SL</v>
      </c>
      <c r="L491" s="9">
        <f ca="1">NETWORKDAYS(LeaveTracker[[#This Row],[Start Date]],LeaveTracker[[#This Row],[End Date]],lstHolidays)</f>
        <v>2</v>
      </c>
      <c r="M491" s="9"/>
    </row>
    <row r="492" spans="1:13" ht="30" customHeight="1" x14ac:dyDescent="0.3">
      <c r="A492" s="51">
        <v>832</v>
      </c>
      <c r="B492" s="56">
        <v>44861</v>
      </c>
      <c r="C492" s="56">
        <v>44792</v>
      </c>
      <c r="D492" s="53" t="s">
        <v>1802</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1" t="s">
        <v>81</v>
      </c>
      <c r="J492" s="53"/>
      <c r="K492" s="51" t="str">
        <f ca="1">LeaveTracker[[#This Row],[Days]]&amp;" "&amp;LeaveTracker[[#This Row],[Type of Leave]]</f>
        <v>3 SL</v>
      </c>
      <c r="L492" s="9">
        <f ca="1">NETWORKDAYS(LeaveTracker[[#This Row],[Start Date]],LeaveTracker[[#This Row],[End Date]],lstHolidays)</f>
        <v>3</v>
      </c>
      <c r="M492" s="9"/>
    </row>
    <row r="493" spans="1:13" ht="30" customHeight="1" x14ac:dyDescent="0.3">
      <c r="A493" s="51">
        <v>833</v>
      </c>
      <c r="B493" s="56">
        <v>44861</v>
      </c>
      <c r="C493" s="56">
        <v>44804</v>
      </c>
      <c r="D493" s="53" t="s">
        <v>1921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1" t="s">
        <v>81</v>
      </c>
      <c r="J493" s="53"/>
      <c r="K493" s="51" t="str">
        <f ca="1">LeaveTracker[[#This Row],[Days]]&amp;" "&amp;LeaveTracker[[#This Row],[Type of Leave]]</f>
        <v>1 SL</v>
      </c>
      <c r="L493" s="9">
        <f ca="1">NETWORKDAYS(LeaveTracker[[#This Row],[Start Date]],LeaveTracker[[#This Row],[End Date]],lstHolidays)</f>
        <v>1</v>
      </c>
      <c r="M493" s="9"/>
    </row>
    <row r="494" spans="1:13" ht="30" customHeight="1" x14ac:dyDescent="0.3">
      <c r="A494" s="51">
        <v>834</v>
      </c>
      <c r="B494" s="56">
        <v>44861</v>
      </c>
      <c r="C494" s="56">
        <v>44792</v>
      </c>
      <c r="D494" s="53" t="s">
        <v>1770</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1" t="s">
        <v>81</v>
      </c>
      <c r="J494" s="53"/>
      <c r="K494" s="51" t="str">
        <f ca="1">LeaveTracker[[#This Row],[Days]]&amp;" "&amp;LeaveTracker[[#This Row],[Type of Leave]]</f>
        <v>2 SL</v>
      </c>
      <c r="L494" s="9">
        <f ca="1">NETWORKDAYS(LeaveTracker[[#This Row],[Start Date]],LeaveTracker[[#This Row],[End Date]],lstHolidays)</f>
        <v>2</v>
      </c>
      <c r="M494" s="9"/>
    </row>
    <row r="495" spans="1:13" ht="30" customHeight="1" x14ac:dyDescent="0.3">
      <c r="A495" s="51">
        <v>835</v>
      </c>
      <c r="B495" s="56">
        <v>44861</v>
      </c>
      <c r="C495" s="56">
        <v>44784</v>
      </c>
      <c r="D495" s="53" t="s">
        <v>1775</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1" t="s">
        <v>81</v>
      </c>
      <c r="J495" s="53"/>
      <c r="K495" s="51" t="str">
        <f ca="1">LeaveTracker[[#This Row],[Days]]&amp;" "&amp;LeaveTracker[[#This Row],[Type of Leave]]</f>
        <v>3 SL</v>
      </c>
      <c r="L495" s="9">
        <f ca="1">NETWORKDAYS(LeaveTracker[[#This Row],[Start Date]],LeaveTracker[[#This Row],[End Date]],lstHolidays)</f>
        <v>3</v>
      </c>
      <c r="M495" s="9"/>
    </row>
    <row r="496" spans="1:13" ht="30" customHeight="1" x14ac:dyDescent="0.3">
      <c r="A496" s="51">
        <v>836</v>
      </c>
      <c r="B496" s="56">
        <v>44861</v>
      </c>
      <c r="C496" s="56">
        <v>44795</v>
      </c>
      <c r="D496" s="53" t="s">
        <v>1887</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1" t="s">
        <v>81</v>
      </c>
      <c r="J496" s="53"/>
      <c r="K496" s="51" t="str">
        <f ca="1">LeaveTracker[[#This Row],[Days]]&amp;" "&amp;LeaveTracker[[#This Row],[Type of Leave]]</f>
        <v>1 SL</v>
      </c>
      <c r="L496" s="9">
        <f ca="1">NETWORKDAYS(LeaveTracker[[#This Row],[Start Date]],LeaveTracker[[#This Row],[End Date]],lstHolidays)</f>
        <v>1</v>
      </c>
      <c r="M496" s="9"/>
    </row>
    <row r="497" spans="1:13" ht="30" customHeight="1" x14ac:dyDescent="0.3">
      <c r="A497" s="51">
        <v>837</v>
      </c>
      <c r="B497" s="56">
        <v>44861</v>
      </c>
      <c r="C497" s="56">
        <v>44788</v>
      </c>
      <c r="D497" s="53" t="s">
        <v>1887</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1" t="s">
        <v>81</v>
      </c>
      <c r="J497" s="53"/>
      <c r="K497" s="51" t="str">
        <f ca="1">LeaveTracker[[#This Row],[Days]]&amp;" "&amp;LeaveTracker[[#This Row],[Type of Leave]]</f>
        <v>2 SL</v>
      </c>
      <c r="L497" s="9">
        <f ca="1">NETWORKDAYS(LeaveTracker[[#This Row],[Start Date]],LeaveTracker[[#This Row],[End Date]],lstHolidays)</f>
        <v>2</v>
      </c>
      <c r="M497" s="9"/>
    </row>
    <row r="498" spans="1:13" ht="30" customHeight="1" x14ac:dyDescent="0.3">
      <c r="A498" s="51">
        <v>838</v>
      </c>
      <c r="B498" s="56">
        <v>44861</v>
      </c>
      <c r="C498" s="56">
        <v>44788</v>
      </c>
      <c r="D498" s="53" t="s">
        <v>1769</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1" t="s">
        <v>82</v>
      </c>
      <c r="J498" s="53"/>
      <c r="K498" s="51" t="str">
        <f ca="1">LeaveTracker[[#This Row],[Days]]&amp;" "&amp;LeaveTracker[[#This Row],[Type of Leave]]</f>
        <v>2 VL</v>
      </c>
      <c r="L498" s="9">
        <f ca="1">NETWORKDAYS(LeaveTracker[[#This Row],[Start Date]],LeaveTracker[[#This Row],[End Date]],lstHolidays)</f>
        <v>2</v>
      </c>
      <c r="M498" s="9"/>
    </row>
    <row r="499" spans="1:13" ht="30" customHeight="1" x14ac:dyDescent="0.3">
      <c r="A499" s="51">
        <v>839</v>
      </c>
      <c r="B499" s="56">
        <v>44861</v>
      </c>
      <c r="C499" s="56">
        <v>44774</v>
      </c>
      <c r="D499" s="53" t="s">
        <v>1767</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1" t="s">
        <v>81</v>
      </c>
      <c r="J499" s="53"/>
      <c r="K499" s="51" t="str">
        <f ca="1">LeaveTracker[[#This Row],[Days]]&amp;" "&amp;LeaveTracker[[#This Row],[Type of Leave]]</f>
        <v>3 SL</v>
      </c>
      <c r="L499" s="9">
        <f ca="1">NETWORKDAYS(LeaveTracker[[#This Row],[Start Date]],LeaveTracker[[#This Row],[End Date]],lstHolidays)</f>
        <v>3</v>
      </c>
      <c r="M499" s="9"/>
    </row>
    <row r="500" spans="1:13" ht="30" customHeight="1" x14ac:dyDescent="0.3">
      <c r="A500" s="51">
        <v>840</v>
      </c>
      <c r="B500" s="56">
        <v>44861</v>
      </c>
      <c r="C500" s="56">
        <v>44778</v>
      </c>
      <c r="D500" s="53" t="s">
        <v>1872</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1" t="s">
        <v>81</v>
      </c>
      <c r="J500" s="53"/>
      <c r="K500" s="51" t="str">
        <f ca="1">LeaveTracker[[#This Row],[Days]]&amp;" "&amp;LeaveTracker[[#This Row],[Type of Leave]]</f>
        <v>1 SL</v>
      </c>
      <c r="L500" s="9">
        <f ca="1">NETWORKDAYS(LeaveTracker[[#This Row],[Start Date]],LeaveTracker[[#This Row],[End Date]],lstHolidays)</f>
        <v>1</v>
      </c>
      <c r="M500" s="9"/>
    </row>
    <row r="501" spans="1:13" ht="30" customHeight="1" x14ac:dyDescent="0.3">
      <c r="A501" s="51">
        <v>841</v>
      </c>
      <c r="B501" s="56">
        <v>44861</v>
      </c>
      <c r="C501" s="56">
        <v>44807</v>
      </c>
      <c r="D501" s="53" t="s">
        <v>1922</v>
      </c>
      <c r="E501" s="51" t="str">
        <f>IF(ISBLANK(LeaveTracker[[#This Row],[Employee Name]]),"-----",VLOOKUP(LeaveTracker[[#This Row],[Employee Name]],Employees[[Employee Name]:[Office]],7))</f>
        <v>CTO</v>
      </c>
      <c r="F501" s="51" t="str">
        <f>IF(ISBLANK(LeaveTracker[[#This Row],[Employee Name]]),"-----",VLOOKUP(LeaveTracker[[#This Row],[Employee Name]],Employees[[Employee Name]:[Office]],6))</f>
        <v>CASUAL</v>
      </c>
      <c r="G501" s="50">
        <v>44776</v>
      </c>
      <c r="H501" s="50">
        <v>44778</v>
      </c>
      <c r="I501" s="51" t="s">
        <v>81</v>
      </c>
      <c r="J501" s="53"/>
      <c r="K501" s="51" t="str">
        <f ca="1">LeaveTracker[[#This Row],[Days]]&amp;" "&amp;LeaveTracker[[#This Row],[Type of Leave]]</f>
        <v>3 SL</v>
      </c>
      <c r="L501" s="9">
        <f ca="1">NETWORKDAYS(LeaveTracker[[#This Row],[Start Date]],LeaveTracker[[#This Row],[End Date]],lstHolidays)</f>
        <v>3</v>
      </c>
      <c r="M501" s="9"/>
    </row>
    <row r="502" spans="1:13" ht="30" customHeight="1" x14ac:dyDescent="0.3">
      <c r="A502" s="51">
        <v>842</v>
      </c>
      <c r="B502" s="56">
        <v>44861</v>
      </c>
      <c r="C502" s="56">
        <v>44778</v>
      </c>
      <c r="D502" s="53" t="s">
        <v>1902</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1" t="s">
        <v>298</v>
      </c>
      <c r="J502" s="53" t="s">
        <v>1004</v>
      </c>
      <c r="K502" s="51" t="str">
        <f ca="1">LeaveTracker[[#This Row],[Days]]&amp;" "&amp;LeaveTracker[[#This Row],[Type of Leave]]</f>
        <v>2 OTHER</v>
      </c>
      <c r="L502" s="9">
        <f ca="1">NETWORKDAYS(LeaveTracker[[#This Row],[Start Date]],LeaveTracker[[#This Row],[End Date]],lstHolidays)</f>
        <v>2</v>
      </c>
      <c r="M502" s="9"/>
    </row>
    <row r="503" spans="1:13" ht="30" customHeight="1" x14ac:dyDescent="0.3">
      <c r="A503" s="51">
        <v>843</v>
      </c>
      <c r="B503" s="56">
        <v>44861</v>
      </c>
      <c r="C503" s="56">
        <v>44785</v>
      </c>
      <c r="D503" s="53" t="s">
        <v>1872</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1" t="s">
        <v>81</v>
      </c>
      <c r="J503" s="53"/>
      <c r="K503" s="51" t="str">
        <f ca="1">LeaveTracker[[#This Row],[Days]]&amp;" "&amp;LeaveTracker[[#This Row],[Type of Leave]]</f>
        <v>3 SL</v>
      </c>
      <c r="L503" s="9">
        <f ca="1">NETWORKDAYS(LeaveTracker[[#This Row],[Start Date]],LeaveTracker[[#This Row],[End Date]],lstHolidays)</f>
        <v>3</v>
      </c>
      <c r="M503" s="9"/>
    </row>
    <row r="504" spans="1:13" ht="30" customHeight="1" x14ac:dyDescent="0.3">
      <c r="A504" s="51">
        <v>844</v>
      </c>
      <c r="B504" s="56">
        <v>44861</v>
      </c>
      <c r="C504" s="56">
        <v>44781</v>
      </c>
      <c r="D504" s="53" t="s">
        <v>1817</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1" t="s">
        <v>81</v>
      </c>
      <c r="J504" s="53"/>
      <c r="K504" s="51" t="str">
        <f ca="1">LeaveTracker[[#This Row],[Days]]&amp;" "&amp;LeaveTracker[[#This Row],[Type of Leave]]</f>
        <v>1 SL</v>
      </c>
      <c r="L504" s="9">
        <f ca="1">NETWORKDAYS(LeaveTracker[[#This Row],[Start Date]],LeaveTracker[[#This Row],[End Date]],lstHolidays)</f>
        <v>1</v>
      </c>
      <c r="M504" s="9"/>
    </row>
    <row r="505" spans="1:13" ht="30" customHeight="1" x14ac:dyDescent="0.3">
      <c r="A505" s="51">
        <v>844</v>
      </c>
      <c r="B505" s="56">
        <v>44861</v>
      </c>
      <c r="C505" s="56">
        <v>44781</v>
      </c>
      <c r="D505" s="53" t="s">
        <v>1817</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1" t="s">
        <v>81</v>
      </c>
      <c r="J505" s="53"/>
      <c r="K505" s="51" t="str">
        <f ca="1">LeaveTracker[[#This Row],[Days]]&amp;" "&amp;LeaveTracker[[#This Row],[Type of Leave]]</f>
        <v>1 SL</v>
      </c>
      <c r="L505" s="9">
        <f ca="1">NETWORKDAYS(LeaveTracker[[#This Row],[Start Date]],LeaveTracker[[#This Row],[End Date]],lstHolidays)</f>
        <v>1</v>
      </c>
      <c r="M505" s="9"/>
    </row>
    <row r="506" spans="1:13" ht="30" customHeight="1" x14ac:dyDescent="0.3">
      <c r="A506" s="51">
        <v>845</v>
      </c>
      <c r="B506" s="56">
        <v>44861</v>
      </c>
      <c r="C506" s="56">
        <v>44778</v>
      </c>
      <c r="D506" s="53" t="s">
        <v>1923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1" t="s">
        <v>1022</v>
      </c>
      <c r="J506" s="53" t="s">
        <v>1910</v>
      </c>
      <c r="K506" s="51" t="str">
        <f ca="1">LeaveTracker[[#This Row],[Days]]&amp;" "&amp;LeaveTracker[[#This Row],[Type of Leave]]</f>
        <v>5 WITHOUTPAY</v>
      </c>
      <c r="L506" s="9">
        <f ca="1">NETWORKDAYS(LeaveTracker[[#This Row],[Start Date]],LeaveTracker[[#This Row],[End Date]],lstHolidays)</f>
        <v>5</v>
      </c>
      <c r="M506" s="9"/>
    </row>
    <row r="507" spans="1:13" ht="30" customHeight="1" x14ac:dyDescent="0.3">
      <c r="A507" s="51">
        <v>845</v>
      </c>
      <c r="B507" s="56">
        <v>44861</v>
      </c>
      <c r="C507" s="56">
        <v>44778</v>
      </c>
      <c r="D507" s="53" t="s">
        <v>1923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1" t="s">
        <v>1022</v>
      </c>
      <c r="J507" s="53" t="s">
        <v>1910</v>
      </c>
      <c r="K507" s="51" t="str">
        <f ca="1">LeaveTracker[[#This Row],[Days]]&amp;" "&amp;LeaveTracker[[#This Row],[Type of Leave]]</f>
        <v>2 WITHOUTPAY</v>
      </c>
      <c r="L507" s="9">
        <f ca="1">NETWORKDAYS(LeaveTracker[[#This Row],[Start Date]],LeaveTracker[[#This Row],[End Date]],lstHolidays)</f>
        <v>2</v>
      </c>
      <c r="M507" s="9"/>
    </row>
    <row r="508" spans="1:13" ht="30" customHeight="1" x14ac:dyDescent="0.3">
      <c r="A508" s="51">
        <v>846</v>
      </c>
      <c r="B508" s="56">
        <v>44861</v>
      </c>
      <c r="C508" s="56">
        <v>44798</v>
      </c>
      <c r="D508" s="53" t="s">
        <v>1800</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1" t="s">
        <v>81</v>
      </c>
      <c r="J508" s="53"/>
      <c r="K508" s="51" t="str">
        <f ca="1">LeaveTracker[[#This Row],[Days]]&amp;" "&amp;LeaveTracker[[#This Row],[Type of Leave]]</f>
        <v>1 SL</v>
      </c>
      <c r="L508" s="9">
        <f ca="1">NETWORKDAYS(LeaveTracker[[#This Row],[Start Date]],LeaveTracker[[#This Row],[End Date]],lstHolidays)</f>
        <v>1</v>
      </c>
      <c r="M508" s="9"/>
    </row>
    <row r="509" spans="1:13" ht="30" customHeight="1" x14ac:dyDescent="0.3">
      <c r="A509" s="51">
        <v>847</v>
      </c>
      <c r="B509" s="56">
        <v>44861</v>
      </c>
      <c r="C509" s="56">
        <v>44796</v>
      </c>
      <c r="D509" s="53" t="s">
        <v>1800</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1" t="s">
        <v>298</v>
      </c>
      <c r="J509" s="53" t="s">
        <v>1004</v>
      </c>
      <c r="K509" s="51" t="str">
        <f ca="1">LeaveTracker[[#This Row],[Days]]&amp;" "&amp;LeaveTracker[[#This Row],[Type of Leave]]</f>
        <v>1 OTHER</v>
      </c>
      <c r="L509" s="9">
        <f ca="1">NETWORKDAYS(LeaveTracker[[#This Row],[Start Date]],LeaveTracker[[#This Row],[End Date]],lstHolidays)</f>
        <v>1</v>
      </c>
      <c r="M509" s="9"/>
    </row>
    <row r="510" spans="1:13" ht="30" customHeight="1" x14ac:dyDescent="0.3">
      <c r="A510" s="51">
        <v>848</v>
      </c>
      <c r="B510" s="56">
        <v>44861</v>
      </c>
      <c r="C510" s="56">
        <v>44782</v>
      </c>
      <c r="D510" s="53" t="s">
        <v>1880</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1" t="s">
        <v>81</v>
      </c>
      <c r="J510" s="53"/>
      <c r="K510" s="51" t="str">
        <f ca="1">LeaveTracker[[#This Row],[Days]]&amp;" "&amp;LeaveTracker[[#This Row],[Type of Leave]]</f>
        <v>1 SL</v>
      </c>
      <c r="L510" s="9">
        <f ca="1">NETWORKDAYS(LeaveTracker[[#This Row],[Start Date]],LeaveTracker[[#This Row],[End Date]],lstHolidays)</f>
        <v>1</v>
      </c>
      <c r="M510" s="9"/>
    </row>
    <row r="511" spans="1:13" ht="30" customHeight="1" x14ac:dyDescent="0.3">
      <c r="A511" s="51">
        <v>849</v>
      </c>
      <c r="B511" s="56">
        <v>44861</v>
      </c>
      <c r="C511" s="56">
        <v>44785</v>
      </c>
      <c r="D511" s="53" t="s">
        <v>1880</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1" t="s">
        <v>81</v>
      </c>
      <c r="J511" s="53"/>
      <c r="K511" s="51" t="str">
        <f ca="1">LeaveTracker[[#This Row],[Days]]&amp;" "&amp;LeaveTracker[[#This Row],[Type of Leave]]</f>
        <v>1 SL</v>
      </c>
      <c r="L511" s="9">
        <f ca="1">NETWORKDAYS(LeaveTracker[[#This Row],[Start Date]],LeaveTracker[[#This Row],[End Date]],lstHolidays)</f>
        <v>1</v>
      </c>
      <c r="M511" s="9"/>
    </row>
    <row r="512" spans="1:13" ht="30" customHeight="1" x14ac:dyDescent="0.3">
      <c r="A512" s="51">
        <v>850</v>
      </c>
      <c r="B512" s="56">
        <v>44861</v>
      </c>
      <c r="C512" s="56">
        <v>44775</v>
      </c>
      <c r="D512" s="53" t="s">
        <v>1924</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1" t="s">
        <v>81</v>
      </c>
      <c r="J512" s="53"/>
      <c r="K512" s="51" t="str">
        <f ca="1">LeaveTracker[[#This Row],[Days]]&amp;" "&amp;LeaveTracker[[#This Row],[Type of Leave]]</f>
        <v>1 SL</v>
      </c>
      <c r="L512" s="9">
        <f ca="1">NETWORKDAYS(LeaveTracker[[#This Row],[Start Date]],LeaveTracker[[#This Row],[End Date]],lstHolidays)</f>
        <v>1</v>
      </c>
      <c r="M512" s="9"/>
    </row>
    <row r="513" spans="1:13" ht="30" customHeight="1" x14ac:dyDescent="0.3">
      <c r="A513" s="51">
        <v>850</v>
      </c>
      <c r="B513" s="56">
        <v>44861</v>
      </c>
      <c r="C513" s="56">
        <v>44775</v>
      </c>
      <c r="D513" s="53" t="s">
        <v>1924</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1" t="s">
        <v>81</v>
      </c>
      <c r="J513" s="53"/>
      <c r="K513" s="51" t="str">
        <f ca="1">LeaveTracker[[#This Row],[Days]]&amp;" "&amp;LeaveTracker[[#This Row],[Type of Leave]]</f>
        <v>2 SL</v>
      </c>
      <c r="L513" s="9">
        <f ca="1">NETWORKDAYS(LeaveTracker[[#This Row],[Start Date]],LeaveTracker[[#This Row],[End Date]],lstHolidays)</f>
        <v>2</v>
      </c>
      <c r="M513" s="9"/>
    </row>
    <row r="514" spans="1:13" ht="30" customHeight="1" x14ac:dyDescent="0.3">
      <c r="A514" s="51">
        <v>851</v>
      </c>
      <c r="B514" s="56">
        <v>44861</v>
      </c>
      <c r="C514" s="56">
        <v>44783</v>
      </c>
      <c r="D514" s="53" t="s">
        <v>1814</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1" t="s">
        <v>81</v>
      </c>
      <c r="J514" s="53"/>
      <c r="K514" s="51" t="str">
        <f ca="1">LeaveTracker[[#This Row],[Days]]&amp;" "&amp;LeaveTracker[[#This Row],[Type of Leave]]</f>
        <v>1 SL</v>
      </c>
      <c r="L514" s="9">
        <f ca="1">NETWORKDAYS(LeaveTracker[[#This Row],[Start Date]],LeaveTracker[[#This Row],[End Date]],lstHolidays)</f>
        <v>1</v>
      </c>
      <c r="M514" s="9"/>
    </row>
    <row r="515" spans="1:13" ht="30" customHeight="1" x14ac:dyDescent="0.3">
      <c r="A515" s="51">
        <v>852</v>
      </c>
      <c r="B515" s="56">
        <v>44861</v>
      </c>
      <c r="C515" s="56">
        <v>44789</v>
      </c>
      <c r="D515" s="53" t="s">
        <v>1801</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1" t="s">
        <v>81</v>
      </c>
      <c r="J515" s="53"/>
      <c r="K515" s="51" t="str">
        <f ca="1">LeaveTracker[[#This Row],[Days]]&amp;" "&amp;LeaveTracker[[#This Row],[Type of Leave]]</f>
        <v>5 SL</v>
      </c>
      <c r="L515" s="9">
        <f ca="1">NETWORKDAYS(LeaveTracker[[#This Row],[Start Date]],LeaveTracker[[#This Row],[End Date]],lstHolidays)</f>
        <v>5</v>
      </c>
      <c r="M515" s="9"/>
    </row>
    <row r="516" spans="1:13" ht="30" customHeight="1" x14ac:dyDescent="0.3">
      <c r="A516" s="51">
        <v>853</v>
      </c>
      <c r="B516" s="56">
        <v>44861</v>
      </c>
      <c r="C516" s="56">
        <v>44792</v>
      </c>
      <c r="D516" s="53" t="s">
        <v>1805</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1" t="s">
        <v>81</v>
      </c>
      <c r="J516" s="53"/>
      <c r="K516" s="51" t="str">
        <f ca="1">LeaveTracker[[#This Row],[Days]]&amp;" "&amp;LeaveTracker[[#This Row],[Type of Leave]]</f>
        <v>1 SL</v>
      </c>
      <c r="L516" s="9">
        <f ca="1">NETWORKDAYS(LeaveTracker[[#This Row],[Start Date]],LeaveTracker[[#This Row],[End Date]],lstHolidays)</f>
        <v>1</v>
      </c>
      <c r="M516" s="9"/>
    </row>
    <row r="517" spans="1:13" ht="30" customHeight="1" x14ac:dyDescent="0.3">
      <c r="A517" s="51">
        <v>854</v>
      </c>
      <c r="B517" s="56">
        <v>44861</v>
      </c>
      <c r="C517" s="56">
        <v>44778</v>
      </c>
      <c r="D517" s="53" t="s">
        <v>1811</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1" t="s">
        <v>82</v>
      </c>
      <c r="J517" s="53"/>
      <c r="K517" s="51" t="str">
        <f ca="1">LeaveTracker[[#This Row],[Days]]&amp;" "&amp;LeaveTracker[[#This Row],[Type of Leave]]</f>
        <v>5 VL</v>
      </c>
      <c r="L517" s="9">
        <f ca="1">NETWORKDAYS(LeaveTracker[[#This Row],[Start Date]],LeaveTracker[[#This Row],[End Date]],lstHolidays)</f>
        <v>5</v>
      </c>
      <c r="M517" s="9"/>
    </row>
    <row r="518" spans="1:13" ht="30" customHeight="1" x14ac:dyDescent="0.3">
      <c r="A518" s="51">
        <v>855</v>
      </c>
      <c r="B518" s="56">
        <v>44861</v>
      </c>
      <c r="C518" s="56">
        <v>44789</v>
      </c>
      <c r="D518" s="53" t="s">
        <v>1831</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1" t="s">
        <v>81</v>
      </c>
      <c r="J518" s="53"/>
      <c r="K518" s="51" t="str">
        <f ca="1">LeaveTracker[[#This Row],[Days]]&amp;" "&amp;LeaveTracker[[#This Row],[Type of Leave]]</f>
        <v>2 SL</v>
      </c>
      <c r="L518" s="9">
        <f ca="1">NETWORKDAYS(LeaveTracker[[#This Row],[Start Date]],LeaveTracker[[#This Row],[End Date]],lstHolidays)</f>
        <v>2</v>
      </c>
      <c r="M518" s="9"/>
    </row>
    <row r="519" spans="1:13" ht="30" customHeight="1" x14ac:dyDescent="0.3">
      <c r="A519" s="51">
        <v>855</v>
      </c>
      <c r="B519" s="56">
        <v>44861</v>
      </c>
      <c r="C519" s="56">
        <v>44789</v>
      </c>
      <c r="D519" s="53" t="s">
        <v>1831</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1" t="s">
        <v>81</v>
      </c>
      <c r="J519" s="53"/>
      <c r="K519" s="51" t="str">
        <f ca="1">LeaveTracker[[#This Row],[Days]]&amp;" "&amp;LeaveTracker[[#This Row],[Type of Leave]]</f>
        <v>1 SL</v>
      </c>
      <c r="L519" s="9">
        <f ca="1">NETWORKDAYS(LeaveTracker[[#This Row],[Start Date]],LeaveTracker[[#This Row],[End Date]],lstHolidays)</f>
        <v>1</v>
      </c>
      <c r="M519" s="9"/>
    </row>
    <row r="520" spans="1:13" ht="30" customHeight="1" x14ac:dyDescent="0.3">
      <c r="A520" s="51">
        <v>856</v>
      </c>
      <c r="B520" s="56">
        <v>44861</v>
      </c>
      <c r="C520" s="56">
        <v>44778</v>
      </c>
      <c r="D520" s="53" t="s">
        <v>1925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1" t="s">
        <v>81</v>
      </c>
      <c r="J520" s="53"/>
      <c r="K520" s="51" t="str">
        <f ca="1">LeaveTracker[[#This Row],[Days]]&amp;" "&amp;LeaveTracker[[#This Row],[Type of Leave]]</f>
        <v>1 SL</v>
      </c>
      <c r="L520" s="9">
        <f ca="1">NETWORKDAYS(LeaveTracker[[#This Row],[Start Date]],LeaveTracker[[#This Row],[End Date]],lstHolidays)</f>
        <v>1</v>
      </c>
      <c r="M520" s="9"/>
    </row>
    <row r="521" spans="1:13" ht="30" customHeight="1" x14ac:dyDescent="0.3">
      <c r="A521" s="51">
        <v>857</v>
      </c>
      <c r="B521" s="56">
        <v>44861</v>
      </c>
      <c r="C521" s="56">
        <v>44792</v>
      </c>
      <c r="D521" s="53" t="s">
        <v>1926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1"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6">
        <v>44861</v>
      </c>
      <c r="C522" s="56">
        <v>44799</v>
      </c>
      <c r="D522" s="53" t="s">
        <v>1226</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1" t="s">
        <v>298</v>
      </c>
      <c r="J522" s="53" t="s">
        <v>1003</v>
      </c>
      <c r="K522" s="51" t="str">
        <f ca="1">LeaveTracker[[#This Row],[Days]]&amp;" "&amp;LeaveTracker[[#This Row],[Type of Leave]]</f>
        <v>1 OTHER</v>
      </c>
      <c r="L522" s="9">
        <f ca="1">NETWORKDAYS(LeaveTracker[[#This Row],[Start Date]],LeaveTracker[[#This Row],[End Date]],lstHolidays)</f>
        <v>1</v>
      </c>
      <c r="M522" s="9"/>
    </row>
    <row r="523" spans="1:13" ht="30" customHeight="1" x14ac:dyDescent="0.3">
      <c r="A523" s="51">
        <v>859</v>
      </c>
      <c r="B523" s="56">
        <v>44861</v>
      </c>
      <c r="C523" s="56">
        <v>44789</v>
      </c>
      <c r="D523" s="53" t="s">
        <v>1832</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1" t="s">
        <v>81</v>
      </c>
      <c r="J523" s="53"/>
      <c r="K523" s="51" t="str">
        <f ca="1">LeaveTracker[[#This Row],[Days]]&amp;" "&amp;LeaveTracker[[#This Row],[Type of Leave]]</f>
        <v>1 SL</v>
      </c>
      <c r="L523" s="9">
        <f ca="1">NETWORKDAYS(LeaveTracker[[#This Row],[Start Date]],LeaveTracker[[#This Row],[End Date]],lstHolidays)</f>
        <v>1</v>
      </c>
      <c r="M523" s="9"/>
    </row>
    <row r="524" spans="1:13" ht="30" customHeight="1" x14ac:dyDescent="0.3">
      <c r="A524" s="51">
        <v>860</v>
      </c>
      <c r="B524" s="56">
        <v>44861</v>
      </c>
      <c r="C524" s="56">
        <v>44782</v>
      </c>
      <c r="D524" s="53" t="s">
        <v>1832</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1"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6">
        <v>44861</v>
      </c>
      <c r="C525" s="56">
        <v>44790</v>
      </c>
      <c r="D525" s="53" t="s">
        <v>1226</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1" t="s">
        <v>81</v>
      </c>
      <c r="J525" s="53"/>
      <c r="K525" s="51" t="str">
        <f ca="1">LeaveTracker[[#This Row],[Days]]&amp;" "&amp;LeaveTracker[[#This Row],[Type of Leave]]</f>
        <v>2 SL</v>
      </c>
      <c r="L525" s="9">
        <f ca="1">NETWORKDAYS(LeaveTracker[[#This Row],[Start Date]],LeaveTracker[[#This Row],[End Date]],lstHolidays)</f>
        <v>2</v>
      </c>
      <c r="M525" s="9"/>
    </row>
    <row r="526" spans="1:13" ht="30" customHeight="1" x14ac:dyDescent="0.3">
      <c r="A526" s="51">
        <v>862</v>
      </c>
      <c r="B526" s="56">
        <v>44861</v>
      </c>
      <c r="C526" s="56">
        <v>44802</v>
      </c>
      <c r="D526" s="53" t="s">
        <v>1883</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1" t="s">
        <v>81</v>
      </c>
      <c r="J526" s="53"/>
      <c r="K526" s="51" t="str">
        <f ca="1">LeaveTracker[[#This Row],[Days]]&amp;" "&amp;LeaveTracker[[#This Row],[Type of Leave]]</f>
        <v>1 SL</v>
      </c>
      <c r="L526" s="9">
        <f ca="1">NETWORKDAYS(LeaveTracker[[#This Row],[Start Date]],LeaveTracker[[#This Row],[End Date]],lstHolidays)</f>
        <v>1</v>
      </c>
      <c r="M526" s="9"/>
    </row>
    <row r="527" spans="1:13" ht="30" customHeight="1" x14ac:dyDescent="0.3">
      <c r="A527" s="51">
        <v>862</v>
      </c>
      <c r="B527" s="56">
        <v>44861</v>
      </c>
      <c r="C527" s="56">
        <v>44802</v>
      </c>
      <c r="D527" s="53" t="s">
        <v>1883</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1" t="s">
        <v>81</v>
      </c>
      <c r="J527" s="53"/>
      <c r="K527" s="51" t="str">
        <f ca="1">LeaveTracker[[#This Row],[Days]]&amp;" "&amp;LeaveTracker[[#This Row],[Type of Leave]]</f>
        <v>0 SL</v>
      </c>
      <c r="L527" s="9">
        <f ca="1">NETWORKDAYS(LeaveTracker[[#This Row],[Start Date]],LeaveTracker[[#This Row],[End Date]],lstHolidays)</f>
        <v>0</v>
      </c>
      <c r="M527" s="9"/>
    </row>
    <row r="528" spans="1:13" ht="30" customHeight="1" x14ac:dyDescent="0.3">
      <c r="A528" s="51">
        <v>863</v>
      </c>
      <c r="B528" s="56">
        <v>44861</v>
      </c>
      <c r="C528" s="56">
        <v>44816</v>
      </c>
      <c r="D528" s="53" t="s">
        <v>1883</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1" t="s">
        <v>81</v>
      </c>
      <c r="J528" s="53"/>
      <c r="K528" s="51" t="str">
        <f ca="1">LeaveTracker[[#This Row],[Days]]&amp;" "&amp;LeaveTracker[[#This Row],[Type of Leave]]</f>
        <v>1 SL</v>
      </c>
      <c r="L528" s="9">
        <f ca="1">NETWORKDAYS(LeaveTracker[[#This Row],[Start Date]],LeaveTracker[[#This Row],[End Date]],lstHolidays)</f>
        <v>1</v>
      </c>
      <c r="M528" s="9"/>
    </row>
    <row r="529" spans="1:13" ht="30" customHeight="1" x14ac:dyDescent="0.3">
      <c r="A529" s="51">
        <v>864</v>
      </c>
      <c r="B529" s="56">
        <v>44861</v>
      </c>
      <c r="C529" s="56">
        <v>44784</v>
      </c>
      <c r="D529" s="53" t="s">
        <v>1927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1" t="s">
        <v>298</v>
      </c>
      <c r="J529" s="53" t="s">
        <v>1003</v>
      </c>
      <c r="K529" s="51" t="str">
        <f ca="1">LeaveTracker[[#This Row],[Days]]&amp;" "&amp;LeaveTracker[[#This Row],[Type of Leave]]</f>
        <v>1 OTHER</v>
      </c>
      <c r="L529" s="9">
        <f ca="1">NETWORKDAYS(LeaveTracker[[#This Row],[Start Date]],LeaveTracker[[#This Row],[End Date]],lstHolidays)</f>
        <v>1</v>
      </c>
      <c r="M529" s="9"/>
    </row>
    <row r="530" spans="1:13" ht="30" customHeight="1" x14ac:dyDescent="0.3">
      <c r="A530" s="51">
        <v>865</v>
      </c>
      <c r="B530" s="56">
        <v>44861</v>
      </c>
      <c r="C530" s="56">
        <v>44788</v>
      </c>
      <c r="D530" s="53" t="s">
        <v>1809</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1" t="s">
        <v>77</v>
      </c>
      <c r="J530" s="53"/>
      <c r="K530" s="51" t="str">
        <f ca="1">LeaveTracker[[#This Row],[Days]]&amp;" "&amp;LeaveTracker[[#This Row],[Type of Leave]]</f>
        <v>2 Paternity</v>
      </c>
      <c r="L530" s="9">
        <f ca="1">NETWORKDAYS(LeaveTracker[[#This Row],[Start Date]],LeaveTracker[[#This Row],[End Date]],lstHolidays)</f>
        <v>2</v>
      </c>
      <c r="M530" s="9"/>
    </row>
    <row r="531" spans="1:13" ht="30" customHeight="1" x14ac:dyDescent="0.3">
      <c r="A531" s="51">
        <v>865</v>
      </c>
      <c r="B531" s="56">
        <v>44861</v>
      </c>
      <c r="C531" s="56">
        <v>44788</v>
      </c>
      <c r="D531" s="53" t="s">
        <v>1809</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1" t="s">
        <v>77</v>
      </c>
      <c r="J531" s="53"/>
      <c r="K531" s="51" t="str">
        <f ca="1">LeaveTracker[[#This Row],[Days]]&amp;" "&amp;LeaveTracker[[#This Row],[Type of Leave]]</f>
        <v>5 Paternity</v>
      </c>
      <c r="L531" s="9">
        <f ca="1">NETWORKDAYS(LeaveTracker[[#This Row],[Start Date]],LeaveTracker[[#This Row],[End Date]],lstHolidays)</f>
        <v>5</v>
      </c>
      <c r="M531" s="9"/>
    </row>
    <row r="532" spans="1:13" ht="30" customHeight="1" x14ac:dyDescent="0.3">
      <c r="A532" s="51">
        <v>866</v>
      </c>
      <c r="B532" s="56">
        <v>44861</v>
      </c>
      <c r="C532" s="56">
        <v>44797</v>
      </c>
      <c r="D532" s="53" t="s">
        <v>1806</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1" t="s">
        <v>82</v>
      </c>
      <c r="J532" s="53"/>
      <c r="K532" s="51" t="str">
        <f ca="1">LeaveTracker[[#This Row],[Days]]&amp;" "&amp;LeaveTracker[[#This Row],[Type of Leave]]</f>
        <v>1 VL</v>
      </c>
      <c r="L532" s="9">
        <f ca="1">NETWORKDAYS(LeaveTracker[[#This Row],[Start Date]],LeaveTracker[[#This Row],[End Date]],lstHolidays)</f>
        <v>1</v>
      </c>
      <c r="M532" s="9"/>
    </row>
    <row r="533" spans="1:13" ht="30" customHeight="1" x14ac:dyDescent="0.3">
      <c r="A533" s="51">
        <v>867</v>
      </c>
      <c r="B533" s="56">
        <v>44861</v>
      </c>
      <c r="C533" s="56">
        <v>44804</v>
      </c>
      <c r="D533" s="53" t="s">
        <v>1846</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1" t="s">
        <v>82</v>
      </c>
      <c r="J533" s="53"/>
      <c r="K533" s="51" t="str">
        <f ca="1">LeaveTracker[[#This Row],[Days]]&amp;" "&amp;LeaveTracker[[#This Row],[Type of Leave]]</f>
        <v>2 VL</v>
      </c>
      <c r="L533" s="9">
        <f ca="1">NETWORKDAYS(LeaveTracker[[#This Row],[Start Date]],LeaveTracker[[#This Row],[End Date]],lstHolidays)</f>
        <v>2</v>
      </c>
      <c r="M533" s="9"/>
    </row>
    <row r="534" spans="1:13" ht="30" customHeight="1" x14ac:dyDescent="0.3">
      <c r="A534" s="51">
        <v>868</v>
      </c>
      <c r="B534" s="56">
        <v>44861</v>
      </c>
      <c r="C534" s="56">
        <v>44777</v>
      </c>
      <c r="D534" s="53" t="s">
        <v>1846</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1" t="s">
        <v>81</v>
      </c>
      <c r="J534" s="53"/>
      <c r="K534" s="51" t="str">
        <f ca="1">LeaveTracker[[#This Row],[Days]]&amp;" "&amp;LeaveTracker[[#This Row],[Type of Leave]]</f>
        <v>1 SL</v>
      </c>
      <c r="L534" s="9">
        <f ca="1">NETWORKDAYS(LeaveTracker[[#This Row],[Start Date]],LeaveTracker[[#This Row],[End Date]],lstHolidays)</f>
        <v>1</v>
      </c>
      <c r="M534" s="9"/>
    </row>
    <row r="535" spans="1:13" ht="30" customHeight="1" x14ac:dyDescent="0.3">
      <c r="A535" s="51">
        <v>869</v>
      </c>
      <c r="B535" s="56">
        <v>44861</v>
      </c>
      <c r="C535" s="56">
        <v>44777</v>
      </c>
      <c r="D535" s="53" t="s">
        <v>1846</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1" t="s">
        <v>81</v>
      </c>
      <c r="J535" s="53"/>
      <c r="K535" s="51" t="str">
        <f ca="1">LeaveTracker[[#This Row],[Days]]&amp;" "&amp;LeaveTracker[[#This Row],[Type of Leave]]</f>
        <v>1 SL</v>
      </c>
      <c r="L535" s="9">
        <f ca="1">NETWORKDAYS(LeaveTracker[[#This Row],[Start Date]],LeaveTracker[[#This Row],[End Date]],lstHolidays)</f>
        <v>1</v>
      </c>
      <c r="M535" s="9"/>
    </row>
    <row r="536" spans="1:13" ht="30" customHeight="1" x14ac:dyDescent="0.3">
      <c r="A536" s="51">
        <v>870</v>
      </c>
      <c r="B536" s="56">
        <v>44861</v>
      </c>
      <c r="C536" s="56">
        <v>44784</v>
      </c>
      <c r="D536" s="53" t="s">
        <v>1846</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1" t="s">
        <v>82</v>
      </c>
      <c r="J536" s="53"/>
      <c r="K536" s="51" t="str">
        <f ca="1">LeaveTracker[[#This Row],[Days]]&amp;" "&amp;LeaveTracker[[#This Row],[Type of Leave]]</f>
        <v>1 VL</v>
      </c>
      <c r="L536" s="9">
        <f ca="1">NETWORKDAYS(LeaveTracker[[#This Row],[Start Date]],LeaveTracker[[#This Row],[End Date]],lstHolidays)</f>
        <v>1</v>
      </c>
      <c r="M536" s="9"/>
    </row>
    <row r="537" spans="1:13" ht="30" customHeight="1" x14ac:dyDescent="0.3">
      <c r="A537" s="51">
        <v>871</v>
      </c>
      <c r="B537" s="56">
        <v>44861</v>
      </c>
      <c r="C537" s="56">
        <v>44788</v>
      </c>
      <c r="D537" s="53" t="s">
        <v>1928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1" t="s">
        <v>1022</v>
      </c>
      <c r="J537" s="53" t="s">
        <v>1897</v>
      </c>
      <c r="K537" s="51" t="str">
        <f ca="1">LeaveTracker[[#This Row],[Days]]&amp;" "&amp;LeaveTracker[[#This Row],[Type of Leave]]</f>
        <v>1 WITHOUTPAY</v>
      </c>
      <c r="L537" s="9">
        <f ca="1">NETWORKDAYS(LeaveTracker[[#This Row],[Start Date]],LeaveTracker[[#This Row],[End Date]],lstHolidays)</f>
        <v>1</v>
      </c>
      <c r="M537" s="9"/>
    </row>
    <row r="538" spans="1:13" ht="30" customHeight="1" x14ac:dyDescent="0.3">
      <c r="A538" s="51">
        <v>872</v>
      </c>
      <c r="B538" s="56">
        <v>44861</v>
      </c>
      <c r="C538" s="56">
        <v>44791</v>
      </c>
      <c r="D538" s="53" t="s">
        <v>1842</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1" t="s">
        <v>298</v>
      </c>
      <c r="J538" s="53" t="s">
        <v>1003</v>
      </c>
      <c r="K538" s="51" t="str">
        <f ca="1">LeaveTracker[[#This Row],[Days]]&amp;" "&amp;LeaveTracker[[#This Row],[Type of Leave]]</f>
        <v>1 OTHER</v>
      </c>
      <c r="L538" s="9">
        <f ca="1">NETWORKDAYS(LeaveTracker[[#This Row],[Start Date]],LeaveTracker[[#This Row],[End Date]],lstHolidays)</f>
        <v>1</v>
      </c>
      <c r="M538" s="9"/>
    </row>
    <row r="539" spans="1:13" ht="30" customHeight="1" x14ac:dyDescent="0.3">
      <c r="A539" s="51">
        <v>873</v>
      </c>
      <c r="B539" s="56">
        <v>44861</v>
      </c>
      <c r="C539" s="56">
        <v>44803</v>
      </c>
      <c r="D539" s="53" t="s">
        <v>1929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1" t="s">
        <v>81</v>
      </c>
      <c r="J539" s="53"/>
      <c r="K539" s="51" t="str">
        <f ca="1">LeaveTracker[[#This Row],[Days]]&amp;" "&amp;LeaveTracker[[#This Row],[Type of Leave]]</f>
        <v>71 SL</v>
      </c>
      <c r="L539" s="9">
        <f ca="1">NETWORKDAYS(LeaveTracker[[#This Row],[Start Date]],LeaveTracker[[#This Row],[End Date]],lstHolidays)</f>
        <v>71</v>
      </c>
      <c r="M539" s="9"/>
    </row>
    <row r="540" spans="1:13" ht="30" customHeight="1" x14ac:dyDescent="0.3">
      <c r="A540" s="51">
        <v>874</v>
      </c>
      <c r="B540" s="56">
        <v>44861</v>
      </c>
      <c r="C540" s="56">
        <v>44788</v>
      </c>
      <c r="D540" s="53" t="s">
        <v>1851</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1" t="s">
        <v>82</v>
      </c>
      <c r="J540" s="53"/>
      <c r="K540" s="51" t="str">
        <f ca="1">LeaveTracker[[#This Row],[Days]]&amp;" "&amp;LeaveTracker[[#This Row],[Type of Leave]]</f>
        <v>3 VL</v>
      </c>
      <c r="L540" s="9">
        <f ca="1">NETWORKDAYS(LeaveTracker[[#This Row],[Start Date]],LeaveTracker[[#This Row],[End Date]],lstHolidays)</f>
        <v>3</v>
      </c>
      <c r="M540" s="9"/>
    </row>
    <row r="541" spans="1:13" ht="30" customHeight="1" x14ac:dyDescent="0.3">
      <c r="A541" s="51">
        <v>874</v>
      </c>
      <c r="B541" s="56">
        <v>44861</v>
      </c>
      <c r="C541" s="56">
        <v>44788</v>
      </c>
      <c r="D541" s="53" t="s">
        <v>1851</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1" t="s">
        <v>82</v>
      </c>
      <c r="J541" s="53"/>
      <c r="K541" s="51" t="str">
        <f ca="1">LeaveTracker[[#This Row],[Days]]&amp;" "&amp;LeaveTracker[[#This Row],[Type of Leave]]</f>
        <v>5 VL</v>
      </c>
      <c r="L541" s="9">
        <f ca="1">NETWORKDAYS(LeaveTracker[[#This Row],[Start Date]],LeaveTracker[[#This Row],[End Date]],lstHolidays)</f>
        <v>5</v>
      </c>
      <c r="M541" s="9"/>
    </row>
    <row r="542" spans="1:13" ht="30" customHeight="1" x14ac:dyDescent="0.3">
      <c r="A542" s="51">
        <v>875</v>
      </c>
      <c r="B542" s="56">
        <v>44861</v>
      </c>
      <c r="C542" s="56">
        <v>44795</v>
      </c>
      <c r="D542" s="53" t="s">
        <v>1851</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1" t="s">
        <v>81</v>
      </c>
      <c r="J542" s="53"/>
      <c r="K542" s="51" t="str">
        <f ca="1">LeaveTracker[[#This Row],[Days]]&amp;" "&amp;LeaveTracker[[#This Row],[Type of Leave]]</f>
        <v>1 SL</v>
      </c>
      <c r="L542" s="9">
        <f ca="1">NETWORKDAYS(LeaveTracker[[#This Row],[Start Date]],LeaveTracker[[#This Row],[End Date]],lstHolidays)</f>
        <v>1</v>
      </c>
      <c r="M542" s="9"/>
    </row>
    <row r="543" spans="1:13" ht="30" customHeight="1" x14ac:dyDescent="0.3">
      <c r="A543" s="51">
        <v>876</v>
      </c>
      <c r="B543" s="56">
        <v>44861</v>
      </c>
      <c r="C543" s="56">
        <v>44803</v>
      </c>
      <c r="D543" s="53" t="s">
        <v>1052</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1" t="s">
        <v>82</v>
      </c>
      <c r="J543" s="53"/>
      <c r="K543" s="51" t="str">
        <f ca="1">LeaveTracker[[#This Row],[Days]]&amp;" "&amp;LeaveTracker[[#This Row],[Type of Leave]]</f>
        <v>1 VL</v>
      </c>
      <c r="L543" s="9">
        <f ca="1">NETWORKDAYS(LeaveTracker[[#This Row],[Start Date]],LeaveTracker[[#This Row],[End Date]],lstHolidays)</f>
        <v>1</v>
      </c>
      <c r="M543" s="9"/>
    </row>
    <row r="544" spans="1:13" ht="30" customHeight="1" x14ac:dyDescent="0.3">
      <c r="A544" s="51">
        <v>877</v>
      </c>
      <c r="B544" s="56">
        <v>44861</v>
      </c>
      <c r="C544" s="56">
        <v>44803</v>
      </c>
      <c r="D544" s="53" t="s">
        <v>1930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1" t="s">
        <v>81</v>
      </c>
      <c r="J544" s="53"/>
      <c r="K544" s="51" t="str">
        <f ca="1">LeaveTracker[[#This Row],[Days]]&amp;" "&amp;LeaveTracker[[#This Row],[Type of Leave]]</f>
        <v>0 SL</v>
      </c>
      <c r="L544" s="9">
        <f ca="1">NETWORKDAYS(LeaveTracker[[#This Row],[Start Date]],LeaveTracker[[#This Row],[End Date]],lstHolidays)</f>
        <v>0</v>
      </c>
      <c r="M544" s="9"/>
    </row>
    <row r="545" spans="1:13" ht="30" customHeight="1" x14ac:dyDescent="0.3">
      <c r="A545" s="51">
        <v>877</v>
      </c>
      <c r="B545" s="56">
        <v>44861</v>
      </c>
      <c r="C545" s="56">
        <v>44803</v>
      </c>
      <c r="D545" s="53" t="s">
        <v>1930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1" t="s">
        <v>81</v>
      </c>
      <c r="J545" s="53"/>
      <c r="K545" s="51" t="str">
        <f ca="1">LeaveTracker[[#This Row],[Days]]&amp;" "&amp;LeaveTracker[[#This Row],[Type of Leave]]</f>
        <v>1 SL</v>
      </c>
      <c r="L545" s="9">
        <f ca="1">NETWORKDAYS(LeaveTracker[[#This Row],[Start Date]],LeaveTracker[[#This Row],[End Date]],lstHolidays)</f>
        <v>1</v>
      </c>
      <c r="M545" s="9"/>
    </row>
    <row r="546" spans="1:13" ht="30" customHeight="1" x14ac:dyDescent="0.3">
      <c r="A546" s="51">
        <v>878</v>
      </c>
      <c r="B546" s="56">
        <v>44861</v>
      </c>
      <c r="C546" s="56">
        <v>44785</v>
      </c>
      <c r="D546" s="53" t="s">
        <v>1869</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1" t="s">
        <v>81</v>
      </c>
      <c r="J546" s="53"/>
      <c r="K546" s="51" t="str">
        <f ca="1">LeaveTracker[[#This Row],[Days]]&amp;" "&amp;LeaveTracker[[#This Row],[Type of Leave]]</f>
        <v>2 SL</v>
      </c>
      <c r="L546" s="9">
        <f ca="1">NETWORKDAYS(LeaveTracker[[#This Row],[Start Date]],LeaveTracker[[#This Row],[End Date]],lstHolidays)</f>
        <v>2</v>
      </c>
      <c r="M546" s="9"/>
    </row>
    <row r="547" spans="1:13" ht="30" customHeight="1" x14ac:dyDescent="0.3">
      <c r="A547" s="51">
        <v>879</v>
      </c>
      <c r="B547" s="56">
        <v>44861</v>
      </c>
      <c r="C547" s="56">
        <v>44775</v>
      </c>
      <c r="D547" s="53" t="s">
        <v>1886</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1" t="s">
        <v>298</v>
      </c>
      <c r="J547" s="53" t="s">
        <v>1003</v>
      </c>
      <c r="K547" s="51" t="str">
        <f ca="1">LeaveTracker[[#This Row],[Days]]&amp;" "&amp;LeaveTracker[[#This Row],[Type of Leave]]</f>
        <v>1 OTHER</v>
      </c>
      <c r="L547" s="9">
        <f ca="1">NETWORKDAYS(LeaveTracker[[#This Row],[Start Date]],LeaveTracker[[#This Row],[End Date]],lstHolidays)</f>
        <v>1</v>
      </c>
      <c r="M547" s="9"/>
    </row>
    <row r="548" spans="1:13" ht="30" customHeight="1" x14ac:dyDescent="0.3">
      <c r="A548" s="51">
        <v>880</v>
      </c>
      <c r="B548" s="56">
        <v>44861</v>
      </c>
      <c r="C548" s="56">
        <v>44781</v>
      </c>
      <c r="D548" s="53" t="s">
        <v>1886</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1" t="s">
        <v>81</v>
      </c>
      <c r="J548" s="53"/>
      <c r="K548" s="51" t="str">
        <f ca="1">LeaveTracker[[#This Row],[Days]]&amp;" "&amp;LeaveTracker[[#This Row],[Type of Leave]]</f>
        <v>3 SL</v>
      </c>
      <c r="L548" s="9">
        <f ca="1">NETWORKDAYS(LeaveTracker[[#This Row],[Start Date]],LeaveTracker[[#This Row],[End Date]],lstHolidays)</f>
        <v>3</v>
      </c>
      <c r="M548" s="9"/>
    </row>
    <row r="549" spans="1:13" ht="30" customHeight="1" x14ac:dyDescent="0.3">
      <c r="A549" s="51">
        <v>881</v>
      </c>
      <c r="B549" s="56">
        <v>44861</v>
      </c>
      <c r="C549" s="56">
        <v>44796</v>
      </c>
      <c r="D549" s="53" t="s">
        <v>1865</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1" t="s">
        <v>81</v>
      </c>
      <c r="J549" s="53"/>
      <c r="K549" s="51" t="str">
        <f ca="1">LeaveTracker[[#This Row],[Days]]&amp;" "&amp;LeaveTracker[[#This Row],[Type of Leave]]</f>
        <v>1 SL</v>
      </c>
      <c r="L549" s="9">
        <f ca="1">NETWORKDAYS(LeaveTracker[[#This Row],[Start Date]],LeaveTracker[[#This Row],[End Date]],lstHolidays)</f>
        <v>1</v>
      </c>
      <c r="M549" s="9"/>
    </row>
    <row r="550" spans="1:13" ht="30" customHeight="1" x14ac:dyDescent="0.3">
      <c r="A550" s="51">
        <v>882</v>
      </c>
      <c r="B550" s="56">
        <v>44861</v>
      </c>
      <c r="C550" s="56">
        <v>44785</v>
      </c>
      <c r="D550" s="53" t="s">
        <v>1877</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1" t="s">
        <v>82</v>
      </c>
      <c r="J550" s="53"/>
      <c r="K550" s="51" t="str">
        <f ca="1">LeaveTracker[[#This Row],[Days]]&amp;" "&amp;LeaveTracker[[#This Row],[Type of Leave]]</f>
        <v>1 VL</v>
      </c>
      <c r="L550" s="9">
        <f ca="1">NETWORKDAYS(LeaveTracker[[#This Row],[Start Date]],LeaveTracker[[#This Row],[End Date]],lstHolidays)</f>
        <v>1</v>
      </c>
      <c r="M550" s="9"/>
    </row>
    <row r="551" spans="1:13" ht="30" customHeight="1" x14ac:dyDescent="0.3">
      <c r="A551" s="51">
        <v>883</v>
      </c>
      <c r="B551" s="56">
        <v>44861</v>
      </c>
      <c r="C551" s="56">
        <v>44804</v>
      </c>
      <c r="D551" s="53" t="s">
        <v>1829</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1" t="s">
        <v>81</v>
      </c>
      <c r="J551" s="53"/>
      <c r="K551" s="51" t="str">
        <f ca="1">LeaveTracker[[#This Row],[Days]]&amp;" "&amp;LeaveTracker[[#This Row],[Type of Leave]]</f>
        <v>1 SL</v>
      </c>
      <c r="L551" s="9">
        <f ca="1">NETWORKDAYS(LeaveTracker[[#This Row],[Start Date]],LeaveTracker[[#This Row],[End Date]],lstHolidays)</f>
        <v>1</v>
      </c>
      <c r="M551" s="9"/>
    </row>
    <row r="552" spans="1:13" ht="30" customHeight="1" x14ac:dyDescent="0.3">
      <c r="A552" s="51">
        <v>884</v>
      </c>
      <c r="B552" s="56">
        <v>44880</v>
      </c>
      <c r="C552" s="56">
        <v>44848</v>
      </c>
      <c r="D552" s="53" t="s">
        <v>1837</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1" t="s">
        <v>82</v>
      </c>
      <c r="J552" s="53"/>
      <c r="K552" s="51" t="str">
        <f ca="1">LeaveTracker[[#This Row],[Days]]&amp;" "&amp;LeaveTracker[[#This Row],[Type of Leave]]</f>
        <v>1 VL</v>
      </c>
      <c r="L552" s="9">
        <f ca="1">NETWORKDAYS(LeaveTracker[[#This Row],[Start Date]],LeaveTracker[[#This Row],[End Date]],lstHolidays)</f>
        <v>1</v>
      </c>
      <c r="M552" s="9"/>
    </row>
    <row r="553" spans="1:13" ht="30" customHeight="1" x14ac:dyDescent="0.3">
      <c r="A553" s="51">
        <v>884</v>
      </c>
      <c r="B553" s="56">
        <v>44880</v>
      </c>
      <c r="C553" s="56">
        <v>44848</v>
      </c>
      <c r="D553" s="53" t="s">
        <v>1837</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1" t="s">
        <v>82</v>
      </c>
      <c r="J553" s="53"/>
      <c r="K553" s="51" t="str">
        <f ca="1">LeaveTracker[[#This Row],[Days]]&amp;" "&amp;LeaveTracker[[#This Row],[Type of Leave]]</f>
        <v>1 VL</v>
      </c>
      <c r="L553" s="9">
        <f ca="1">NETWORKDAYS(LeaveTracker[[#This Row],[Start Date]],LeaveTracker[[#This Row],[End Date]],lstHolidays)</f>
        <v>1</v>
      </c>
      <c r="M553" s="9"/>
    </row>
    <row r="554" spans="1:13" ht="30" customHeight="1" x14ac:dyDescent="0.3">
      <c r="A554" s="51">
        <v>884</v>
      </c>
      <c r="B554" s="56">
        <v>44880</v>
      </c>
      <c r="C554" s="56">
        <v>44848</v>
      </c>
      <c r="D554" s="53" t="s">
        <v>1837</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1" t="s">
        <v>82</v>
      </c>
      <c r="J554" s="53"/>
      <c r="K554" s="51" t="str">
        <f ca="1">LeaveTracker[[#This Row],[Days]]&amp;" "&amp;LeaveTracker[[#This Row],[Type of Leave]]</f>
        <v>1 VL</v>
      </c>
      <c r="L554" s="9">
        <f ca="1">NETWORKDAYS(LeaveTracker[[#This Row],[Start Date]],LeaveTracker[[#This Row],[End Date]],lstHolidays)</f>
        <v>1</v>
      </c>
      <c r="M554" s="9"/>
    </row>
    <row r="555" spans="1:13" ht="30" customHeight="1" x14ac:dyDescent="0.3">
      <c r="A555" s="51">
        <v>885</v>
      </c>
      <c r="B555" s="56">
        <v>44880</v>
      </c>
      <c r="C555" s="56">
        <v>44854</v>
      </c>
      <c r="D555" s="53" t="s">
        <v>1785</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1" t="s">
        <v>81</v>
      </c>
      <c r="J555" s="53"/>
      <c r="K555" s="51" t="str">
        <f ca="1">LeaveTracker[[#This Row],[Days]]&amp;" "&amp;LeaveTracker[[#This Row],[Type of Leave]]</f>
        <v>1 SL</v>
      </c>
      <c r="L555" s="9">
        <f ca="1">NETWORKDAYS(LeaveTracker[[#This Row],[Start Date]],LeaveTracker[[#This Row],[End Date]],lstHolidays)</f>
        <v>1</v>
      </c>
      <c r="M555" s="9"/>
    </row>
    <row r="556" spans="1:13" ht="30" customHeight="1" x14ac:dyDescent="0.3">
      <c r="A556" s="51">
        <v>886</v>
      </c>
      <c r="B556" s="56">
        <v>44880</v>
      </c>
      <c r="C556" s="56">
        <v>44883</v>
      </c>
      <c r="D556" s="53" t="s">
        <v>1837</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1" t="s">
        <v>82</v>
      </c>
      <c r="J556" s="53"/>
      <c r="K556" s="51" t="str">
        <f ca="1">LeaveTracker[[#This Row],[Days]]&amp;" "&amp;LeaveTracker[[#This Row],[Type of Leave]]</f>
        <v>1 VL</v>
      </c>
      <c r="L556" s="9">
        <f ca="1">NETWORKDAYS(LeaveTracker[[#This Row],[Start Date]],LeaveTracker[[#This Row],[End Date]],lstHolidays)</f>
        <v>1</v>
      </c>
      <c r="M556" s="9"/>
    </row>
    <row r="557" spans="1:13" ht="30" customHeight="1" x14ac:dyDescent="0.3">
      <c r="A557" s="51">
        <v>886</v>
      </c>
      <c r="B557" s="56">
        <v>44880</v>
      </c>
      <c r="C557" s="56">
        <v>44883</v>
      </c>
      <c r="D557" s="53" t="s">
        <v>1837</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1" t="s">
        <v>82</v>
      </c>
      <c r="J557" s="53"/>
      <c r="K557" s="51" t="str">
        <f ca="1">LeaveTracker[[#This Row],[Days]]&amp;" "&amp;LeaveTracker[[#This Row],[Type of Leave]]</f>
        <v>1 VL</v>
      </c>
      <c r="L557" s="9">
        <f ca="1">NETWORKDAYS(LeaveTracker[[#This Row],[Start Date]],LeaveTracker[[#This Row],[End Date]],lstHolidays)</f>
        <v>1</v>
      </c>
      <c r="M557" s="9"/>
    </row>
    <row r="558" spans="1:13" ht="30" customHeight="1" x14ac:dyDescent="0.3">
      <c r="A558" s="51">
        <v>886</v>
      </c>
      <c r="B558" s="56">
        <v>44880</v>
      </c>
      <c r="C558" s="56">
        <v>44883</v>
      </c>
      <c r="D558" s="53" t="s">
        <v>1837</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1" t="s">
        <v>82</v>
      </c>
      <c r="J558" s="53"/>
      <c r="K558" s="51" t="str">
        <f ca="1">LeaveTracker[[#This Row],[Days]]&amp;" "&amp;LeaveTracker[[#This Row],[Type of Leave]]</f>
        <v>1 VL</v>
      </c>
      <c r="L558" s="9">
        <f ca="1">NETWORKDAYS(LeaveTracker[[#This Row],[Start Date]],LeaveTracker[[#This Row],[End Date]],lstHolidays)</f>
        <v>1</v>
      </c>
      <c r="M558" s="9"/>
    </row>
    <row r="559" spans="1:13" ht="30" customHeight="1" x14ac:dyDescent="0.3">
      <c r="A559" s="51">
        <v>887</v>
      </c>
      <c r="B559" s="56">
        <v>44880</v>
      </c>
      <c r="C559" s="56">
        <v>44841</v>
      </c>
      <c r="D559" s="53" t="s">
        <v>1857</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1"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6">
        <v>44880</v>
      </c>
      <c r="C560" s="56">
        <v>44859</v>
      </c>
      <c r="D560" s="53" t="s">
        <v>1749</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1"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6">
        <v>44880</v>
      </c>
      <c r="C561" s="56">
        <v>44854</v>
      </c>
      <c r="D561" s="53" t="s">
        <v>1749</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1" t="s">
        <v>81</v>
      </c>
      <c r="J561" s="53"/>
      <c r="K561" s="51" t="str">
        <f ca="1">LeaveTracker[[#This Row],[Days]]&amp;" "&amp;LeaveTracker[[#This Row],[Type of Leave]]</f>
        <v>2 SL</v>
      </c>
      <c r="L561" s="9">
        <f ca="1">NETWORKDAYS(LeaveTracker[[#This Row],[Start Date]],LeaveTracker[[#This Row],[End Date]],lstHolidays)</f>
        <v>2</v>
      </c>
      <c r="M561" s="9"/>
    </row>
    <row r="562" spans="1:13" ht="30" customHeight="1" x14ac:dyDescent="0.3">
      <c r="A562" s="51">
        <v>890</v>
      </c>
      <c r="B562" s="56">
        <v>44880</v>
      </c>
      <c r="C562" s="56">
        <v>44809</v>
      </c>
      <c r="D562" s="53" t="s">
        <v>1894</v>
      </c>
      <c r="E562" s="51" t="str">
        <f>IF(ISBLANK(LeaveTracker[[#This Row],[Employee Name]]),"-----",VLOOKUP(LeaveTracker[[#This Row],[Employee Name]],Employees[[Employee Name]:[Office]],7))</f>
        <v>VMO/SP</v>
      </c>
      <c r="F562" s="51" t="str">
        <f>IF(ISBLANK(LeaveTracker[[#This Row],[Employee Name]]),"-----",VLOOKUP(LeaveTracker[[#This Row],[Employee Name]],Employees[[Employee Name]:[Office]],6))</f>
        <v>CASUAL</v>
      </c>
      <c r="G562" s="50">
        <v>44816</v>
      </c>
      <c r="H562" s="50">
        <v>44820</v>
      </c>
      <c r="I562" s="51" t="s">
        <v>82</v>
      </c>
      <c r="J562" s="53"/>
      <c r="K562" s="51" t="str">
        <f ca="1">LeaveTracker[[#This Row],[Days]]&amp;" "&amp;LeaveTracker[[#This Row],[Type of Leave]]</f>
        <v>5 VL</v>
      </c>
      <c r="L562" s="9">
        <f ca="1">NETWORKDAYS(LeaveTracker[[#This Row],[Start Date]],LeaveTracker[[#This Row],[End Date]],lstHolidays)</f>
        <v>5</v>
      </c>
      <c r="M562" s="9"/>
    </row>
    <row r="563" spans="1:13" ht="30" customHeight="1" x14ac:dyDescent="0.3">
      <c r="A563" s="51">
        <v>890</v>
      </c>
      <c r="B563" s="56">
        <v>44880</v>
      </c>
      <c r="C563" s="56">
        <v>44809</v>
      </c>
      <c r="D563" s="53" t="s">
        <v>1894</v>
      </c>
      <c r="E563" s="51" t="str">
        <f>IF(ISBLANK(LeaveTracker[[#This Row],[Employee Name]]),"-----",VLOOKUP(LeaveTracker[[#This Row],[Employee Name]],Employees[[Employee Name]:[Office]],7))</f>
        <v>VMO/SP</v>
      </c>
      <c r="F563" s="51" t="str">
        <f>IF(ISBLANK(LeaveTracker[[#This Row],[Employee Name]]),"-----",VLOOKUP(LeaveTracker[[#This Row],[Employee Name]],Employees[[Employee Name]:[Office]],6))</f>
        <v>CASUAL</v>
      </c>
      <c r="G563" s="50">
        <v>44823</v>
      </c>
      <c r="H563" s="50">
        <v>44827</v>
      </c>
      <c r="I563" s="51" t="s">
        <v>82</v>
      </c>
      <c r="J563" s="53"/>
      <c r="K563" s="51" t="str">
        <f ca="1">LeaveTracker[[#This Row],[Days]]&amp;" "&amp;LeaveTracker[[#This Row],[Type of Leave]]</f>
        <v>5 VL</v>
      </c>
      <c r="L563" s="9">
        <f ca="1">NETWORKDAYS(LeaveTracker[[#This Row],[Start Date]],LeaveTracker[[#This Row],[End Date]],lstHolidays)</f>
        <v>5</v>
      </c>
      <c r="M563" s="9"/>
    </row>
    <row r="564" spans="1:13" ht="30" customHeight="1" x14ac:dyDescent="0.3">
      <c r="A564" s="51">
        <v>890</v>
      </c>
      <c r="B564" s="56">
        <v>44880</v>
      </c>
      <c r="C564" s="56">
        <v>44809</v>
      </c>
      <c r="D564" s="53" t="s">
        <v>1894</v>
      </c>
      <c r="E564" s="51" t="str">
        <f>IF(ISBLANK(LeaveTracker[[#This Row],[Employee Name]]),"-----",VLOOKUP(LeaveTracker[[#This Row],[Employee Name]],Employees[[Employee Name]:[Office]],7))</f>
        <v>VMO/SP</v>
      </c>
      <c r="F564" s="51" t="str">
        <f>IF(ISBLANK(LeaveTracker[[#This Row],[Employee Name]]),"-----",VLOOKUP(LeaveTracker[[#This Row],[Employee Name]],Employees[[Employee Name]:[Office]],6))</f>
        <v>CASUAL</v>
      </c>
      <c r="G564" s="50">
        <v>44830</v>
      </c>
      <c r="H564" s="50">
        <v>44834</v>
      </c>
      <c r="I564" s="51" t="s">
        <v>82</v>
      </c>
      <c r="J564" s="53"/>
      <c r="K564" s="51" t="str">
        <f ca="1">LeaveTracker[[#This Row],[Days]]&amp;" "&amp;LeaveTracker[[#This Row],[Type of Leave]]</f>
        <v>5 VL</v>
      </c>
      <c r="L564" s="9">
        <f ca="1">NETWORKDAYS(LeaveTracker[[#This Row],[Start Date]],LeaveTracker[[#This Row],[End Date]],lstHolidays)</f>
        <v>5</v>
      </c>
      <c r="M564" s="9"/>
    </row>
    <row r="565" spans="1:13" ht="30" customHeight="1" x14ac:dyDescent="0.3">
      <c r="A565" s="51">
        <v>891</v>
      </c>
      <c r="B565" s="56">
        <v>44880</v>
      </c>
      <c r="C565" s="56">
        <v>44816</v>
      </c>
      <c r="D565" s="53" t="s">
        <v>1799</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1" t="s">
        <v>82</v>
      </c>
      <c r="J565" s="53" t="s">
        <v>1004</v>
      </c>
      <c r="K565" s="51" t="str">
        <f ca="1">LeaveTracker[[#This Row],[Days]]&amp;" "&amp;LeaveTracker[[#This Row],[Type of Leave]]</f>
        <v>2 VL</v>
      </c>
      <c r="L565" s="9">
        <f ca="1">NETWORKDAYS(LeaveTracker[[#This Row],[Start Date]],LeaveTracker[[#This Row],[End Date]],lstHolidays)</f>
        <v>2</v>
      </c>
      <c r="M565" s="9"/>
    </row>
    <row r="566" spans="1:13" ht="30" customHeight="1" x14ac:dyDescent="0.3">
      <c r="A566" s="51">
        <v>892</v>
      </c>
      <c r="B566" s="56">
        <v>44880</v>
      </c>
      <c r="C566" s="56">
        <v>44824</v>
      </c>
      <c r="D566" s="53" t="s">
        <v>1871</v>
      </c>
      <c r="E566" s="51" t="str">
        <f>IF(ISBLANK(LeaveTracker[[#This Row],[Employee Name]]),"-----",VLOOKUP(LeaveTracker[[#This Row],[Employee Name]],Employees[[Employee Name]:[Office]],7))</f>
        <v>CTO</v>
      </c>
      <c r="F566" s="51" t="str">
        <f>IF(ISBLANK(LeaveTracker[[#This Row],[Employee Name]]),"-----",VLOOKUP(LeaveTracker[[#This Row],[Employee Name]],Employees[[Employee Name]:[Office]],6))</f>
        <v>CASUAL</v>
      </c>
      <c r="G566" s="50">
        <v>44823</v>
      </c>
      <c r="H566" s="50">
        <v>44823</v>
      </c>
      <c r="I566" s="51" t="s">
        <v>81</v>
      </c>
      <c r="J566" s="53"/>
      <c r="K566" s="51" t="str">
        <f ca="1">LeaveTracker[[#This Row],[Days]]&amp;" "&amp;LeaveTracker[[#This Row],[Type of Leave]]</f>
        <v>1 SL</v>
      </c>
      <c r="L566" s="9">
        <f ca="1">NETWORKDAYS(LeaveTracker[[#This Row],[Start Date]],LeaveTracker[[#This Row],[End Date]],lstHolidays)</f>
        <v>1</v>
      </c>
      <c r="M566" s="9"/>
    </row>
    <row r="567" spans="1:13" ht="30" customHeight="1" x14ac:dyDescent="0.3">
      <c r="A567" s="51">
        <v>893</v>
      </c>
      <c r="B567" s="56">
        <v>44880</v>
      </c>
      <c r="C567" s="56">
        <v>44819</v>
      </c>
      <c r="D567" s="53" t="s">
        <v>1931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1" t="s">
        <v>81</v>
      </c>
      <c r="J567" s="53"/>
      <c r="K567" s="51" t="str">
        <f ca="1">LeaveTracker[[#This Row],[Days]]&amp;" "&amp;LeaveTracker[[#This Row],[Type of Leave]]</f>
        <v>0 SL</v>
      </c>
      <c r="L567" s="9">
        <f ca="1">NETWORKDAYS(LeaveTracker[[#This Row],[Start Date]],LeaveTracker[[#This Row],[End Date]],lstHolidays)</f>
        <v>0</v>
      </c>
      <c r="M567" s="9"/>
    </row>
    <row r="568" spans="1:13" ht="30" customHeight="1" x14ac:dyDescent="0.3">
      <c r="A568" s="51">
        <v>894</v>
      </c>
      <c r="B568" s="56">
        <v>44880</v>
      </c>
      <c r="C568" s="56">
        <v>44814</v>
      </c>
      <c r="D568" s="53" t="s">
        <v>1932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1" t="s">
        <v>82</v>
      </c>
      <c r="J568" s="53"/>
      <c r="K568" s="51" t="str">
        <f ca="1">LeaveTracker[[#This Row],[Days]]&amp;" "&amp;LeaveTracker[[#This Row],[Type of Leave]]</f>
        <v>5 VL</v>
      </c>
      <c r="L568" s="9">
        <f ca="1">NETWORKDAYS(LeaveTracker[[#This Row],[Start Date]],LeaveTracker[[#This Row],[End Date]],lstHolidays)</f>
        <v>5</v>
      </c>
      <c r="M568" s="9"/>
    </row>
    <row r="569" spans="1:13" ht="30" customHeight="1" x14ac:dyDescent="0.3">
      <c r="A569" s="51">
        <v>895</v>
      </c>
      <c r="B569" s="56">
        <v>44880</v>
      </c>
      <c r="C569" s="56">
        <v>44825</v>
      </c>
      <c r="D569" s="53" t="s">
        <v>1818</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1" t="s">
        <v>81</v>
      </c>
      <c r="J569" s="53"/>
      <c r="K569" s="51" t="str">
        <f ca="1">LeaveTracker[[#This Row],[Days]]&amp;" "&amp;LeaveTracker[[#This Row],[Type of Leave]]</f>
        <v>1 SL</v>
      </c>
      <c r="L569" s="9">
        <f ca="1">NETWORKDAYS(LeaveTracker[[#This Row],[Start Date]],LeaveTracker[[#This Row],[End Date]],lstHolidays)</f>
        <v>1</v>
      </c>
      <c r="M569" s="9"/>
    </row>
    <row r="570" spans="1:13" ht="30" customHeight="1" x14ac:dyDescent="0.3">
      <c r="A570" s="51">
        <v>895</v>
      </c>
      <c r="B570" s="56">
        <v>44880</v>
      </c>
      <c r="C570" s="56">
        <v>44825</v>
      </c>
      <c r="D570" s="53" t="s">
        <v>1818</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1" t="s">
        <v>81</v>
      </c>
      <c r="J570" s="53"/>
      <c r="K570" s="51" t="str">
        <f ca="1">LeaveTracker[[#This Row],[Days]]&amp;" "&amp;LeaveTracker[[#This Row],[Type of Leave]]</f>
        <v>1 SL</v>
      </c>
      <c r="L570" s="9">
        <f ca="1">NETWORKDAYS(LeaveTracker[[#This Row],[Start Date]],LeaveTracker[[#This Row],[End Date]],lstHolidays)</f>
        <v>1</v>
      </c>
      <c r="M570" s="9"/>
    </row>
    <row r="571" spans="1:13" ht="30" customHeight="1" x14ac:dyDescent="0.3">
      <c r="A571" s="51">
        <v>896</v>
      </c>
      <c r="B571" s="56">
        <v>44880</v>
      </c>
      <c r="C571" s="56">
        <v>44809</v>
      </c>
      <c r="D571" s="53" t="s">
        <v>1933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1" t="s">
        <v>82</v>
      </c>
      <c r="J571" s="53"/>
      <c r="K571" s="51" t="str">
        <f ca="1">LeaveTracker[[#This Row],[Days]]&amp;" "&amp;LeaveTracker[[#This Row],[Type of Leave]]</f>
        <v>1 VL</v>
      </c>
      <c r="L571" s="9">
        <f ca="1">NETWORKDAYS(LeaveTracker[[#This Row],[Start Date]],LeaveTracker[[#This Row],[End Date]],lstHolidays)</f>
        <v>1</v>
      </c>
      <c r="M571" s="9"/>
    </row>
    <row r="572" spans="1:13" ht="30" customHeight="1" x14ac:dyDescent="0.3">
      <c r="A572" s="51">
        <v>897</v>
      </c>
      <c r="B572" s="56">
        <v>44880</v>
      </c>
      <c r="C572" s="56">
        <v>44823</v>
      </c>
      <c r="D572" s="53" t="s">
        <v>1880</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1" t="s">
        <v>81</v>
      </c>
      <c r="J572" s="53"/>
      <c r="K572" s="51" t="str">
        <f ca="1">LeaveTracker[[#This Row],[Days]]&amp;" "&amp;LeaveTracker[[#This Row],[Type of Leave]]</f>
        <v>1 SL</v>
      </c>
      <c r="L572" s="9">
        <f ca="1">NETWORKDAYS(LeaveTracker[[#This Row],[Start Date]],LeaveTracker[[#This Row],[End Date]],lstHolidays)</f>
        <v>1</v>
      </c>
      <c r="M572" s="9"/>
    </row>
    <row r="573" spans="1:13" ht="30" customHeight="1" x14ac:dyDescent="0.3">
      <c r="A573" s="51">
        <v>898</v>
      </c>
      <c r="B573" s="56">
        <v>44880</v>
      </c>
      <c r="C573" s="56">
        <v>44823</v>
      </c>
      <c r="D573" s="53" t="s">
        <v>1922</v>
      </c>
      <c r="E573" s="51" t="str">
        <f>IF(ISBLANK(LeaveTracker[[#This Row],[Employee Name]]),"-----",VLOOKUP(LeaveTracker[[#This Row],[Employee Name]],Employees[[Employee Name]:[Office]],7))</f>
        <v>CTO</v>
      </c>
      <c r="F573" s="51" t="str">
        <f>IF(ISBLANK(LeaveTracker[[#This Row],[Employee Name]]),"-----",VLOOKUP(LeaveTracker[[#This Row],[Employee Name]],Employees[[Employee Name]:[Office]],6))</f>
        <v>CASUAL</v>
      </c>
      <c r="G573" s="50">
        <v>44805</v>
      </c>
      <c r="H573" s="50">
        <v>44806</v>
      </c>
      <c r="I573" s="51" t="s">
        <v>81</v>
      </c>
      <c r="J573" s="53"/>
      <c r="K573" s="51" t="str">
        <f ca="1">LeaveTracker[[#This Row],[Days]]&amp;" "&amp;LeaveTracker[[#This Row],[Type of Leave]]</f>
        <v>2 SL</v>
      </c>
      <c r="L573" s="9">
        <f ca="1">NETWORKDAYS(LeaveTracker[[#This Row],[Start Date]],LeaveTracker[[#This Row],[End Date]],lstHolidays)</f>
        <v>2</v>
      </c>
      <c r="M573" s="9"/>
    </row>
    <row r="574" spans="1:13" ht="30" customHeight="1" x14ac:dyDescent="0.3">
      <c r="A574" s="51">
        <v>898</v>
      </c>
      <c r="B574" s="56">
        <v>44880</v>
      </c>
      <c r="C574" s="56">
        <v>44823</v>
      </c>
      <c r="D574" s="53" t="s">
        <v>1922</v>
      </c>
      <c r="E574" s="51" t="str">
        <f>IF(ISBLANK(LeaveTracker[[#This Row],[Employee Name]]),"-----",VLOOKUP(LeaveTracker[[#This Row],[Employee Name]],Employees[[Employee Name]:[Office]],7))</f>
        <v>CTO</v>
      </c>
      <c r="F574" s="51" t="str">
        <f>IF(ISBLANK(LeaveTracker[[#This Row],[Employee Name]]),"-----",VLOOKUP(LeaveTracker[[#This Row],[Employee Name]],Employees[[Employee Name]:[Office]],6))</f>
        <v>CASUAL</v>
      </c>
      <c r="G574" s="50">
        <v>44809</v>
      </c>
      <c r="H574" s="50">
        <v>44813</v>
      </c>
      <c r="I574" s="51" t="s">
        <v>81</v>
      </c>
      <c r="J574" s="53"/>
      <c r="K574" s="51" t="str">
        <f ca="1">LeaveTracker[[#This Row],[Days]]&amp;" "&amp;LeaveTracker[[#This Row],[Type of Leave]]</f>
        <v>5 SL</v>
      </c>
      <c r="L574" s="9">
        <f ca="1">NETWORKDAYS(LeaveTracker[[#This Row],[Start Date]],LeaveTracker[[#This Row],[End Date]],lstHolidays)</f>
        <v>5</v>
      </c>
      <c r="M574" s="9"/>
    </row>
    <row r="575" spans="1:13" ht="30" customHeight="1" x14ac:dyDescent="0.3">
      <c r="A575" s="51">
        <v>898</v>
      </c>
      <c r="B575" s="56">
        <v>44880</v>
      </c>
      <c r="C575" s="56">
        <v>44823</v>
      </c>
      <c r="D575" s="53" t="s">
        <v>1922</v>
      </c>
      <c r="E575" s="51" t="str">
        <f>IF(ISBLANK(LeaveTracker[[#This Row],[Employee Name]]),"-----",VLOOKUP(LeaveTracker[[#This Row],[Employee Name]],Employees[[Employee Name]:[Office]],7))</f>
        <v>CTO</v>
      </c>
      <c r="F575" s="51" t="str">
        <f>IF(ISBLANK(LeaveTracker[[#This Row],[Employee Name]]),"-----",VLOOKUP(LeaveTracker[[#This Row],[Employee Name]],Employees[[Employee Name]:[Office]],6))</f>
        <v>CASUAL</v>
      </c>
      <c r="G575" s="50">
        <v>44816</v>
      </c>
      <c r="H575" s="50">
        <v>44820</v>
      </c>
      <c r="I575" s="51" t="s">
        <v>81</v>
      </c>
      <c r="J575" s="53"/>
      <c r="K575" s="51" t="str">
        <f ca="1">LeaveTracker[[#This Row],[Days]]&amp;" "&amp;LeaveTracker[[#This Row],[Type of Leave]]</f>
        <v>5 SL</v>
      </c>
      <c r="L575" s="9">
        <f ca="1">NETWORKDAYS(LeaveTracker[[#This Row],[Start Date]],LeaveTracker[[#This Row],[End Date]],lstHolidays)</f>
        <v>5</v>
      </c>
      <c r="M575" s="9"/>
    </row>
    <row r="576" spans="1:13" ht="30" customHeight="1" x14ac:dyDescent="0.3">
      <c r="A576" s="51">
        <v>898</v>
      </c>
      <c r="B576" s="56">
        <v>44880</v>
      </c>
      <c r="C576" s="56">
        <v>44823</v>
      </c>
      <c r="D576" s="53" t="s">
        <v>1922</v>
      </c>
      <c r="E576" s="51" t="str">
        <f>IF(ISBLANK(LeaveTracker[[#This Row],[Employee Name]]),"-----",VLOOKUP(LeaveTracker[[#This Row],[Employee Name]],Employees[[Employee Name]:[Office]],7))</f>
        <v>CTO</v>
      </c>
      <c r="F576" s="51" t="str">
        <f>IF(ISBLANK(LeaveTracker[[#This Row],[Employee Name]]),"-----",VLOOKUP(LeaveTracker[[#This Row],[Employee Name]],Employees[[Employee Name]:[Office]],6))</f>
        <v>CASUAL</v>
      </c>
      <c r="G576" s="50">
        <v>44823</v>
      </c>
      <c r="H576" s="50">
        <v>44827</v>
      </c>
      <c r="I576" s="51" t="s">
        <v>81</v>
      </c>
      <c r="J576" s="53"/>
      <c r="K576" s="51" t="str">
        <f ca="1">LeaveTracker[[#This Row],[Days]]&amp;" "&amp;LeaveTracker[[#This Row],[Type of Leave]]</f>
        <v>5 SL</v>
      </c>
      <c r="L576" s="9">
        <f ca="1">NETWORKDAYS(LeaveTracker[[#This Row],[Start Date]],LeaveTracker[[#This Row],[End Date]],lstHolidays)</f>
        <v>5</v>
      </c>
      <c r="M576" s="9"/>
    </row>
    <row r="577" spans="1:13" ht="30" customHeight="1" x14ac:dyDescent="0.3">
      <c r="A577" s="51">
        <v>898</v>
      </c>
      <c r="B577" s="56">
        <v>44880</v>
      </c>
      <c r="C577" s="56">
        <v>44823</v>
      </c>
      <c r="D577" s="53" t="s">
        <v>1922</v>
      </c>
      <c r="E577" s="51" t="str">
        <f>IF(ISBLANK(LeaveTracker[[#This Row],[Employee Name]]),"-----",VLOOKUP(LeaveTracker[[#This Row],[Employee Name]],Employees[[Employee Name]:[Office]],7))</f>
        <v>CTO</v>
      </c>
      <c r="F577" s="51" t="str">
        <f>IF(ISBLANK(LeaveTracker[[#This Row],[Employee Name]]),"-----",VLOOKUP(LeaveTracker[[#This Row],[Employee Name]],Employees[[Employee Name]:[Office]],6))</f>
        <v>CASUAL</v>
      </c>
      <c r="G577" s="50">
        <v>44830</v>
      </c>
      <c r="H577" s="50">
        <v>44834</v>
      </c>
      <c r="I577" s="51" t="s">
        <v>81</v>
      </c>
      <c r="J577" s="53"/>
      <c r="K577" s="51" t="str">
        <f ca="1">LeaveTracker[[#This Row],[Days]]&amp;" "&amp;LeaveTracker[[#This Row],[Type of Leave]]</f>
        <v>5 SL</v>
      </c>
      <c r="L577" s="9">
        <f ca="1">NETWORKDAYS(LeaveTracker[[#This Row],[Start Date]],LeaveTracker[[#This Row],[End Date]],lstHolidays)</f>
        <v>5</v>
      </c>
      <c r="M577" s="9"/>
    </row>
    <row r="578" spans="1:13" ht="30" customHeight="1" x14ac:dyDescent="0.3">
      <c r="A578" s="51">
        <v>898</v>
      </c>
      <c r="B578" s="56">
        <v>44880</v>
      </c>
      <c r="C578" s="56">
        <v>44823</v>
      </c>
      <c r="D578" s="53" t="s">
        <v>1922</v>
      </c>
      <c r="E578" s="51" t="str">
        <f>IF(ISBLANK(LeaveTracker[[#This Row],[Employee Name]]),"-----",VLOOKUP(LeaveTracker[[#This Row],[Employee Name]],Employees[[Employee Name]:[Office]],7))</f>
        <v>CTO</v>
      </c>
      <c r="F578" s="51" t="str">
        <f>IF(ISBLANK(LeaveTracker[[#This Row],[Employee Name]]),"-----",VLOOKUP(LeaveTracker[[#This Row],[Employee Name]],Employees[[Employee Name]:[Office]],6))</f>
        <v>CASUAL</v>
      </c>
      <c r="G578" s="50">
        <v>44837</v>
      </c>
      <c r="H578" s="50">
        <v>44841</v>
      </c>
      <c r="I578" s="51" t="s">
        <v>81</v>
      </c>
      <c r="J578" s="53"/>
      <c r="K578" s="51" t="str">
        <f ca="1">LeaveTracker[[#This Row],[Days]]&amp;" "&amp;LeaveTracker[[#This Row],[Type of Leave]]</f>
        <v>5 SL</v>
      </c>
      <c r="L578" s="9">
        <f ca="1">NETWORKDAYS(LeaveTracker[[#This Row],[Start Date]],LeaveTracker[[#This Row],[End Date]],lstHolidays)</f>
        <v>5</v>
      </c>
      <c r="M578" s="9"/>
    </row>
    <row r="579" spans="1:13" ht="30" customHeight="1" x14ac:dyDescent="0.3">
      <c r="A579" s="51">
        <v>898</v>
      </c>
      <c r="B579" s="56">
        <v>44880</v>
      </c>
      <c r="C579" s="56">
        <v>44823</v>
      </c>
      <c r="D579" s="53" t="s">
        <v>1922</v>
      </c>
      <c r="E579" s="51" t="str">
        <f>IF(ISBLANK(LeaveTracker[[#This Row],[Employee Name]]),"-----",VLOOKUP(LeaveTracker[[#This Row],[Employee Name]],Employees[[Employee Name]:[Office]],7))</f>
        <v>CTO</v>
      </c>
      <c r="F579" s="51" t="str">
        <f>IF(ISBLANK(LeaveTracker[[#This Row],[Employee Name]]),"-----",VLOOKUP(LeaveTracker[[#This Row],[Employee Name]],Employees[[Employee Name]:[Office]],6))</f>
        <v>CASUAL</v>
      </c>
      <c r="G579" s="50">
        <v>44844</v>
      </c>
      <c r="H579" s="50">
        <v>44846</v>
      </c>
      <c r="I579" s="51" t="s">
        <v>81</v>
      </c>
      <c r="J579" s="53"/>
      <c r="K579" s="51" t="str">
        <f ca="1">LeaveTracker[[#This Row],[Days]]&amp;" "&amp;LeaveTracker[[#This Row],[Type of Leave]]</f>
        <v>3 SL</v>
      </c>
      <c r="L579" s="9">
        <f ca="1">NETWORKDAYS(LeaveTracker[[#This Row],[Start Date]],LeaveTracker[[#This Row],[End Date]],lstHolidays)</f>
        <v>3</v>
      </c>
      <c r="M579" s="9"/>
    </row>
    <row r="580" spans="1:13" ht="30" customHeight="1" x14ac:dyDescent="0.3">
      <c r="A580" s="51">
        <v>899</v>
      </c>
      <c r="B580" s="56">
        <v>44880</v>
      </c>
      <c r="C580" s="56">
        <v>44805</v>
      </c>
      <c r="D580" s="53" t="s">
        <v>1922</v>
      </c>
      <c r="E580" s="51" t="str">
        <f>IF(ISBLANK(LeaveTracker[[#This Row],[Employee Name]]),"-----",VLOOKUP(LeaveTracker[[#This Row],[Employee Name]],Employees[[Employee Name]:[Office]],7))</f>
        <v>CTO</v>
      </c>
      <c r="F580" s="51" t="str">
        <f>IF(ISBLANK(LeaveTracker[[#This Row],[Employee Name]]),"-----",VLOOKUP(LeaveTracker[[#This Row],[Employee Name]],Employees[[Employee Name]:[Office]],6))</f>
        <v>CASUAL</v>
      </c>
      <c r="G580" s="50">
        <v>44793</v>
      </c>
      <c r="H580" s="50">
        <v>44793</v>
      </c>
      <c r="I580" s="51" t="s">
        <v>81</v>
      </c>
      <c r="J580" s="53"/>
      <c r="K580" s="51" t="str">
        <f ca="1">LeaveTracker[[#This Row],[Days]]&amp;" "&amp;LeaveTracker[[#This Row],[Type of Leave]]</f>
        <v>0 SL</v>
      </c>
      <c r="L580" s="9">
        <f ca="1">NETWORKDAYS(LeaveTracker[[#This Row],[Start Date]],LeaveTracker[[#This Row],[End Date]],lstHolidays)</f>
        <v>0</v>
      </c>
      <c r="M580" s="9"/>
    </row>
    <row r="581" spans="1:13" ht="30" customHeight="1" x14ac:dyDescent="0.3">
      <c r="A581" s="51">
        <v>899</v>
      </c>
      <c r="B581" s="56">
        <v>44880</v>
      </c>
      <c r="C581" s="56">
        <v>44805</v>
      </c>
      <c r="D581" s="53" t="s">
        <v>1922</v>
      </c>
      <c r="E581" s="51" t="str">
        <f>IF(ISBLANK(LeaveTracker[[#This Row],[Employee Name]]),"-----",VLOOKUP(LeaveTracker[[#This Row],[Employee Name]],Employees[[Employee Name]:[Office]],7))</f>
        <v>CTO</v>
      </c>
      <c r="F581" s="51" t="str">
        <f>IF(ISBLANK(LeaveTracker[[#This Row],[Employee Name]]),"-----",VLOOKUP(LeaveTracker[[#This Row],[Employee Name]],Employees[[Employee Name]:[Office]],6))</f>
        <v>CASUAL</v>
      </c>
      <c r="G581" s="50">
        <v>44795</v>
      </c>
      <c r="H581" s="50">
        <v>44800</v>
      </c>
      <c r="I581" s="51" t="s">
        <v>81</v>
      </c>
      <c r="J581" s="53"/>
      <c r="K581" s="51" t="str">
        <f ca="1">LeaveTracker[[#This Row],[Days]]&amp;" "&amp;LeaveTracker[[#This Row],[Type of Leave]]</f>
        <v>5 SL</v>
      </c>
      <c r="L581" s="9">
        <f ca="1">NETWORKDAYS(LeaveTracker[[#This Row],[Start Date]],LeaveTracker[[#This Row],[End Date]],lstHolidays)</f>
        <v>5</v>
      </c>
      <c r="M581" s="9"/>
    </row>
    <row r="582" spans="1:13" ht="30" customHeight="1" x14ac:dyDescent="0.3">
      <c r="A582" s="51">
        <v>899</v>
      </c>
      <c r="B582" s="56">
        <v>44880</v>
      </c>
      <c r="C582" s="56">
        <v>44825</v>
      </c>
      <c r="D582" s="53" t="s">
        <v>1854</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1" t="s">
        <v>298</v>
      </c>
      <c r="J582" s="53" t="s">
        <v>1003</v>
      </c>
      <c r="K582" s="51" t="str">
        <f ca="1">LeaveTracker[[#This Row],[Days]]&amp;" "&amp;LeaveTracker[[#This Row],[Type of Leave]]</f>
        <v>1 OTHER</v>
      </c>
      <c r="L582" s="9">
        <f ca="1">NETWORKDAYS(LeaveTracker[[#This Row],[Start Date]],LeaveTracker[[#This Row],[End Date]],lstHolidays)</f>
        <v>1</v>
      </c>
      <c r="M582" s="9"/>
    </row>
    <row r="583" spans="1:13" ht="30" customHeight="1" x14ac:dyDescent="0.3">
      <c r="A583" s="51">
        <v>900</v>
      </c>
      <c r="B583" s="56">
        <v>44880</v>
      </c>
      <c r="C583" s="56">
        <v>44833</v>
      </c>
      <c r="D583" s="53" t="s">
        <v>1854</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1" t="s">
        <v>81</v>
      </c>
      <c r="J583" s="53"/>
      <c r="K583" s="51" t="str">
        <f ca="1">LeaveTracker[[#This Row],[Days]]&amp;" "&amp;LeaveTracker[[#This Row],[Type of Leave]]</f>
        <v>1 SL</v>
      </c>
      <c r="L583" s="9">
        <f ca="1">NETWORKDAYS(LeaveTracker[[#This Row],[Start Date]],LeaveTracker[[#This Row],[End Date]],lstHolidays)</f>
        <v>1</v>
      </c>
      <c r="M583" s="9"/>
    </row>
    <row r="584" spans="1:13" ht="30" customHeight="1" x14ac:dyDescent="0.3">
      <c r="A584" s="51">
        <v>901</v>
      </c>
      <c r="B584" s="56">
        <v>44880</v>
      </c>
      <c r="C584" s="56">
        <v>44819</v>
      </c>
      <c r="D584" s="53" t="s">
        <v>1854</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1" t="s">
        <v>81</v>
      </c>
      <c r="J584" s="53"/>
      <c r="K584" s="51" t="str">
        <f ca="1">LeaveTracker[[#This Row],[Days]]&amp;" "&amp;LeaveTracker[[#This Row],[Type of Leave]]</f>
        <v>0 SL</v>
      </c>
      <c r="L584" s="9">
        <f ca="1">NETWORKDAYS(LeaveTracker[[#This Row],[Start Date]],LeaveTracker[[#This Row],[End Date]],lstHolidays)</f>
        <v>0</v>
      </c>
      <c r="M584" s="9"/>
    </row>
    <row r="585" spans="1:13" ht="30" customHeight="1" x14ac:dyDescent="0.3">
      <c r="A585" s="51">
        <v>901</v>
      </c>
      <c r="B585" s="56">
        <v>44880</v>
      </c>
      <c r="C585" s="56">
        <v>44819</v>
      </c>
      <c r="D585" s="53" t="s">
        <v>1854</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1" t="s">
        <v>81</v>
      </c>
      <c r="J585" s="53"/>
      <c r="K585" s="51" t="str">
        <f ca="1">LeaveTracker[[#This Row],[Days]]&amp;" "&amp;LeaveTracker[[#This Row],[Type of Leave]]</f>
        <v>3 SL</v>
      </c>
      <c r="L585" s="9">
        <f ca="1">NETWORKDAYS(LeaveTracker[[#This Row],[Start Date]],LeaveTracker[[#This Row],[End Date]],lstHolidays)</f>
        <v>3</v>
      </c>
      <c r="M585" s="9"/>
    </row>
    <row r="586" spans="1:13" ht="30" customHeight="1" x14ac:dyDescent="0.3">
      <c r="A586" s="51">
        <v>902</v>
      </c>
      <c r="B586" s="56">
        <v>44880</v>
      </c>
      <c r="C586" s="56">
        <v>44809</v>
      </c>
      <c r="D586" s="53" t="s">
        <v>1819</v>
      </c>
      <c r="E586" s="51">
        <f>IF(ISBLANK(LeaveTracker[[#This Row],[Employee Name]]),"-----",VLOOKUP(LeaveTracker[[#This Row],[Employee Name]],Employees[[Employee Name]:[Office]],7))</f>
        <v>0</v>
      </c>
      <c r="F586" s="51">
        <f>IF(ISBLANK(LeaveTracker[[#This Row],[Employee Name]]),"-----",VLOOKUP(LeaveTracker[[#This Row],[Employee Name]],Employees[[Employee Name]:[Office]],6))</f>
        <v>0</v>
      </c>
      <c r="G586" s="50">
        <v>44805</v>
      </c>
      <c r="H586" s="50">
        <v>44806</v>
      </c>
      <c r="I586" s="51" t="s">
        <v>81</v>
      </c>
      <c r="J586" s="53"/>
      <c r="K586" s="51" t="str">
        <f ca="1">LeaveTracker[[#This Row],[Days]]&amp;" "&amp;LeaveTracker[[#This Row],[Type of Leave]]</f>
        <v>2 SL</v>
      </c>
      <c r="L586" s="9">
        <f ca="1">NETWORKDAYS(LeaveTracker[[#This Row],[Start Date]],LeaveTracker[[#This Row],[End Date]],lstHolidays)</f>
        <v>2</v>
      </c>
      <c r="M586" s="9"/>
    </row>
    <row r="587" spans="1:13" ht="30" customHeight="1" x14ac:dyDescent="0.3">
      <c r="A587" s="51">
        <v>903</v>
      </c>
      <c r="B587" s="56">
        <v>44880</v>
      </c>
      <c r="C587" s="56">
        <v>44826</v>
      </c>
      <c r="D587" s="53" t="s">
        <v>1888</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1" t="s">
        <v>81</v>
      </c>
      <c r="J587" s="53"/>
      <c r="K587" s="51" t="str">
        <f ca="1">LeaveTracker[[#This Row],[Days]]&amp;" "&amp;LeaveTracker[[#This Row],[Type of Leave]]</f>
        <v>1 SL</v>
      </c>
      <c r="L587" s="9">
        <f ca="1">NETWORKDAYS(LeaveTracker[[#This Row],[Start Date]],LeaveTracker[[#This Row],[End Date]],lstHolidays)</f>
        <v>1</v>
      </c>
      <c r="M587" s="9"/>
    </row>
    <row r="588" spans="1:13" ht="30" customHeight="1" x14ac:dyDescent="0.3">
      <c r="A588" s="51">
        <v>904</v>
      </c>
      <c r="B588" s="56">
        <v>44880</v>
      </c>
      <c r="C588" s="56">
        <v>44823</v>
      </c>
      <c r="D588" s="53" t="s">
        <v>1877</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1" t="s">
        <v>81</v>
      </c>
      <c r="J588" s="53"/>
      <c r="K588" s="51" t="str">
        <f ca="1">LeaveTracker[[#This Row],[Days]]&amp;" "&amp;LeaveTracker[[#This Row],[Type of Leave]]</f>
        <v>1 SL</v>
      </c>
      <c r="L588" s="9">
        <f ca="1">NETWORKDAYS(LeaveTracker[[#This Row],[Start Date]],LeaveTracker[[#This Row],[End Date]],lstHolidays)</f>
        <v>1</v>
      </c>
      <c r="M588" s="9"/>
    </row>
    <row r="589" spans="1:13" ht="30" customHeight="1" x14ac:dyDescent="0.3">
      <c r="A589" s="51">
        <v>905</v>
      </c>
      <c r="B589" s="56">
        <v>44880</v>
      </c>
      <c r="C589" s="56">
        <v>44834</v>
      </c>
      <c r="D589" s="53" t="s">
        <v>1877</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1" t="s">
        <v>81</v>
      </c>
      <c r="J589" s="53"/>
      <c r="K589" s="51" t="str">
        <f ca="1">LeaveTracker[[#This Row],[Days]]&amp;" "&amp;LeaveTracker[[#This Row],[Type of Leave]]</f>
        <v>1 SL</v>
      </c>
      <c r="L589" s="9">
        <f ca="1">NETWORKDAYS(LeaveTracker[[#This Row],[Start Date]],LeaveTracker[[#This Row],[End Date]],lstHolidays)</f>
        <v>1</v>
      </c>
      <c r="M589" s="9"/>
    </row>
    <row r="590" spans="1:13" ht="30" customHeight="1" x14ac:dyDescent="0.3">
      <c r="A590" s="51">
        <v>905</v>
      </c>
      <c r="B590" s="56">
        <v>44880</v>
      </c>
      <c r="C590" s="56">
        <v>44834</v>
      </c>
      <c r="D590" s="53" t="s">
        <v>1877</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1" t="s">
        <v>81</v>
      </c>
      <c r="J590" s="53"/>
      <c r="K590" s="51" t="str">
        <f ca="1">LeaveTracker[[#This Row],[Days]]&amp;" "&amp;LeaveTracker[[#This Row],[Type of Leave]]</f>
        <v>1 SL</v>
      </c>
      <c r="L590" s="9">
        <f ca="1">NETWORKDAYS(LeaveTracker[[#This Row],[Start Date]],LeaveTracker[[#This Row],[End Date]],lstHolidays)</f>
        <v>1</v>
      </c>
      <c r="M590" s="9"/>
    </row>
    <row r="591" spans="1:13" ht="30" customHeight="1" x14ac:dyDescent="0.3">
      <c r="A591" s="51">
        <v>906</v>
      </c>
      <c r="B591" s="56">
        <v>44880</v>
      </c>
      <c r="C591" s="56">
        <v>44810</v>
      </c>
      <c r="D591" s="53" t="s">
        <v>1300</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1" t="s">
        <v>81</v>
      </c>
      <c r="J591" s="53"/>
      <c r="K591" s="51" t="str">
        <f ca="1">LeaveTracker[[#This Row],[Days]]&amp;" "&amp;LeaveTracker[[#This Row],[Type of Leave]]</f>
        <v>2 SL</v>
      </c>
      <c r="L591" s="9">
        <f ca="1">NETWORKDAYS(LeaveTracker[[#This Row],[Start Date]],LeaveTracker[[#This Row],[End Date]],lstHolidays)</f>
        <v>2</v>
      </c>
      <c r="M591" s="9"/>
    </row>
    <row r="592" spans="1:13" ht="30" customHeight="1" x14ac:dyDescent="0.3">
      <c r="A592" s="51">
        <v>907</v>
      </c>
      <c r="B592" s="56">
        <v>44880</v>
      </c>
      <c r="C592" s="56">
        <v>44833</v>
      </c>
      <c r="D592" s="53" t="s">
        <v>1300</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1" t="s">
        <v>81</v>
      </c>
      <c r="J592" s="53"/>
      <c r="K592" s="51" t="str">
        <f ca="1">LeaveTracker[[#This Row],[Days]]&amp;" "&amp;LeaveTracker[[#This Row],[Type of Leave]]</f>
        <v>1 SL</v>
      </c>
      <c r="L592" s="9">
        <f ca="1">NETWORKDAYS(LeaveTracker[[#This Row],[Start Date]],LeaveTracker[[#This Row],[End Date]],lstHolidays)</f>
        <v>1</v>
      </c>
      <c r="M592" s="9"/>
    </row>
    <row r="593" spans="1:13" ht="30" customHeight="1" x14ac:dyDescent="0.3">
      <c r="A593" s="51">
        <v>908</v>
      </c>
      <c r="B593" s="56">
        <v>44880</v>
      </c>
      <c r="C593" s="56">
        <v>44816</v>
      </c>
      <c r="D593" s="53" t="s">
        <v>1787</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1" t="s">
        <v>81</v>
      </c>
      <c r="J593" s="53"/>
      <c r="K593" s="51" t="str">
        <f ca="1">LeaveTracker[[#This Row],[Days]]&amp;" "&amp;LeaveTracker[[#This Row],[Type of Leave]]</f>
        <v>2 SL</v>
      </c>
      <c r="L593" s="9">
        <f ca="1">NETWORKDAYS(LeaveTracker[[#This Row],[Start Date]],LeaveTracker[[#This Row],[End Date]],lstHolidays)</f>
        <v>2</v>
      </c>
      <c r="M593" s="9"/>
    </row>
    <row r="594" spans="1:13" ht="30" customHeight="1" x14ac:dyDescent="0.3">
      <c r="A594" s="51">
        <v>909</v>
      </c>
      <c r="B594" s="56">
        <v>44880</v>
      </c>
      <c r="C594" s="56">
        <v>44833</v>
      </c>
      <c r="D594" s="53" t="s">
        <v>1052</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1" t="s">
        <v>81</v>
      </c>
      <c r="J594" s="53"/>
      <c r="K594" s="51" t="str">
        <f ca="1">LeaveTracker[[#This Row],[Days]]&amp;" "&amp;LeaveTracker[[#This Row],[Type of Leave]]</f>
        <v>1 SL</v>
      </c>
      <c r="L594" s="9">
        <f ca="1">NETWORKDAYS(LeaveTracker[[#This Row],[Start Date]],LeaveTracker[[#This Row],[End Date]],lstHolidays)</f>
        <v>1</v>
      </c>
      <c r="M594" s="9"/>
    </row>
    <row r="595" spans="1:13" ht="30" customHeight="1" x14ac:dyDescent="0.3">
      <c r="A595" s="51">
        <v>910</v>
      </c>
      <c r="B595" s="56">
        <v>44880</v>
      </c>
      <c r="C595" s="56">
        <v>44817</v>
      </c>
      <c r="D595" s="53" t="s">
        <v>1839</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1" t="s">
        <v>81</v>
      </c>
      <c r="J595" s="53"/>
      <c r="K595" s="51" t="str">
        <f ca="1">LeaveTracker[[#This Row],[Days]]&amp;" "&amp;LeaveTracker[[#This Row],[Type of Leave]]</f>
        <v>1 SL</v>
      </c>
      <c r="L595" s="9">
        <f ca="1">NETWORKDAYS(LeaveTracker[[#This Row],[Start Date]],LeaveTracker[[#This Row],[End Date]],lstHolidays)</f>
        <v>1</v>
      </c>
      <c r="M595" s="9"/>
    </row>
    <row r="596" spans="1:13" ht="30" customHeight="1" x14ac:dyDescent="0.3">
      <c r="A596" s="51">
        <v>911</v>
      </c>
      <c r="B596" s="56">
        <v>44880</v>
      </c>
      <c r="C596" s="56">
        <v>44832</v>
      </c>
      <c r="D596" s="53" t="s">
        <v>1830</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1" t="s">
        <v>298</v>
      </c>
      <c r="J596" s="53" t="s">
        <v>1003</v>
      </c>
      <c r="K596" s="51" t="str">
        <f ca="1">LeaveTracker[[#This Row],[Days]]&amp;" "&amp;LeaveTracker[[#This Row],[Type of Leave]]</f>
        <v>1 OTHER</v>
      </c>
      <c r="L596" s="9">
        <f ca="1">NETWORKDAYS(LeaveTracker[[#This Row],[Start Date]],LeaveTracker[[#This Row],[End Date]],lstHolidays)</f>
        <v>1</v>
      </c>
      <c r="M596" s="9"/>
    </row>
    <row r="597" spans="1:13" ht="30" customHeight="1" x14ac:dyDescent="0.3">
      <c r="A597" s="51">
        <v>912</v>
      </c>
      <c r="B597" s="56">
        <v>44880</v>
      </c>
      <c r="C597" s="56">
        <v>44821</v>
      </c>
      <c r="D597" s="53" t="s">
        <v>1039</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1" t="s">
        <v>82</v>
      </c>
      <c r="J597" s="53"/>
      <c r="K597" s="51" t="str">
        <f ca="1">LeaveTracker[[#This Row],[Days]]&amp;" "&amp;LeaveTracker[[#This Row],[Type of Leave]]</f>
        <v>2 VL</v>
      </c>
      <c r="L597" s="9">
        <f ca="1">NETWORKDAYS(LeaveTracker[[#This Row],[Start Date]],LeaveTracker[[#This Row],[End Date]],lstHolidays)</f>
        <v>2</v>
      </c>
      <c r="M597" s="9"/>
    </row>
    <row r="598" spans="1:13" ht="30" customHeight="1" x14ac:dyDescent="0.3">
      <c r="A598" s="51">
        <v>913</v>
      </c>
      <c r="B598" s="56">
        <v>44880</v>
      </c>
      <c r="C598" s="56">
        <v>44820</v>
      </c>
      <c r="D598" s="53" t="s">
        <v>1306</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1" t="s">
        <v>298</v>
      </c>
      <c r="J598" s="53" t="s">
        <v>1003</v>
      </c>
      <c r="K598" s="51" t="str">
        <f ca="1">LeaveTracker[[#This Row],[Days]]&amp;" "&amp;LeaveTracker[[#This Row],[Type of Leave]]</f>
        <v>0 OTHER</v>
      </c>
      <c r="L598" s="9">
        <f ca="1">NETWORKDAYS(LeaveTracker[[#This Row],[Start Date]],LeaveTracker[[#This Row],[End Date]],lstHolidays)</f>
        <v>0</v>
      </c>
      <c r="M598" s="9"/>
    </row>
    <row r="599" spans="1:13" ht="30" customHeight="1" x14ac:dyDescent="0.3">
      <c r="A599" s="51">
        <v>914</v>
      </c>
      <c r="B599" s="56">
        <v>44880</v>
      </c>
      <c r="C599" s="56">
        <v>44820</v>
      </c>
      <c r="D599" s="53" t="s">
        <v>1306</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1" t="s">
        <v>82</v>
      </c>
      <c r="J599" s="53"/>
      <c r="K599" s="51" t="str">
        <f ca="1">LeaveTracker[[#This Row],[Days]]&amp;" "&amp;LeaveTracker[[#This Row],[Type of Leave]]</f>
        <v>1 VL</v>
      </c>
      <c r="L599" s="9">
        <f ca="1">NETWORKDAYS(LeaveTracker[[#This Row],[Start Date]],LeaveTracker[[#This Row],[End Date]],lstHolidays)</f>
        <v>1</v>
      </c>
      <c r="M599" s="9"/>
    </row>
    <row r="600" spans="1:13" ht="30" customHeight="1" x14ac:dyDescent="0.3">
      <c r="A600" s="51">
        <v>915</v>
      </c>
      <c r="B600" s="56">
        <v>44880</v>
      </c>
      <c r="C600" s="56">
        <v>44806</v>
      </c>
      <c r="D600" s="53" t="s">
        <v>1753</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1" t="s">
        <v>81</v>
      </c>
      <c r="J600" s="53"/>
      <c r="K600" s="51" t="str">
        <f ca="1">LeaveTracker[[#This Row],[Days]]&amp;" "&amp;LeaveTracker[[#This Row],[Type of Leave]]</f>
        <v>1 SL</v>
      </c>
      <c r="L600" s="9">
        <f ca="1">NETWORKDAYS(LeaveTracker[[#This Row],[Start Date]],LeaveTracker[[#This Row],[End Date]],lstHolidays)</f>
        <v>1</v>
      </c>
      <c r="M600" s="9"/>
    </row>
    <row r="601" spans="1:13" ht="30" customHeight="1" x14ac:dyDescent="0.3">
      <c r="A601" s="51">
        <v>916</v>
      </c>
      <c r="B601" s="56">
        <v>44880</v>
      </c>
      <c r="C601" s="56">
        <v>44823</v>
      </c>
      <c r="D601" s="53" t="s">
        <v>1804</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1" t="s">
        <v>82</v>
      </c>
      <c r="J601" s="53" t="s">
        <v>1004</v>
      </c>
      <c r="K601" s="51" t="str">
        <f ca="1">LeaveTracker[[#This Row],[Days]]&amp;" "&amp;LeaveTracker[[#This Row],[Type of Leave]]</f>
        <v>1 VL</v>
      </c>
      <c r="L601" s="9">
        <f ca="1">NETWORKDAYS(LeaveTracker[[#This Row],[Start Date]],LeaveTracker[[#This Row],[End Date]],lstHolidays)</f>
        <v>1</v>
      </c>
      <c r="M601" s="9"/>
    </row>
    <row r="602" spans="1:13" ht="30" customHeight="1" x14ac:dyDescent="0.3">
      <c r="A602" s="51">
        <v>917</v>
      </c>
      <c r="B602" s="56">
        <v>44880</v>
      </c>
      <c r="C602" s="56">
        <v>44823</v>
      </c>
      <c r="D602" s="53" t="s">
        <v>1796</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1" t="s">
        <v>81</v>
      </c>
      <c r="J602" s="53"/>
      <c r="K602" s="51" t="str">
        <f ca="1">LeaveTracker[[#This Row],[Days]]&amp;" "&amp;LeaveTracker[[#This Row],[Type of Leave]]</f>
        <v>3 SL</v>
      </c>
      <c r="L602" s="9">
        <f ca="1">NETWORKDAYS(LeaveTracker[[#This Row],[Start Date]],LeaveTracker[[#This Row],[End Date]],lstHolidays)</f>
        <v>3</v>
      </c>
      <c r="M602" s="9"/>
    </row>
    <row r="603" spans="1:13" ht="30" customHeight="1" x14ac:dyDescent="0.3">
      <c r="A603" s="51">
        <v>917</v>
      </c>
      <c r="B603" s="56">
        <v>44880</v>
      </c>
      <c r="C603" s="56">
        <v>44823</v>
      </c>
      <c r="D603" s="53" t="s">
        <v>1796</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1" t="s">
        <v>81</v>
      </c>
      <c r="J603" s="53"/>
      <c r="K603" s="51" t="str">
        <f ca="1">LeaveTracker[[#This Row],[Days]]&amp;" "&amp;LeaveTracker[[#This Row],[Type of Leave]]</f>
        <v>0 SL</v>
      </c>
      <c r="L603" s="9">
        <f ca="1">NETWORKDAYS(LeaveTracker[[#This Row],[Start Date]],LeaveTracker[[#This Row],[End Date]],lstHolidays)</f>
        <v>0</v>
      </c>
      <c r="M603" s="9"/>
    </row>
    <row r="604" spans="1:13" ht="30" customHeight="1" x14ac:dyDescent="0.3">
      <c r="A604" s="51">
        <v>918</v>
      </c>
      <c r="B604" s="56">
        <v>44880</v>
      </c>
      <c r="C604" s="56">
        <v>44823</v>
      </c>
      <c r="D604" s="53" t="s">
        <v>1798</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1" t="s">
        <v>81</v>
      </c>
      <c r="J604" s="53"/>
      <c r="K604" s="51" t="str">
        <f ca="1">LeaveTracker[[#This Row],[Days]]&amp;" "&amp;LeaveTracker[[#This Row],[Type of Leave]]</f>
        <v>1 SL</v>
      </c>
      <c r="L604" s="9">
        <f ca="1">NETWORKDAYS(LeaveTracker[[#This Row],[Start Date]],LeaveTracker[[#This Row],[End Date]],lstHolidays)</f>
        <v>1</v>
      </c>
      <c r="M604" s="9"/>
    </row>
    <row r="605" spans="1:13" ht="30" customHeight="1" x14ac:dyDescent="0.3">
      <c r="A605" s="51">
        <v>919</v>
      </c>
      <c r="B605" s="56">
        <v>44880</v>
      </c>
      <c r="C605" s="56">
        <v>44834</v>
      </c>
      <c r="D605" s="53" t="s">
        <v>1804</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1" t="s">
        <v>82</v>
      </c>
      <c r="J605" s="53" t="s">
        <v>1004</v>
      </c>
      <c r="K605" s="51" t="str">
        <f ca="1">LeaveTracker[[#This Row],[Days]]&amp;" "&amp;LeaveTracker[[#This Row],[Type of Leave]]</f>
        <v>1 VL</v>
      </c>
      <c r="L605" s="9">
        <f ca="1">NETWORKDAYS(LeaveTracker[[#This Row],[Start Date]],LeaveTracker[[#This Row],[End Date]],lstHolidays)</f>
        <v>1</v>
      </c>
      <c r="M605" s="9"/>
    </row>
    <row r="606" spans="1:13" ht="30" customHeight="1" x14ac:dyDescent="0.3">
      <c r="A606" s="51">
        <v>920</v>
      </c>
      <c r="B606" s="56">
        <v>44880</v>
      </c>
      <c r="C606" s="56">
        <v>44818</v>
      </c>
      <c r="D606" s="53" t="s">
        <v>1826</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1" t="s">
        <v>81</v>
      </c>
      <c r="J606" s="53"/>
      <c r="K606" s="51" t="str">
        <f ca="1">LeaveTracker[[#This Row],[Days]]&amp;" "&amp;LeaveTracker[[#This Row],[Type of Leave]]</f>
        <v>2 SL</v>
      </c>
      <c r="L606" s="9">
        <f ca="1">NETWORKDAYS(LeaveTracker[[#This Row],[Start Date]],LeaveTracker[[#This Row],[End Date]],lstHolidays)</f>
        <v>2</v>
      </c>
      <c r="M606" s="9"/>
    </row>
    <row r="607" spans="1:13" ht="30" customHeight="1" x14ac:dyDescent="0.3">
      <c r="A607" s="51">
        <v>921</v>
      </c>
      <c r="B607" s="56">
        <v>44880</v>
      </c>
      <c r="C607" s="56">
        <v>44818</v>
      </c>
      <c r="D607" s="53" t="s">
        <v>1878</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1" t="s">
        <v>82</v>
      </c>
      <c r="J607" s="53"/>
      <c r="K607" s="51" t="str">
        <f ca="1">LeaveTracker[[#This Row],[Days]]&amp;" "&amp;LeaveTracker[[#This Row],[Type of Leave]]</f>
        <v>1 VL</v>
      </c>
      <c r="L607" s="9">
        <f ca="1">NETWORKDAYS(LeaveTracker[[#This Row],[Start Date]],LeaveTracker[[#This Row],[End Date]],lstHolidays)</f>
        <v>1</v>
      </c>
      <c r="M607" s="9"/>
    </row>
    <row r="608" spans="1:13" ht="30" customHeight="1" x14ac:dyDescent="0.3">
      <c r="A608" s="51">
        <v>921</v>
      </c>
      <c r="B608" s="56">
        <v>44880</v>
      </c>
      <c r="C608" s="56">
        <v>44818</v>
      </c>
      <c r="D608" s="53" t="s">
        <v>1878</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1" t="s">
        <v>82</v>
      </c>
      <c r="J608" s="53"/>
      <c r="K608" s="51" t="str">
        <f ca="1">LeaveTracker[[#This Row],[Days]]&amp;" "&amp;LeaveTracker[[#This Row],[Type of Leave]]</f>
        <v>1 VL</v>
      </c>
      <c r="L608" s="9">
        <f ca="1">NETWORKDAYS(LeaveTracker[[#This Row],[Start Date]],LeaveTracker[[#This Row],[End Date]],lstHolidays)</f>
        <v>1</v>
      </c>
      <c r="M608" s="9"/>
    </row>
    <row r="609" spans="1:13" ht="30" customHeight="1" x14ac:dyDescent="0.3">
      <c r="A609" s="51">
        <v>922</v>
      </c>
      <c r="B609" s="56">
        <v>44880</v>
      </c>
      <c r="C609" s="56">
        <v>44818</v>
      </c>
      <c r="D609" s="53" t="s">
        <v>1878</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1" t="s">
        <v>298</v>
      </c>
      <c r="J609" s="53" t="s">
        <v>1003</v>
      </c>
      <c r="K609" s="51" t="str">
        <f ca="1">LeaveTracker[[#This Row],[Days]]&amp;" "&amp;LeaveTracker[[#This Row],[Type of Leave]]</f>
        <v>1 OTHER</v>
      </c>
      <c r="L609" s="9">
        <f ca="1">NETWORKDAYS(LeaveTracker[[#This Row],[Start Date]],LeaveTracker[[#This Row],[End Date]],lstHolidays)</f>
        <v>1</v>
      </c>
      <c r="M609" s="9"/>
    </row>
    <row r="610" spans="1:13" ht="30" customHeight="1" x14ac:dyDescent="0.3">
      <c r="A610" s="51">
        <v>923</v>
      </c>
      <c r="B610" s="56">
        <v>44880</v>
      </c>
      <c r="C610" s="56">
        <v>44810</v>
      </c>
      <c r="D610" s="53" t="s">
        <v>1835</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1" t="s">
        <v>82</v>
      </c>
      <c r="J610" s="53"/>
      <c r="K610" s="51" t="str">
        <f ca="1">LeaveTracker[[#This Row],[Days]]&amp;" "&amp;LeaveTracker[[#This Row],[Type of Leave]]</f>
        <v>0 VL</v>
      </c>
      <c r="L610" s="9">
        <f ca="1">NETWORKDAYS(LeaveTracker[[#This Row],[Start Date]],LeaveTracker[[#This Row],[End Date]],lstHolidays)</f>
        <v>0</v>
      </c>
      <c r="M610" s="9"/>
    </row>
    <row r="611" spans="1:13" ht="30" customHeight="1" x14ac:dyDescent="0.3">
      <c r="A611" s="51">
        <v>924</v>
      </c>
      <c r="B611" s="56">
        <v>44880</v>
      </c>
      <c r="C611" s="56">
        <v>44816</v>
      </c>
      <c r="D611" s="53" t="s">
        <v>1934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1" t="s">
        <v>82</v>
      </c>
      <c r="J611" s="53"/>
      <c r="K611" s="51" t="str">
        <f ca="1">LeaveTracker[[#This Row],[Days]]&amp;" "&amp;LeaveTracker[[#This Row],[Type of Leave]]</f>
        <v>3 VL</v>
      </c>
      <c r="L611" s="9">
        <f ca="1">NETWORKDAYS(LeaveTracker[[#This Row],[Start Date]],LeaveTracker[[#This Row],[End Date]],lstHolidays)</f>
        <v>3</v>
      </c>
      <c r="M611" s="9"/>
    </row>
    <row r="612" spans="1:13" ht="30" customHeight="1" x14ac:dyDescent="0.3">
      <c r="A612" s="51">
        <v>925</v>
      </c>
      <c r="B612" s="56">
        <v>44880</v>
      </c>
      <c r="C612" s="56">
        <v>44816</v>
      </c>
      <c r="D612" s="53" t="s">
        <v>1747</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1" t="s">
        <v>81</v>
      </c>
      <c r="J612" s="53"/>
      <c r="K612" s="51" t="str">
        <f ca="1">LeaveTracker[[#This Row],[Days]]&amp;" "&amp;LeaveTracker[[#This Row],[Type of Leave]]</f>
        <v>-31998 SL</v>
      </c>
      <c r="L612" s="9">
        <f ca="1">NETWORKDAYS(LeaveTracker[[#This Row],[Start Date]],LeaveTracker[[#This Row],[End Date]],lstHolidays)</f>
        <v>-31998</v>
      </c>
      <c r="M612" s="9"/>
    </row>
    <row r="613" spans="1:13" ht="30" customHeight="1" x14ac:dyDescent="0.3">
      <c r="A613" s="51">
        <v>926</v>
      </c>
      <c r="B613" s="56">
        <v>44880</v>
      </c>
      <c r="C613" s="56">
        <v>44823</v>
      </c>
      <c r="D613" s="53" t="s">
        <v>1821</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1" t="s">
        <v>81</v>
      </c>
      <c r="J613" s="53"/>
      <c r="K613" s="51" t="str">
        <f ca="1">LeaveTracker[[#This Row],[Days]]&amp;" "&amp;LeaveTracker[[#This Row],[Type of Leave]]</f>
        <v>1 SL</v>
      </c>
      <c r="L613" s="9">
        <f ca="1">NETWORKDAYS(LeaveTracker[[#This Row],[Start Date]],LeaveTracker[[#This Row],[End Date]],lstHolidays)</f>
        <v>1</v>
      </c>
      <c r="M613" s="9"/>
    </row>
    <row r="614" spans="1:13" ht="30" customHeight="1" x14ac:dyDescent="0.3">
      <c r="A614" s="51">
        <v>926</v>
      </c>
      <c r="B614" s="56">
        <v>44880</v>
      </c>
      <c r="C614" s="56">
        <v>44823</v>
      </c>
      <c r="D614" s="53" t="s">
        <v>1821</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1" t="s">
        <v>81</v>
      </c>
      <c r="J614" s="53"/>
      <c r="K614" s="51" t="str">
        <f ca="1">LeaveTracker[[#This Row],[Days]]&amp;" "&amp;LeaveTracker[[#This Row],[Type of Leave]]</f>
        <v>4 SL</v>
      </c>
      <c r="L614" s="9">
        <f ca="1">NETWORKDAYS(LeaveTracker[[#This Row],[Start Date]],LeaveTracker[[#This Row],[End Date]],lstHolidays)</f>
        <v>4</v>
      </c>
      <c r="M614" s="9"/>
    </row>
    <row r="615" spans="1:13" ht="30" customHeight="1" x14ac:dyDescent="0.3">
      <c r="A615" s="51">
        <v>927</v>
      </c>
      <c r="B615" s="56">
        <v>44880</v>
      </c>
      <c r="C615" s="56">
        <v>44805</v>
      </c>
      <c r="D615" s="53" t="s">
        <v>1821</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1" t="s">
        <v>81</v>
      </c>
      <c r="J615" s="53"/>
      <c r="K615" s="51" t="str">
        <f ca="1">LeaveTracker[[#This Row],[Days]]&amp;" "&amp;LeaveTracker[[#This Row],[Type of Leave]]</f>
        <v>1 SL</v>
      </c>
      <c r="L615" s="9">
        <f ca="1">NETWORKDAYS(LeaveTracker[[#This Row],[Start Date]],LeaveTracker[[#This Row],[End Date]],lstHolidays)</f>
        <v>1</v>
      </c>
      <c r="M615" s="9"/>
    </row>
    <row r="616" spans="1:13" ht="30" customHeight="1" x14ac:dyDescent="0.3">
      <c r="A616" s="51">
        <v>928</v>
      </c>
      <c r="B616" s="56">
        <v>44880</v>
      </c>
      <c r="C616" s="56">
        <v>44809</v>
      </c>
      <c r="D616" s="53" t="s">
        <v>1734</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1" t="s">
        <v>81</v>
      </c>
      <c r="J616" s="53"/>
      <c r="K616" s="51" t="str">
        <f ca="1">LeaveTracker[[#This Row],[Days]]&amp;" "&amp;LeaveTracker[[#This Row],[Type of Leave]]</f>
        <v>2 SL</v>
      </c>
      <c r="L616" s="9">
        <f ca="1">NETWORKDAYS(LeaveTracker[[#This Row],[Start Date]],LeaveTracker[[#This Row],[End Date]],lstHolidays)</f>
        <v>2</v>
      </c>
      <c r="M616" s="9"/>
    </row>
    <row r="617" spans="1:13" ht="30" customHeight="1" x14ac:dyDescent="0.3">
      <c r="A617" s="51">
        <v>929</v>
      </c>
      <c r="B617" s="56">
        <v>44880</v>
      </c>
      <c r="C617" s="56">
        <v>44820</v>
      </c>
      <c r="D617" s="53" t="s">
        <v>1935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1" t="s">
        <v>82</v>
      </c>
      <c r="J617" s="53"/>
      <c r="K617" s="51" t="str">
        <f ca="1">LeaveTracker[[#This Row],[Days]]&amp;" "&amp;LeaveTracker[[#This Row],[Type of Leave]]</f>
        <v>3 VL</v>
      </c>
      <c r="L617" s="9">
        <f ca="1">NETWORKDAYS(LeaveTracker[[#This Row],[Start Date]],LeaveTracker[[#This Row],[End Date]],lstHolidays)</f>
        <v>3</v>
      </c>
      <c r="M617" s="9"/>
    </row>
    <row r="618" spans="1:13" ht="30" customHeight="1" x14ac:dyDescent="0.3">
      <c r="A618" s="51">
        <v>929</v>
      </c>
      <c r="B618" s="56">
        <v>44880</v>
      </c>
      <c r="C618" s="56">
        <v>44820</v>
      </c>
      <c r="D618" s="53" t="s">
        <v>1935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1" t="s">
        <v>82</v>
      </c>
      <c r="J618" s="53"/>
      <c r="K618" s="51" t="str">
        <f ca="1">LeaveTracker[[#This Row],[Days]]&amp;" "&amp;LeaveTracker[[#This Row],[Type of Leave]]</f>
        <v>3 VL</v>
      </c>
      <c r="L618" s="9">
        <f ca="1">NETWORKDAYS(LeaveTracker[[#This Row],[Start Date]],LeaveTracker[[#This Row],[End Date]],lstHolidays)</f>
        <v>3</v>
      </c>
      <c r="M618" s="9"/>
    </row>
    <row r="619" spans="1:13" ht="30" customHeight="1" x14ac:dyDescent="0.3">
      <c r="A619" s="51">
        <v>930</v>
      </c>
      <c r="B619" s="56">
        <v>44880</v>
      </c>
      <c r="C619" s="56">
        <v>44820</v>
      </c>
      <c r="D619" s="53" t="s">
        <v>1741</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1" t="s">
        <v>81</v>
      </c>
      <c r="J619" s="53"/>
      <c r="K619" s="51" t="str">
        <f ca="1">LeaveTracker[[#This Row],[Days]]&amp;" "&amp;LeaveTracker[[#This Row],[Type of Leave]]</f>
        <v>1 SL</v>
      </c>
      <c r="L619" s="9">
        <f ca="1">NETWORKDAYS(LeaveTracker[[#This Row],[Start Date]],LeaveTracker[[#This Row],[End Date]],lstHolidays)</f>
        <v>1</v>
      </c>
      <c r="M619" s="9"/>
    </row>
    <row r="620" spans="1:13" ht="30" customHeight="1" x14ac:dyDescent="0.3">
      <c r="A620" s="51">
        <v>931</v>
      </c>
      <c r="B620" s="56">
        <v>44880</v>
      </c>
      <c r="C620" s="56">
        <v>44818</v>
      </c>
      <c r="D620" s="53" t="s">
        <v>1741</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1" t="s">
        <v>82</v>
      </c>
      <c r="J620" s="53"/>
      <c r="K620" s="51" t="str">
        <f ca="1">LeaveTracker[[#This Row],[Days]]&amp;" "&amp;LeaveTracker[[#This Row],[Type of Leave]]</f>
        <v>1 VL</v>
      </c>
      <c r="L620" s="9">
        <f ca="1">NETWORKDAYS(LeaveTracker[[#This Row],[Start Date]],LeaveTracker[[#This Row],[End Date]],lstHolidays)</f>
        <v>1</v>
      </c>
      <c r="M620" s="9"/>
    </row>
    <row r="621" spans="1:13" ht="30" customHeight="1" x14ac:dyDescent="0.3">
      <c r="A621" s="51">
        <v>932</v>
      </c>
      <c r="B621" s="56">
        <v>44880</v>
      </c>
      <c r="C621" s="56">
        <v>44816</v>
      </c>
      <c r="D621" s="53" t="s">
        <v>1936</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1" t="s">
        <v>298</v>
      </c>
      <c r="J621" s="53" t="s">
        <v>1003</v>
      </c>
      <c r="K621" s="51" t="str">
        <f ca="1">LeaveTracker[[#This Row],[Days]]&amp;" "&amp;LeaveTracker[[#This Row],[Type of Leave]]</f>
        <v>3 OTHER</v>
      </c>
      <c r="L621" s="9">
        <f ca="1">NETWORKDAYS(LeaveTracker[[#This Row],[Start Date]],LeaveTracker[[#This Row],[End Date]],lstHolidays)</f>
        <v>3</v>
      </c>
      <c r="M621" s="9"/>
    </row>
    <row r="622" spans="1:13" ht="30" customHeight="1" x14ac:dyDescent="0.3">
      <c r="A622" s="51">
        <v>933</v>
      </c>
      <c r="B622" s="56">
        <v>44880</v>
      </c>
      <c r="C622" s="56">
        <v>44816</v>
      </c>
      <c r="D622" s="53" t="s">
        <v>1916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1" t="s">
        <v>81</v>
      </c>
      <c r="J622" s="53"/>
      <c r="K622" s="51" t="str">
        <f ca="1">LeaveTracker[[#This Row],[Days]]&amp;" "&amp;LeaveTracker[[#This Row],[Type of Leave]]</f>
        <v>0 SL</v>
      </c>
      <c r="L622" s="9">
        <f ca="1">NETWORKDAYS(LeaveTracker[[#This Row],[Start Date]],LeaveTracker[[#This Row],[End Date]],lstHolidays)</f>
        <v>0</v>
      </c>
      <c r="M622" s="9"/>
    </row>
    <row r="623" spans="1:13" ht="30" customHeight="1" x14ac:dyDescent="0.3">
      <c r="A623" s="51">
        <v>934</v>
      </c>
      <c r="B623" s="56">
        <v>44880</v>
      </c>
      <c r="C623" s="56">
        <v>44834</v>
      </c>
      <c r="D623" s="53" t="s">
        <v>1916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1" t="s">
        <v>81</v>
      </c>
      <c r="J623" s="53"/>
      <c r="K623" s="51" t="str">
        <f ca="1">LeaveTracker[[#This Row],[Days]]&amp;" "&amp;LeaveTracker[[#This Row],[Type of Leave]]</f>
        <v>3 SL</v>
      </c>
      <c r="L623" s="9">
        <f ca="1">NETWORKDAYS(LeaveTracker[[#This Row],[Start Date]],LeaveTracker[[#This Row],[End Date]],lstHolidays)</f>
        <v>3</v>
      </c>
      <c r="M623" s="9"/>
    </row>
    <row r="624" spans="1:13" ht="30" customHeight="1" x14ac:dyDescent="0.3">
      <c r="A624" s="51">
        <v>934</v>
      </c>
      <c r="B624" s="56">
        <v>44880</v>
      </c>
      <c r="C624" s="56">
        <v>44834</v>
      </c>
      <c r="D624" s="53" t="s">
        <v>1916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1" t="s">
        <v>81</v>
      </c>
      <c r="J624" s="53"/>
      <c r="K624" s="51" t="str">
        <f ca="1">LeaveTracker[[#This Row],[Days]]&amp;" "&amp;LeaveTracker[[#This Row],[Type of Leave]]</f>
        <v>1 SL</v>
      </c>
      <c r="L624" s="9">
        <f ca="1">NETWORKDAYS(LeaveTracker[[#This Row],[Start Date]],LeaveTracker[[#This Row],[End Date]],lstHolidays)</f>
        <v>1</v>
      </c>
      <c r="M624" s="9"/>
    </row>
    <row r="625" spans="1:13" ht="30" customHeight="1" x14ac:dyDescent="0.3">
      <c r="A625" s="51">
        <v>935</v>
      </c>
      <c r="B625" s="56">
        <v>44880</v>
      </c>
      <c r="C625" s="56">
        <v>44820</v>
      </c>
      <c r="D625" s="53" t="s">
        <v>1937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1" t="s">
        <v>81</v>
      </c>
      <c r="J625" s="53"/>
      <c r="K625" s="51" t="str">
        <f ca="1">LeaveTracker[[#This Row],[Days]]&amp;" "&amp;LeaveTracker[[#This Row],[Type of Leave]]</f>
        <v>1 SL</v>
      </c>
      <c r="L625" s="9">
        <f ca="1">NETWORKDAYS(LeaveTracker[[#This Row],[Start Date]],LeaveTracker[[#This Row],[End Date]],lstHolidays)</f>
        <v>1</v>
      </c>
      <c r="M625" s="9"/>
    </row>
    <row r="626" spans="1:13" ht="30" customHeight="1" x14ac:dyDescent="0.3">
      <c r="A626" s="51">
        <v>935</v>
      </c>
      <c r="B626" s="56">
        <v>44880</v>
      </c>
      <c r="C626" s="56">
        <v>44820</v>
      </c>
      <c r="D626" s="53" t="s">
        <v>1937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1" t="s">
        <v>81</v>
      </c>
      <c r="J626" s="53"/>
      <c r="K626" s="51" t="str">
        <f ca="1">LeaveTracker[[#This Row],[Days]]&amp;" "&amp;LeaveTracker[[#This Row],[Type of Leave]]</f>
        <v>0 SL</v>
      </c>
      <c r="L626" s="9">
        <f ca="1">NETWORKDAYS(LeaveTracker[[#This Row],[Start Date]],LeaveTracker[[#This Row],[End Date]],lstHolidays)</f>
        <v>0</v>
      </c>
      <c r="M626" s="9"/>
    </row>
    <row r="627" spans="1:13" ht="30" customHeight="1" x14ac:dyDescent="0.3">
      <c r="A627" s="51">
        <v>935</v>
      </c>
      <c r="B627" s="56">
        <v>44880</v>
      </c>
      <c r="C627" s="56">
        <v>44820</v>
      </c>
      <c r="D627" s="53" t="s">
        <v>1937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1" t="s">
        <v>81</v>
      </c>
      <c r="J627" s="53"/>
      <c r="K627" s="51" t="str">
        <f ca="1">LeaveTracker[[#This Row],[Days]]&amp;" "&amp;LeaveTracker[[#This Row],[Type of Leave]]</f>
        <v>1 SL</v>
      </c>
      <c r="L627" s="9">
        <f ca="1">NETWORKDAYS(LeaveTracker[[#This Row],[Start Date]],LeaveTracker[[#This Row],[End Date]],lstHolidays)</f>
        <v>1</v>
      </c>
      <c r="M627" s="9"/>
    </row>
    <row r="628" spans="1:13" ht="30" customHeight="1" x14ac:dyDescent="0.3">
      <c r="A628" s="51">
        <v>936</v>
      </c>
      <c r="B628" s="56">
        <v>44880</v>
      </c>
      <c r="C628" s="56">
        <v>44833</v>
      </c>
      <c r="D628" s="53" t="s">
        <v>1757</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1" t="s">
        <v>81</v>
      </c>
      <c r="J628" s="53"/>
      <c r="K628" s="51" t="str">
        <f ca="1">LeaveTracker[[#This Row],[Days]]&amp;" "&amp;LeaveTracker[[#This Row],[Type of Leave]]</f>
        <v>2 SL</v>
      </c>
      <c r="L628" s="9">
        <f ca="1">NETWORKDAYS(LeaveTracker[[#This Row],[Start Date]],LeaveTracker[[#This Row],[End Date]],lstHolidays)</f>
        <v>2</v>
      </c>
      <c r="M628" s="9"/>
    </row>
    <row r="629" spans="1:13" ht="30" customHeight="1" x14ac:dyDescent="0.3">
      <c r="A629" s="51">
        <v>937</v>
      </c>
      <c r="B629" s="56">
        <v>44880</v>
      </c>
      <c r="C629" s="56">
        <v>44818</v>
      </c>
      <c r="D629" s="53" t="s">
        <v>1879</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1" t="s">
        <v>81</v>
      </c>
      <c r="J629" s="53"/>
      <c r="K629" s="51" t="str">
        <f ca="1">LeaveTracker[[#This Row],[Days]]&amp;" "&amp;LeaveTracker[[#This Row],[Type of Leave]]</f>
        <v>1 SL</v>
      </c>
      <c r="L629" s="9">
        <f ca="1">NETWORKDAYS(LeaveTracker[[#This Row],[Start Date]],LeaveTracker[[#This Row],[End Date]],lstHolidays)</f>
        <v>1</v>
      </c>
      <c r="M629" s="9"/>
    </row>
    <row r="630" spans="1:13" ht="30" customHeight="1" x14ac:dyDescent="0.3">
      <c r="A630" s="51">
        <v>938</v>
      </c>
      <c r="B630" s="56">
        <v>44880</v>
      </c>
      <c r="C630" s="56">
        <v>44810</v>
      </c>
      <c r="D630" s="53" t="s">
        <v>1879</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1" t="s">
        <v>81</v>
      </c>
      <c r="J630" s="53"/>
      <c r="K630" s="51" t="str">
        <f ca="1">LeaveTracker[[#This Row],[Days]]&amp;" "&amp;LeaveTracker[[#This Row],[Type of Leave]]</f>
        <v>1 SL</v>
      </c>
      <c r="L630" s="9">
        <f ca="1">NETWORKDAYS(LeaveTracker[[#This Row],[Start Date]],LeaveTracker[[#This Row],[End Date]],lstHolidays)</f>
        <v>1</v>
      </c>
      <c r="M630" s="9"/>
    </row>
    <row r="631" spans="1:13" ht="30" customHeight="1" x14ac:dyDescent="0.3">
      <c r="A631" s="51">
        <v>939</v>
      </c>
      <c r="B631" s="56">
        <v>44880</v>
      </c>
      <c r="C631" s="56">
        <v>44809</v>
      </c>
      <c r="D631" s="53" t="s">
        <v>1730</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1" t="s">
        <v>82</v>
      </c>
      <c r="J631" s="53"/>
      <c r="K631" s="51" t="str">
        <f ca="1">LeaveTracker[[#This Row],[Days]]&amp;" "&amp;LeaveTracker[[#This Row],[Type of Leave]]</f>
        <v>1 VL</v>
      </c>
      <c r="L631" s="9">
        <f ca="1">NETWORKDAYS(LeaveTracker[[#This Row],[Start Date]],LeaveTracker[[#This Row],[End Date]],lstHolidays)</f>
        <v>1</v>
      </c>
      <c r="M631" s="9"/>
    </row>
    <row r="632" spans="1:13" ht="30" customHeight="1" x14ac:dyDescent="0.3">
      <c r="A632" s="51">
        <v>939</v>
      </c>
      <c r="B632" s="56">
        <v>44880</v>
      </c>
      <c r="C632" s="56">
        <v>44809</v>
      </c>
      <c r="D632" s="53" t="s">
        <v>1730</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1" t="s">
        <v>298</v>
      </c>
      <c r="J632" s="53" t="s">
        <v>1003</v>
      </c>
      <c r="K632" s="51" t="str">
        <f ca="1">LeaveTracker[[#This Row],[Days]]&amp;" "&amp;LeaveTracker[[#This Row],[Type of Leave]]</f>
        <v>1 OTHER</v>
      </c>
      <c r="L632" s="9">
        <f ca="1">NETWORKDAYS(LeaveTracker[[#This Row],[Start Date]],LeaveTracker[[#This Row],[End Date]],lstHolidays)</f>
        <v>1</v>
      </c>
      <c r="M632" s="9"/>
    </row>
    <row r="633" spans="1:13" ht="30" customHeight="1" x14ac:dyDescent="0.3">
      <c r="A633" s="51">
        <v>939</v>
      </c>
      <c r="B633" s="56">
        <v>44880</v>
      </c>
      <c r="C633" s="56">
        <v>44809</v>
      </c>
      <c r="D633" s="53" t="s">
        <v>1730</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1" t="s">
        <v>298</v>
      </c>
      <c r="J633" s="53" t="s">
        <v>1003</v>
      </c>
      <c r="K633" s="51" t="str">
        <f ca="1">LeaveTracker[[#This Row],[Days]]&amp;" "&amp;LeaveTracker[[#This Row],[Type of Leave]]</f>
        <v>2 OTHER</v>
      </c>
      <c r="L633" s="9">
        <f ca="1">NETWORKDAYS(LeaveTracker[[#This Row],[Start Date]],LeaveTracker[[#This Row],[End Date]],lstHolidays)</f>
        <v>2</v>
      </c>
      <c r="M633" s="9"/>
    </row>
    <row r="634" spans="1:13" ht="30" customHeight="1" x14ac:dyDescent="0.3">
      <c r="A634" s="51">
        <v>940</v>
      </c>
      <c r="B634" s="56">
        <v>44880</v>
      </c>
      <c r="C634" s="56">
        <v>44810</v>
      </c>
      <c r="D634" s="53" t="s">
        <v>1864</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1" t="s">
        <v>298</v>
      </c>
      <c r="J634" s="53" t="s">
        <v>1003</v>
      </c>
      <c r="K634" s="51" t="str">
        <f ca="1">LeaveTracker[[#This Row],[Days]]&amp;" "&amp;LeaveTracker[[#This Row],[Type of Leave]]</f>
        <v>1 OTHER</v>
      </c>
      <c r="L634" s="9">
        <f ca="1">NETWORKDAYS(LeaveTracker[[#This Row],[Start Date]],LeaveTracker[[#This Row],[End Date]],lstHolidays)</f>
        <v>1</v>
      </c>
      <c r="M634" s="9"/>
    </row>
    <row r="635" spans="1:13" ht="30" customHeight="1" x14ac:dyDescent="0.3">
      <c r="A635" s="51">
        <v>941</v>
      </c>
      <c r="B635" s="56">
        <v>44880</v>
      </c>
      <c r="C635" s="56">
        <v>44805</v>
      </c>
      <c r="D635" s="53" t="s">
        <v>1759</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1" t="s">
        <v>81</v>
      </c>
      <c r="J635" s="53"/>
      <c r="K635" s="51" t="str">
        <f ca="1">LeaveTracker[[#This Row],[Days]]&amp;" "&amp;LeaveTracker[[#This Row],[Type of Leave]]</f>
        <v>15 SL</v>
      </c>
      <c r="L635" s="9">
        <f ca="1">NETWORKDAYS(LeaveTracker[[#This Row],[Start Date]],LeaveTracker[[#This Row],[End Date]],lstHolidays)</f>
        <v>15</v>
      </c>
      <c r="M635" s="9"/>
    </row>
    <row r="636" spans="1:13" ht="30" customHeight="1" x14ac:dyDescent="0.3">
      <c r="A636" s="51">
        <v>942</v>
      </c>
      <c r="B636" s="56">
        <v>44880</v>
      </c>
      <c r="C636" s="56">
        <v>44827</v>
      </c>
      <c r="D636" s="53" t="s">
        <v>1757</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1" t="s">
        <v>81</v>
      </c>
      <c r="J636" s="53"/>
      <c r="K636" s="51" t="str">
        <f ca="1">LeaveTracker[[#This Row],[Days]]&amp;" "&amp;LeaveTracker[[#This Row],[Type of Leave]]</f>
        <v>1 SL</v>
      </c>
      <c r="L636" s="9">
        <f ca="1">NETWORKDAYS(LeaveTracker[[#This Row],[Start Date]],LeaveTracker[[#This Row],[End Date]],lstHolidays)</f>
        <v>1</v>
      </c>
      <c r="M636" s="9"/>
    </row>
    <row r="637" spans="1:13" ht="30" customHeight="1" x14ac:dyDescent="0.3">
      <c r="A637" s="51">
        <v>943</v>
      </c>
      <c r="B637" s="56">
        <v>44880</v>
      </c>
      <c r="C637" s="56">
        <v>44825</v>
      </c>
      <c r="D637" s="53" t="s">
        <v>1757</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1" t="s">
        <v>298</v>
      </c>
      <c r="J637" s="53" t="s">
        <v>1003</v>
      </c>
      <c r="K637" s="51" t="str">
        <f ca="1">LeaveTracker[[#This Row],[Days]]&amp;" "&amp;LeaveTracker[[#This Row],[Type of Leave]]</f>
        <v>1 OTHER</v>
      </c>
      <c r="L637" s="9">
        <f ca="1">NETWORKDAYS(LeaveTracker[[#This Row],[Start Date]],LeaveTracker[[#This Row],[End Date]],lstHolidays)</f>
        <v>1</v>
      </c>
      <c r="M637" s="9"/>
    </row>
    <row r="638" spans="1:13" ht="30" customHeight="1" x14ac:dyDescent="0.3">
      <c r="A638" s="51">
        <v>944</v>
      </c>
      <c r="B638" s="56">
        <v>44880</v>
      </c>
      <c r="C638" s="56">
        <v>44807</v>
      </c>
      <c r="D638" s="53" t="s">
        <v>1937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1" t="s">
        <v>298</v>
      </c>
      <c r="J638" s="53" t="s">
        <v>1003</v>
      </c>
      <c r="K638" s="51" t="str">
        <f ca="1">LeaveTracker[[#This Row],[Days]]&amp;" "&amp;LeaveTracker[[#This Row],[Type of Leave]]</f>
        <v>1 OTHER</v>
      </c>
      <c r="L638" s="9">
        <f ca="1">NETWORKDAYS(LeaveTracker[[#This Row],[Start Date]],LeaveTracker[[#This Row],[End Date]],lstHolidays)</f>
        <v>1</v>
      </c>
      <c r="M638" s="9"/>
    </row>
    <row r="639" spans="1:13" ht="30" customHeight="1" x14ac:dyDescent="0.3">
      <c r="A639" s="51">
        <v>945</v>
      </c>
      <c r="B639" s="56">
        <v>44880</v>
      </c>
      <c r="C639" s="56">
        <v>44811</v>
      </c>
      <c r="D639" s="53" t="s">
        <v>1850</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1" t="s">
        <v>81</v>
      </c>
      <c r="J639" s="53"/>
      <c r="K639" s="51" t="str">
        <f ca="1">LeaveTracker[[#This Row],[Days]]&amp;" "&amp;LeaveTracker[[#This Row],[Type of Leave]]</f>
        <v>1 SL</v>
      </c>
      <c r="L639" s="9">
        <f ca="1">NETWORKDAYS(LeaveTracker[[#This Row],[Start Date]],LeaveTracker[[#This Row],[End Date]],lstHolidays)</f>
        <v>1</v>
      </c>
      <c r="M639" s="9"/>
    </row>
    <row r="640" spans="1:13" ht="30" customHeight="1" x14ac:dyDescent="0.3">
      <c r="A640" s="51">
        <v>946</v>
      </c>
      <c r="B640" s="56">
        <v>44880</v>
      </c>
      <c r="C640" s="56">
        <v>44785</v>
      </c>
      <c r="D640" s="53" t="s">
        <v>1920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1" t="s">
        <v>81</v>
      </c>
      <c r="J640" s="53"/>
      <c r="K640" s="51" t="str">
        <f ca="1">LeaveTracker[[#This Row],[Days]]&amp;" "&amp;LeaveTracker[[#This Row],[Type of Leave]]</f>
        <v>2 SL</v>
      </c>
      <c r="L640" s="9">
        <f ca="1">NETWORKDAYS(LeaveTracker[[#This Row],[Start Date]],LeaveTracker[[#This Row],[End Date]],lstHolidays)</f>
        <v>2</v>
      </c>
      <c r="M640" s="9"/>
    </row>
    <row r="641" spans="1:13" ht="30" customHeight="1" x14ac:dyDescent="0.3">
      <c r="A641" s="51">
        <v>947</v>
      </c>
      <c r="B641" s="56">
        <v>44880</v>
      </c>
      <c r="C641" s="56">
        <v>44816</v>
      </c>
      <c r="D641" s="53" t="s">
        <v>1761</v>
      </c>
      <c r="E641" s="51" t="str">
        <f>IF(ISBLANK(LeaveTracker[[#This Row],[Employee Name]]),"-----",VLOOKUP(LeaveTracker[[#This Row],[Employee Name]],Employees[[Employee Name]:[Office]],7))</f>
        <v>BPLO</v>
      </c>
      <c r="F641" s="51" t="str">
        <f>IF(ISBLANK(LeaveTracker[[#This Row],[Employee Name]]),"-----",VLOOKUP(LeaveTracker[[#This Row],[Employee Name]],Employees[[Employee Name]:[Office]],6))</f>
        <v>CASUAL</v>
      </c>
      <c r="G641" s="50">
        <v>44813</v>
      </c>
      <c r="H641" s="50">
        <v>44813</v>
      </c>
      <c r="I641" s="51" t="s">
        <v>81</v>
      </c>
      <c r="J641" s="53"/>
      <c r="K641" s="51" t="str">
        <f ca="1">LeaveTracker[[#This Row],[Days]]&amp;" "&amp;LeaveTracker[[#This Row],[Type of Leave]]</f>
        <v>1 SL</v>
      </c>
      <c r="L641" s="9">
        <f ca="1">NETWORKDAYS(LeaveTracker[[#This Row],[Start Date]],LeaveTracker[[#This Row],[End Date]],lstHolidays)</f>
        <v>1</v>
      </c>
      <c r="M641" s="9"/>
    </row>
    <row r="642" spans="1:13" ht="30" customHeight="1" x14ac:dyDescent="0.3">
      <c r="A642" s="51">
        <v>948</v>
      </c>
      <c r="B642" s="56">
        <v>44880</v>
      </c>
      <c r="C642" s="56">
        <v>44833</v>
      </c>
      <c r="D642" s="53" t="s">
        <v>1785</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1" t="s">
        <v>81</v>
      </c>
      <c r="J642" s="53"/>
      <c r="K642" s="51" t="str">
        <f ca="1">LeaveTracker[[#This Row],[Days]]&amp;" "&amp;LeaveTracker[[#This Row],[Type of Leave]]</f>
        <v>1 SL</v>
      </c>
      <c r="L642" s="9">
        <f ca="1">NETWORKDAYS(LeaveTracker[[#This Row],[Start Date]],LeaveTracker[[#This Row],[End Date]],lstHolidays)</f>
        <v>1</v>
      </c>
      <c r="M642" s="9"/>
    </row>
    <row r="643" spans="1:13" ht="30" customHeight="1" x14ac:dyDescent="0.3">
      <c r="A643" s="51">
        <v>949</v>
      </c>
      <c r="B643" s="56">
        <v>44880</v>
      </c>
      <c r="C643" s="56">
        <v>44827</v>
      </c>
      <c r="D643" s="53" t="s">
        <v>1782</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1" t="s">
        <v>82</v>
      </c>
      <c r="J643" s="53"/>
      <c r="K643" s="51" t="str">
        <f ca="1">LeaveTracker[[#This Row],[Days]]&amp;" "&amp;LeaveTracker[[#This Row],[Type of Leave]]</f>
        <v>2 VL</v>
      </c>
      <c r="L643" s="9">
        <f ca="1">NETWORKDAYS(LeaveTracker[[#This Row],[Start Date]],LeaveTracker[[#This Row],[End Date]],lstHolidays)</f>
        <v>2</v>
      </c>
      <c r="M643" s="9"/>
    </row>
    <row r="644" spans="1:13" ht="30" customHeight="1" x14ac:dyDescent="0.3">
      <c r="A644" s="51">
        <v>950</v>
      </c>
      <c r="B644" s="56">
        <v>44880</v>
      </c>
      <c r="C644" s="56">
        <v>44816</v>
      </c>
      <c r="D644" s="53" t="s">
        <v>1769</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1" t="s">
        <v>81</v>
      </c>
      <c r="J644" s="53"/>
      <c r="K644" s="51" t="str">
        <f ca="1">LeaveTracker[[#This Row],[Days]]&amp;" "&amp;LeaveTracker[[#This Row],[Type of Leave]]</f>
        <v>1 SL</v>
      </c>
      <c r="L644" s="9">
        <f ca="1">NETWORKDAYS(LeaveTracker[[#This Row],[Start Date]],LeaveTracker[[#This Row],[End Date]],lstHolidays)</f>
        <v>1</v>
      </c>
      <c r="M644" s="9"/>
    </row>
    <row r="645" spans="1:13" ht="30" customHeight="1" x14ac:dyDescent="0.3">
      <c r="A645" s="51">
        <v>951</v>
      </c>
      <c r="B645" s="56">
        <v>44880</v>
      </c>
      <c r="C645" s="56">
        <v>44834</v>
      </c>
      <c r="D645" s="53" t="s">
        <v>1775</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1" t="s">
        <v>81</v>
      </c>
      <c r="J645" s="53"/>
      <c r="K645" s="51" t="str">
        <f ca="1">LeaveTracker[[#This Row],[Days]]&amp;" "&amp;LeaveTracker[[#This Row],[Type of Leave]]</f>
        <v>1 SL</v>
      </c>
      <c r="L645" s="9">
        <f ca="1">NETWORKDAYS(LeaveTracker[[#This Row],[Start Date]],LeaveTracker[[#This Row],[End Date]],lstHolidays)</f>
        <v>1</v>
      </c>
      <c r="M645" s="9"/>
    </row>
    <row r="646" spans="1:13" ht="30" customHeight="1" x14ac:dyDescent="0.3">
      <c r="A646" s="51">
        <v>952</v>
      </c>
      <c r="B646" s="56">
        <v>44880</v>
      </c>
      <c r="C646" s="56">
        <v>44805</v>
      </c>
      <c r="D646" s="53" t="s">
        <v>1887</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1" t="s">
        <v>81</v>
      </c>
      <c r="J646" s="53"/>
      <c r="K646" s="51" t="str">
        <f ca="1">LeaveTracker[[#This Row],[Days]]&amp;" "&amp;LeaveTracker[[#This Row],[Type of Leave]]</f>
        <v>2 SL</v>
      </c>
      <c r="L646" s="9">
        <f ca="1">NETWORKDAYS(LeaveTracker[[#This Row],[Start Date]],LeaveTracker[[#This Row],[End Date]],lstHolidays)</f>
        <v>2</v>
      </c>
      <c r="M646" s="9"/>
    </row>
    <row r="647" spans="1:13" ht="30" customHeight="1" x14ac:dyDescent="0.3">
      <c r="A647" s="51">
        <v>953</v>
      </c>
      <c r="B647" s="56">
        <v>44880</v>
      </c>
      <c r="C647" s="56">
        <v>44816</v>
      </c>
      <c r="D647" s="53" t="s">
        <v>1887</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1" t="s">
        <v>81</v>
      </c>
      <c r="J647" s="53"/>
      <c r="K647" s="51" t="str">
        <f ca="1">LeaveTracker[[#This Row],[Days]]&amp;" "&amp;LeaveTracker[[#This Row],[Type of Leave]]</f>
        <v>5 SL</v>
      </c>
      <c r="L647" s="9">
        <f ca="1">NETWORKDAYS(LeaveTracker[[#This Row],[Start Date]],LeaveTracker[[#This Row],[End Date]],lstHolidays)</f>
        <v>5</v>
      </c>
      <c r="M647" s="9"/>
    </row>
    <row r="648" spans="1:13" ht="30" customHeight="1" x14ac:dyDescent="0.3">
      <c r="A648" s="51">
        <v>954</v>
      </c>
      <c r="B648" s="56">
        <v>44880</v>
      </c>
      <c r="C648" s="56">
        <v>44824</v>
      </c>
      <c r="D648" s="53" t="s">
        <v>1887</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1" t="s">
        <v>81</v>
      </c>
      <c r="J648" s="53"/>
      <c r="K648" s="51" t="str">
        <f ca="1">LeaveTracker[[#This Row],[Days]]&amp;" "&amp;LeaveTracker[[#This Row],[Type of Leave]]</f>
        <v>1 SL</v>
      </c>
      <c r="L648" s="9">
        <f ca="1">NETWORKDAYS(LeaveTracker[[#This Row],[Start Date]],LeaveTracker[[#This Row],[End Date]],lstHolidays)</f>
        <v>1</v>
      </c>
      <c r="M648" s="9"/>
    </row>
    <row r="649" spans="1:13" ht="30" customHeight="1" x14ac:dyDescent="0.3">
      <c r="A649" s="51">
        <v>955</v>
      </c>
      <c r="B649" s="56">
        <v>44880</v>
      </c>
      <c r="C649" s="56">
        <v>44809</v>
      </c>
      <c r="D649" s="53" t="s">
        <v>1814</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1" t="s">
        <v>81</v>
      </c>
      <c r="J649" s="53"/>
      <c r="K649" s="51" t="str">
        <f ca="1">LeaveTracker[[#This Row],[Days]]&amp;" "&amp;LeaveTracker[[#This Row],[Type of Leave]]</f>
        <v>1 SL</v>
      </c>
      <c r="L649" s="9">
        <f ca="1">NETWORKDAYS(LeaveTracker[[#This Row],[Start Date]],LeaveTracker[[#This Row],[End Date]],lstHolidays)</f>
        <v>1</v>
      </c>
      <c r="M649" s="9"/>
    </row>
    <row r="650" spans="1:13" ht="30" customHeight="1" x14ac:dyDescent="0.3">
      <c r="A650" s="51">
        <v>956</v>
      </c>
      <c r="B650" s="56">
        <v>44880</v>
      </c>
      <c r="C650" s="56">
        <v>44830</v>
      </c>
      <c r="D650" s="53" t="s">
        <v>1938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1" t="s">
        <v>298</v>
      </c>
      <c r="J650" s="53" t="s">
        <v>1003</v>
      </c>
      <c r="K650" s="51" t="str">
        <f ca="1">LeaveTracker[[#This Row],[Days]]&amp;" "&amp;LeaveTracker[[#This Row],[Type of Leave]]</f>
        <v>1 OTHER</v>
      </c>
      <c r="L650" s="9">
        <f ca="1">NETWORKDAYS(LeaveTracker[[#This Row],[Start Date]],LeaveTracker[[#This Row],[End Date]],lstHolidays)</f>
        <v>1</v>
      </c>
      <c r="M650" s="9"/>
    </row>
    <row r="651" spans="1:13" ht="30" customHeight="1" x14ac:dyDescent="0.3">
      <c r="A651" s="51">
        <v>957</v>
      </c>
      <c r="B651" s="56">
        <v>44880</v>
      </c>
      <c r="C651" s="56">
        <v>44806</v>
      </c>
      <c r="D651" s="53" t="s">
        <v>1938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1" t="s">
        <v>298</v>
      </c>
      <c r="J651" s="53" t="s">
        <v>1003</v>
      </c>
      <c r="K651" s="51" t="str">
        <f ca="1">LeaveTracker[[#This Row],[Days]]&amp;" "&amp;LeaveTracker[[#This Row],[Type of Leave]]</f>
        <v>1 OTHER</v>
      </c>
      <c r="L651" s="9">
        <f ca="1">NETWORKDAYS(LeaveTracker[[#This Row],[Start Date]],LeaveTracker[[#This Row],[End Date]],lstHolidays)</f>
        <v>1</v>
      </c>
      <c r="M651" s="9"/>
    </row>
    <row r="652" spans="1:13" ht="30" customHeight="1" x14ac:dyDescent="0.3">
      <c r="A652" s="51">
        <v>958</v>
      </c>
      <c r="B652" s="56">
        <v>44880</v>
      </c>
      <c r="C652" s="56">
        <v>44825</v>
      </c>
      <c r="D652" s="53" t="s">
        <v>1939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1" t="s">
        <v>298</v>
      </c>
      <c r="J652" s="53" t="s">
        <v>1003</v>
      </c>
      <c r="K652" s="51" t="str">
        <f ca="1">LeaveTracker[[#This Row],[Days]]&amp;" "&amp;LeaveTracker[[#This Row],[Type of Leave]]</f>
        <v>1 OTHER</v>
      </c>
      <c r="L652" s="9">
        <f ca="1">NETWORKDAYS(LeaveTracker[[#This Row],[Start Date]],LeaveTracker[[#This Row],[End Date]],lstHolidays)</f>
        <v>1</v>
      </c>
      <c r="M652" s="9"/>
    </row>
    <row r="653" spans="1:13" ht="30" customHeight="1" x14ac:dyDescent="0.3">
      <c r="A653" s="51">
        <v>959</v>
      </c>
      <c r="B653" s="56">
        <v>44880</v>
      </c>
      <c r="C653" s="56">
        <v>44811</v>
      </c>
      <c r="D653" s="53" t="s">
        <v>1832</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1" t="s">
        <v>81</v>
      </c>
      <c r="J653" s="53"/>
      <c r="K653" s="51" t="str">
        <f ca="1">LeaveTracker[[#This Row],[Days]]&amp;" "&amp;LeaveTracker[[#This Row],[Type of Leave]]</f>
        <v>1 SL</v>
      </c>
      <c r="L653" s="9">
        <f ca="1">NETWORKDAYS(LeaveTracker[[#This Row],[Start Date]],LeaveTracker[[#This Row],[End Date]],lstHolidays)</f>
        <v>1</v>
      </c>
      <c r="M653" s="9"/>
    </row>
    <row r="654" spans="1:13" ht="30" customHeight="1" x14ac:dyDescent="0.3">
      <c r="A654" s="51">
        <v>959</v>
      </c>
      <c r="B654" s="56">
        <v>44880</v>
      </c>
      <c r="C654" s="56">
        <v>44811</v>
      </c>
      <c r="D654" s="53" t="s">
        <v>1832</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1" t="s">
        <v>81</v>
      </c>
      <c r="J654" s="53"/>
      <c r="K654" s="51" t="str">
        <f ca="1">LeaveTracker[[#This Row],[Days]]&amp;" "&amp;LeaveTracker[[#This Row],[Type of Leave]]</f>
        <v>2 SL</v>
      </c>
      <c r="L654" s="9">
        <f ca="1">NETWORKDAYS(LeaveTracker[[#This Row],[Start Date]],LeaveTracker[[#This Row],[End Date]],lstHolidays)</f>
        <v>2</v>
      </c>
      <c r="M654" s="9"/>
    </row>
    <row r="655" spans="1:13" ht="30" customHeight="1" x14ac:dyDescent="0.3">
      <c r="A655" s="51">
        <v>960</v>
      </c>
      <c r="B655" s="56">
        <v>44880</v>
      </c>
      <c r="C655" s="56">
        <v>44830</v>
      </c>
      <c r="D655" s="53" t="s">
        <v>1823</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1" t="s">
        <v>81</v>
      </c>
      <c r="J655" s="53"/>
      <c r="K655" s="51" t="str">
        <f ca="1">LeaveTracker[[#This Row],[Days]]&amp;" "&amp;LeaveTracker[[#This Row],[Type of Leave]]</f>
        <v>1 SL</v>
      </c>
      <c r="L655" s="9">
        <f ca="1">NETWORKDAYS(LeaveTracker[[#This Row],[Start Date]],LeaveTracker[[#This Row],[End Date]],lstHolidays)</f>
        <v>1</v>
      </c>
      <c r="M655" s="9"/>
    </row>
    <row r="656" spans="1:13" ht="30" customHeight="1" x14ac:dyDescent="0.3">
      <c r="A656" s="51">
        <v>961</v>
      </c>
      <c r="B656" s="56">
        <v>44880</v>
      </c>
      <c r="C656" s="56">
        <v>44819</v>
      </c>
      <c r="D656" s="53" t="s">
        <v>1823</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1" t="s">
        <v>81</v>
      </c>
      <c r="J656" s="53"/>
      <c r="K656" s="51" t="str">
        <f ca="1">LeaveTracker[[#This Row],[Days]]&amp;" "&amp;LeaveTracker[[#This Row],[Type of Leave]]</f>
        <v>0 SL</v>
      </c>
      <c r="L656" s="9">
        <f ca="1">NETWORKDAYS(LeaveTracker[[#This Row],[Start Date]],LeaveTracker[[#This Row],[End Date]],lstHolidays)</f>
        <v>0</v>
      </c>
      <c r="M656" s="9"/>
    </row>
    <row r="657" spans="1:13" ht="30" customHeight="1" x14ac:dyDescent="0.3">
      <c r="A657" s="51">
        <v>962</v>
      </c>
      <c r="B657" s="56">
        <v>44880</v>
      </c>
      <c r="C657" s="56">
        <v>44807</v>
      </c>
      <c r="D657" s="53" t="s">
        <v>1845</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1" t="s">
        <v>81</v>
      </c>
      <c r="J657" s="53"/>
      <c r="K657" s="51" t="str">
        <f ca="1">LeaveTracker[[#This Row],[Days]]&amp;" "&amp;LeaveTracker[[#This Row],[Type of Leave]]</f>
        <v>1 SL</v>
      </c>
      <c r="L657" s="9">
        <f ca="1">NETWORKDAYS(LeaveTracker[[#This Row],[Start Date]],LeaveTracker[[#This Row],[End Date]],lstHolidays)</f>
        <v>1</v>
      </c>
      <c r="M657" s="9"/>
    </row>
    <row r="658" spans="1:13" ht="30" customHeight="1" x14ac:dyDescent="0.3">
      <c r="A658" s="51">
        <v>963</v>
      </c>
      <c r="B658" s="56">
        <v>44880</v>
      </c>
      <c r="C658" s="56">
        <v>44832</v>
      </c>
      <c r="D658" s="53" t="s">
        <v>1940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1" t="s">
        <v>298</v>
      </c>
      <c r="J658" s="53" t="s">
        <v>1003</v>
      </c>
      <c r="K658" s="51" t="str">
        <f ca="1">LeaveTracker[[#This Row],[Days]]&amp;" "&amp;LeaveTracker[[#This Row],[Type of Leave]]</f>
        <v>2 OTHER</v>
      </c>
      <c r="L658" s="9">
        <f ca="1">NETWORKDAYS(LeaveTracker[[#This Row],[Start Date]],LeaveTracker[[#This Row],[End Date]],lstHolidays)</f>
        <v>2</v>
      </c>
      <c r="M658" s="9"/>
    </row>
    <row r="659" spans="1:13" ht="30" customHeight="1" x14ac:dyDescent="0.3">
      <c r="A659" s="51">
        <v>963</v>
      </c>
      <c r="B659" s="56">
        <v>44880</v>
      </c>
      <c r="C659" s="56">
        <v>44832</v>
      </c>
      <c r="D659" s="53" t="s">
        <v>1940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1" t="s">
        <v>298</v>
      </c>
      <c r="J659" s="53" t="s">
        <v>1003</v>
      </c>
      <c r="K659" s="51" t="str">
        <f ca="1">LeaveTracker[[#This Row],[Days]]&amp;" "&amp;LeaveTracker[[#This Row],[Type of Leave]]</f>
        <v>1 OTHER</v>
      </c>
      <c r="L659" s="9">
        <f ca="1">NETWORKDAYS(LeaveTracker[[#This Row],[Start Date]],LeaveTracker[[#This Row],[End Date]],lstHolidays)</f>
        <v>1</v>
      </c>
      <c r="M659" s="9"/>
    </row>
    <row r="660" spans="1:13" ht="30" customHeight="1" x14ac:dyDescent="0.3">
      <c r="A660" s="51">
        <v>964</v>
      </c>
      <c r="B660" s="56">
        <v>44880</v>
      </c>
      <c r="C660" s="56">
        <v>44823</v>
      </c>
      <c r="D660" s="53" t="s">
        <v>1927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1" t="s">
        <v>298</v>
      </c>
      <c r="J660" s="53" t="s">
        <v>1003</v>
      </c>
      <c r="K660" s="51" t="str">
        <f ca="1">LeaveTracker[[#This Row],[Days]]&amp;" "&amp;LeaveTracker[[#This Row],[Type of Leave]]</f>
        <v>1 OTHER</v>
      </c>
      <c r="L660" s="9">
        <f ca="1">NETWORKDAYS(LeaveTracker[[#This Row],[Start Date]],LeaveTracker[[#This Row],[End Date]],lstHolidays)</f>
        <v>1</v>
      </c>
      <c r="M660" s="9"/>
    </row>
    <row r="661" spans="1:13" ht="30" customHeight="1" x14ac:dyDescent="0.3">
      <c r="A661" s="51">
        <v>964</v>
      </c>
      <c r="B661" s="56">
        <v>44880</v>
      </c>
      <c r="C661" s="56">
        <v>44823</v>
      </c>
      <c r="D661" s="53" t="s">
        <v>1927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1" t="s">
        <v>298</v>
      </c>
      <c r="J661" s="53" t="s">
        <v>1003</v>
      </c>
      <c r="K661" s="51" t="str">
        <f ca="1">LeaveTracker[[#This Row],[Days]]&amp;" "&amp;LeaveTracker[[#This Row],[Type of Leave]]</f>
        <v>1 OTHER</v>
      </c>
      <c r="L661" s="9">
        <f ca="1">NETWORKDAYS(LeaveTracker[[#This Row],[Start Date]],LeaveTracker[[#This Row],[End Date]],lstHolidays)</f>
        <v>1</v>
      </c>
      <c r="M661" s="9"/>
    </row>
    <row r="662" spans="1:13" ht="30" customHeight="1" x14ac:dyDescent="0.3">
      <c r="A662" s="51">
        <v>965</v>
      </c>
      <c r="B662" s="56">
        <v>44880</v>
      </c>
      <c r="C662" s="56">
        <v>44823</v>
      </c>
      <c r="D662" s="53" t="s">
        <v>1807</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1" t="s">
        <v>82</v>
      </c>
      <c r="J662" s="53" t="s">
        <v>1004</v>
      </c>
      <c r="K662" s="51" t="str">
        <f ca="1">LeaveTracker[[#This Row],[Days]]&amp;" "&amp;LeaveTracker[[#This Row],[Type of Leave]]</f>
        <v>2 VL</v>
      </c>
      <c r="L662" s="9">
        <f ca="1">NETWORKDAYS(LeaveTracker[[#This Row],[Start Date]],LeaveTracker[[#This Row],[End Date]],lstHolidays)</f>
        <v>2</v>
      </c>
      <c r="M662" s="9"/>
    </row>
    <row r="663" spans="1:13" ht="30" customHeight="1" x14ac:dyDescent="0.3">
      <c r="A663" s="51">
        <v>966</v>
      </c>
      <c r="B663" s="56">
        <v>44880</v>
      </c>
      <c r="C663" s="56">
        <v>44816</v>
      </c>
      <c r="D663" s="53" t="s">
        <v>1846</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1" t="s">
        <v>81</v>
      </c>
      <c r="J663" s="53"/>
      <c r="K663" s="51" t="str">
        <f ca="1">LeaveTracker[[#This Row],[Days]]&amp;" "&amp;LeaveTracker[[#This Row],[Type of Leave]]</f>
        <v>1 SL</v>
      </c>
      <c r="L663" s="9">
        <f ca="1">NETWORKDAYS(LeaveTracker[[#This Row],[Start Date]],LeaveTracker[[#This Row],[End Date]],lstHolidays)</f>
        <v>1</v>
      </c>
      <c r="M663" s="9"/>
    </row>
    <row r="664" spans="1:13" ht="30" customHeight="1" x14ac:dyDescent="0.3">
      <c r="A664" s="51">
        <v>966</v>
      </c>
      <c r="B664" s="56">
        <v>44880</v>
      </c>
      <c r="C664" s="56">
        <v>44816</v>
      </c>
      <c r="D664" s="53" t="s">
        <v>1846</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1" t="s">
        <v>81</v>
      </c>
      <c r="J664" s="53"/>
      <c r="K664" s="51" t="str">
        <f ca="1">LeaveTracker[[#This Row],[Days]]&amp;" "&amp;LeaveTracker[[#This Row],[Type of Leave]]</f>
        <v>1 SL</v>
      </c>
      <c r="L664" s="9">
        <f ca="1">NETWORKDAYS(LeaveTracker[[#This Row],[Start Date]],LeaveTracker[[#This Row],[End Date]],lstHolidays)</f>
        <v>1</v>
      </c>
      <c r="M664" s="9"/>
    </row>
    <row r="665" spans="1:13" ht="30" customHeight="1" x14ac:dyDescent="0.3">
      <c r="A665" s="51">
        <v>967</v>
      </c>
      <c r="B665" s="56">
        <v>44880</v>
      </c>
      <c r="C665" s="56">
        <v>44826</v>
      </c>
      <c r="D665" s="53" t="s">
        <v>1846</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1" t="s">
        <v>82</v>
      </c>
      <c r="J665" s="53"/>
      <c r="K665" s="51" t="str">
        <f ca="1">LeaveTracker[[#This Row],[Days]]&amp;" "&amp;LeaveTracker[[#This Row],[Type of Leave]]</f>
        <v>1 VL</v>
      </c>
      <c r="L665" s="9">
        <f ca="1">NETWORKDAYS(LeaveTracker[[#This Row],[Start Date]],LeaveTracker[[#This Row],[End Date]],lstHolidays)</f>
        <v>1</v>
      </c>
      <c r="M665" s="9"/>
    </row>
    <row r="666" spans="1:13" ht="30" customHeight="1" x14ac:dyDescent="0.3">
      <c r="A666" s="51">
        <v>968</v>
      </c>
      <c r="B666" s="56">
        <v>44880</v>
      </c>
      <c r="C666" s="56">
        <v>44810</v>
      </c>
      <c r="D666" s="53" t="s">
        <v>1841</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1" t="s">
        <v>81</v>
      </c>
      <c r="J666" s="53"/>
      <c r="K666" s="51" t="str">
        <f ca="1">LeaveTracker[[#This Row],[Days]]&amp;" "&amp;LeaveTracker[[#This Row],[Type of Leave]]</f>
        <v>1 SL</v>
      </c>
      <c r="L666" s="9">
        <f ca="1">NETWORKDAYS(LeaveTracker[[#This Row],[Start Date]],LeaveTracker[[#This Row],[End Date]],lstHolidays)</f>
        <v>1</v>
      </c>
      <c r="M666" s="9"/>
    </row>
    <row r="667" spans="1:13" ht="30" customHeight="1" x14ac:dyDescent="0.3">
      <c r="A667" s="51">
        <v>969</v>
      </c>
      <c r="B667" s="56">
        <v>44880</v>
      </c>
      <c r="C667" s="56">
        <v>44810</v>
      </c>
      <c r="D667" s="53" t="s">
        <v>1841</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1" t="s">
        <v>298</v>
      </c>
      <c r="J667" s="53" t="s">
        <v>1003</v>
      </c>
      <c r="K667" s="51" t="str">
        <f ca="1">LeaveTracker[[#This Row],[Days]]&amp;" "&amp;LeaveTracker[[#This Row],[Type of Leave]]</f>
        <v>1 OTHER</v>
      </c>
      <c r="L667" s="9">
        <f ca="1">NETWORKDAYS(LeaveTracker[[#This Row],[Start Date]],LeaveTracker[[#This Row],[End Date]],lstHolidays)</f>
        <v>1</v>
      </c>
      <c r="M667" s="9"/>
    </row>
    <row r="668" spans="1:13" ht="30" customHeight="1" x14ac:dyDescent="0.3">
      <c r="A668" s="51">
        <v>970</v>
      </c>
      <c r="B668" s="56">
        <v>44880</v>
      </c>
      <c r="C668" s="56">
        <v>44809</v>
      </c>
      <c r="D668" s="53" t="s">
        <v>1841</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1" t="s">
        <v>82</v>
      </c>
      <c r="J668" s="53"/>
      <c r="K668" s="51" t="str">
        <f ca="1">LeaveTracker[[#This Row],[Days]]&amp;" "&amp;LeaveTracker[[#This Row],[Type of Leave]]</f>
        <v>1 VL</v>
      </c>
      <c r="L668" s="9">
        <f ca="1">NETWORKDAYS(LeaveTracker[[#This Row],[Start Date]],LeaveTracker[[#This Row],[End Date]],lstHolidays)</f>
        <v>1</v>
      </c>
      <c r="M668" s="9"/>
    </row>
    <row r="669" spans="1:13" ht="30" customHeight="1" x14ac:dyDescent="0.3">
      <c r="A669" s="51">
        <v>970</v>
      </c>
      <c r="B669" s="56">
        <v>44880</v>
      </c>
      <c r="C669" s="56">
        <v>44809</v>
      </c>
      <c r="D669" s="53" t="s">
        <v>1841</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1" t="s">
        <v>82</v>
      </c>
      <c r="J669" s="53"/>
      <c r="K669" s="51" t="str">
        <f ca="1">LeaveTracker[[#This Row],[Days]]&amp;" "&amp;LeaveTracker[[#This Row],[Type of Leave]]</f>
        <v>1 VL</v>
      </c>
      <c r="L669" s="9">
        <f ca="1">NETWORKDAYS(LeaveTracker[[#This Row],[Start Date]],LeaveTracker[[#This Row],[End Date]],lstHolidays)</f>
        <v>1</v>
      </c>
      <c r="M669" s="9"/>
    </row>
    <row r="670" spans="1:13" ht="30" customHeight="1" x14ac:dyDescent="0.3">
      <c r="A670" s="51">
        <v>971</v>
      </c>
      <c r="B670" s="56">
        <v>44880</v>
      </c>
      <c r="C670" s="56">
        <v>44834</v>
      </c>
      <c r="D670" s="53" t="s">
        <v>1843</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1" t="s">
        <v>81</v>
      </c>
      <c r="J670" s="53"/>
      <c r="K670" s="51" t="str">
        <f ca="1">LeaveTracker[[#This Row],[Days]]&amp;" "&amp;LeaveTracker[[#This Row],[Type of Leave]]</f>
        <v>1 SL</v>
      </c>
      <c r="L670" s="9">
        <f ca="1">NETWORKDAYS(LeaveTracker[[#This Row],[Start Date]],LeaveTracker[[#This Row],[End Date]],lstHolidays)</f>
        <v>1</v>
      </c>
      <c r="M670" s="9"/>
    </row>
    <row r="671" spans="1:13" ht="30" customHeight="1" x14ac:dyDescent="0.3">
      <c r="A671" s="51">
        <v>972</v>
      </c>
      <c r="B671" s="56">
        <v>44882</v>
      </c>
      <c r="C671" s="56">
        <v>44860</v>
      </c>
      <c r="D671" s="53" t="s">
        <v>1919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1" t="s">
        <v>1022</v>
      </c>
      <c r="J671" s="53" t="s">
        <v>1910</v>
      </c>
      <c r="K671" s="51" t="str">
        <f ca="1">LeaveTracker[[#This Row],[Days]]&amp;" "&amp;LeaveTracker[[#This Row],[Type of Leave]]</f>
        <v>1 WITHOUTPAY</v>
      </c>
      <c r="L671" s="9">
        <f ca="1">NETWORKDAYS(LeaveTracker[[#This Row],[Start Date]],LeaveTracker[[#This Row],[End Date]],lstHolidays)</f>
        <v>1</v>
      </c>
      <c r="M671" s="9"/>
    </row>
    <row r="672" spans="1:13" ht="30" customHeight="1" x14ac:dyDescent="0.3">
      <c r="A672" s="51">
        <v>973</v>
      </c>
      <c r="B672" s="56">
        <v>44882</v>
      </c>
      <c r="C672" s="56">
        <v>44854</v>
      </c>
      <c r="D672" s="53" t="s">
        <v>1941</v>
      </c>
      <c r="E672" s="51" t="str">
        <f>IF(ISBLANK(LeaveTracker[[#This Row],[Employee Name]]),"-----",VLOOKUP(LeaveTracker[[#This Row],[Employee Name]],Employees[[Employee Name]:[Office]],7))</f>
        <v>CROSSING ELEM SCH</v>
      </c>
      <c r="F672" s="51" t="str">
        <f>IF(ISBLANK(LeaveTracker[[#This Row],[Employee Name]]),"-----",VLOOKUP(LeaveTracker[[#This Row],[Employee Name]],Employees[[Employee Name]:[Office]],6))</f>
        <v>REGULAR</v>
      </c>
      <c r="G672" s="50">
        <v>44832</v>
      </c>
      <c r="H672" s="50">
        <v>44841</v>
      </c>
      <c r="I672" s="51" t="s">
        <v>1022</v>
      </c>
      <c r="J672" s="53" t="s">
        <v>1897</v>
      </c>
      <c r="K672" s="51" t="str">
        <f ca="1">LeaveTracker[[#This Row],[Days]]&amp;" "&amp;LeaveTracker[[#This Row],[Type of Leave]]</f>
        <v>8 WITHOUTPAY</v>
      </c>
      <c r="L672" s="9">
        <f ca="1">NETWORKDAYS(LeaveTracker[[#This Row],[Start Date]],LeaveTracker[[#This Row],[End Date]],lstHolidays)</f>
        <v>8</v>
      </c>
      <c r="M672" s="9"/>
    </row>
    <row r="673" spans="1:13" ht="30" customHeight="1" x14ac:dyDescent="0.3">
      <c r="A673" s="51">
        <v>974</v>
      </c>
      <c r="B673" s="56">
        <v>44882</v>
      </c>
      <c r="C673" s="56">
        <v>44848</v>
      </c>
      <c r="D673" s="53" t="s">
        <v>1853</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1" t="s">
        <v>298</v>
      </c>
      <c r="J673" s="53" t="s">
        <v>1003</v>
      </c>
      <c r="K673" s="51" t="str">
        <f ca="1">LeaveTracker[[#This Row],[Days]]&amp;" "&amp;LeaveTracker[[#This Row],[Type of Leave]]</f>
        <v>1 OTHER</v>
      </c>
      <c r="L673" s="9">
        <f ca="1">NETWORKDAYS(LeaveTracker[[#This Row],[Start Date]],LeaveTracker[[#This Row],[End Date]],lstHolidays)</f>
        <v>1</v>
      </c>
      <c r="M673" s="9"/>
    </row>
    <row r="674" spans="1:13" ht="30" customHeight="1" x14ac:dyDescent="0.3">
      <c r="A674" s="51">
        <v>975</v>
      </c>
      <c r="B674" s="56">
        <v>44882</v>
      </c>
      <c r="C674" s="56">
        <v>44858</v>
      </c>
      <c r="D674" s="53" t="s">
        <v>1942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1" t="s">
        <v>81</v>
      </c>
      <c r="J674" s="53"/>
      <c r="K674" s="51" t="str">
        <f ca="1">LeaveTracker[[#This Row],[Days]]&amp;" "&amp;LeaveTracker[[#This Row],[Type of Leave]]</f>
        <v>2 SL</v>
      </c>
      <c r="L674" s="9">
        <f ca="1">NETWORKDAYS(LeaveTracker[[#This Row],[Start Date]],LeaveTracker[[#This Row],[End Date]],lstHolidays)</f>
        <v>2</v>
      </c>
      <c r="M674" s="9"/>
    </row>
    <row r="675" spans="1:13" ht="30" customHeight="1" x14ac:dyDescent="0.3">
      <c r="A675" s="51">
        <v>976</v>
      </c>
      <c r="B675" s="56">
        <v>44882</v>
      </c>
      <c r="C675" s="56">
        <v>44868</v>
      </c>
      <c r="D675" s="53" t="s">
        <v>1943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1"/>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6">
        <v>44882</v>
      </c>
      <c r="C676" s="56">
        <v>44847</v>
      </c>
      <c r="D676" s="53" t="s">
        <v>1944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1" t="s">
        <v>81</v>
      </c>
      <c r="J676" s="53"/>
      <c r="K676" s="51" t="str">
        <f ca="1">LeaveTracker[[#This Row],[Days]]&amp;" "&amp;LeaveTracker[[#This Row],[Type of Leave]]</f>
        <v>1 SL</v>
      </c>
      <c r="L676" s="9">
        <f ca="1">NETWORKDAYS(LeaveTracker[[#This Row],[Start Date]],LeaveTracker[[#This Row],[End Date]],lstHolidays)</f>
        <v>1</v>
      </c>
      <c r="M676" s="9"/>
    </row>
    <row r="677" spans="1:13" ht="30" customHeight="1" x14ac:dyDescent="0.3">
      <c r="A677" s="51">
        <v>978</v>
      </c>
      <c r="B677" s="56">
        <v>44882</v>
      </c>
      <c r="C677" s="56">
        <v>44872</v>
      </c>
      <c r="D677" s="53" t="s">
        <v>1893</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1" t="s">
        <v>81</v>
      </c>
      <c r="J677" s="53"/>
      <c r="K677" s="51" t="str">
        <f ca="1">LeaveTracker[[#This Row],[Days]]&amp;" "&amp;LeaveTracker[[#This Row],[Type of Leave]]</f>
        <v>1 SL</v>
      </c>
      <c r="L677" s="9">
        <f ca="1">NETWORKDAYS(LeaveTracker[[#This Row],[Start Date]],LeaveTracker[[#This Row],[End Date]],lstHolidays)</f>
        <v>1</v>
      </c>
      <c r="M677" s="9"/>
    </row>
    <row r="678" spans="1:13" ht="30" customHeight="1" x14ac:dyDescent="0.3">
      <c r="A678" s="51">
        <v>979</v>
      </c>
      <c r="B678" s="56">
        <v>44882</v>
      </c>
      <c r="C678" s="56">
        <v>44837</v>
      </c>
      <c r="D678" s="53" t="s">
        <v>1893</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1" t="s">
        <v>82</v>
      </c>
      <c r="J678" s="53"/>
      <c r="K678" s="51" t="str">
        <f ca="1">LeaveTracker[[#This Row],[Days]]&amp;" "&amp;LeaveTracker[[#This Row],[Type of Leave]]</f>
        <v>2 VL</v>
      </c>
      <c r="L678" s="9">
        <f ca="1">NETWORKDAYS(LeaveTracker[[#This Row],[Start Date]],LeaveTracker[[#This Row],[End Date]],lstHolidays)</f>
        <v>2</v>
      </c>
      <c r="M678" s="9"/>
    </row>
    <row r="679" spans="1:13" ht="30" customHeight="1" x14ac:dyDescent="0.3">
      <c r="A679" s="51">
        <v>980</v>
      </c>
      <c r="B679" s="56">
        <v>44882</v>
      </c>
      <c r="C679" s="56">
        <v>44845</v>
      </c>
      <c r="D679" s="53" t="s">
        <v>1945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1" t="s">
        <v>77</v>
      </c>
      <c r="J679" s="53"/>
      <c r="K679" s="51" t="str">
        <f ca="1">LeaveTracker[[#This Row],[Days]]&amp;" "&amp;LeaveTracker[[#This Row],[Type of Leave]]</f>
        <v>7 Paternity</v>
      </c>
      <c r="L679" s="9">
        <f ca="1">NETWORKDAYS(LeaveTracker[[#This Row],[Start Date]],LeaveTracker[[#This Row],[End Date]],lstHolidays)</f>
        <v>7</v>
      </c>
      <c r="M679" s="9"/>
    </row>
    <row r="680" spans="1:13" ht="30" customHeight="1" x14ac:dyDescent="0.3">
      <c r="A680" s="51">
        <v>981</v>
      </c>
      <c r="B680" s="56">
        <v>44882</v>
      </c>
      <c r="C680" s="56">
        <v>44841</v>
      </c>
      <c r="D680" s="53" t="s">
        <v>1744</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1" t="s">
        <v>298</v>
      </c>
      <c r="J680" s="53" t="s">
        <v>1003</v>
      </c>
      <c r="K680" s="51" t="str">
        <f ca="1">LeaveTracker[[#This Row],[Days]]&amp;" "&amp;LeaveTracker[[#This Row],[Type of Leave]]</f>
        <v>0 OTHER</v>
      </c>
      <c r="L680" s="9">
        <f ca="1">NETWORKDAYS(LeaveTracker[[#This Row],[Start Date]],LeaveTracker[[#This Row],[End Date]],lstHolidays)</f>
        <v>0</v>
      </c>
      <c r="M680" s="9"/>
    </row>
    <row r="681" spans="1:13" ht="30" customHeight="1" x14ac:dyDescent="0.3">
      <c r="A681" s="51">
        <v>981</v>
      </c>
      <c r="B681" s="56">
        <v>44882</v>
      </c>
      <c r="C681" s="56">
        <v>44841</v>
      </c>
      <c r="D681" s="53" t="s">
        <v>1744</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1" t="s">
        <v>81</v>
      </c>
      <c r="J681" s="53"/>
      <c r="K681" s="51" t="str">
        <f ca="1">LeaveTracker[[#This Row],[Days]]&amp;" "&amp;LeaveTracker[[#This Row],[Type of Leave]]</f>
        <v>2 SL</v>
      </c>
      <c r="L681" s="9">
        <f ca="1">NETWORKDAYS(LeaveTracker[[#This Row],[Start Date]],LeaveTracker[[#This Row],[End Date]],lstHolidays)</f>
        <v>2</v>
      </c>
      <c r="M681" s="9"/>
    </row>
    <row r="682" spans="1:13" ht="30" customHeight="1" x14ac:dyDescent="0.3">
      <c r="A682" s="51">
        <v>982</v>
      </c>
      <c r="B682" s="56">
        <v>44882</v>
      </c>
      <c r="C682" s="56">
        <v>44838</v>
      </c>
      <c r="D682" s="53" t="s">
        <v>1744</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1" t="s">
        <v>81</v>
      </c>
      <c r="J682" s="53"/>
      <c r="K682" s="51" t="str">
        <f ca="1">LeaveTracker[[#This Row],[Days]]&amp;" "&amp;LeaveTracker[[#This Row],[Type of Leave]]</f>
        <v>1 SL</v>
      </c>
      <c r="L682" s="9">
        <f ca="1">NETWORKDAYS(LeaveTracker[[#This Row],[Start Date]],LeaveTracker[[#This Row],[End Date]],lstHolidays)</f>
        <v>1</v>
      </c>
      <c r="M682" s="9"/>
    </row>
    <row r="683" spans="1:13" ht="30" customHeight="1" x14ac:dyDescent="0.3">
      <c r="A683" s="51">
        <v>983</v>
      </c>
      <c r="B683" s="56">
        <v>44882</v>
      </c>
      <c r="C683" s="56">
        <v>44840</v>
      </c>
      <c r="D683" s="53" t="s">
        <v>1744</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1" t="s">
        <v>81</v>
      </c>
      <c r="J683" s="53"/>
      <c r="K683" s="51" t="str">
        <f ca="1">LeaveTracker[[#This Row],[Days]]&amp;" "&amp;LeaveTracker[[#This Row],[Type of Leave]]</f>
        <v>1 SL</v>
      </c>
      <c r="L683" s="9">
        <f ca="1">NETWORKDAYS(LeaveTracker[[#This Row],[Start Date]],LeaveTracker[[#This Row],[End Date]],lstHolidays)</f>
        <v>1</v>
      </c>
      <c r="M683" s="9"/>
    </row>
    <row r="684" spans="1:13" ht="30" customHeight="1" x14ac:dyDescent="0.3">
      <c r="A684" s="51">
        <v>984</v>
      </c>
      <c r="B684" s="56">
        <v>44882</v>
      </c>
      <c r="C684" s="56">
        <v>44839</v>
      </c>
      <c r="D684" s="53" t="s">
        <v>1934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1" t="s">
        <v>82</v>
      </c>
      <c r="J684" s="53"/>
      <c r="K684" s="51" t="str">
        <f ca="1">LeaveTracker[[#This Row],[Days]]&amp;" "&amp;LeaveTracker[[#This Row],[Type of Leave]]</f>
        <v>1 VL</v>
      </c>
      <c r="L684" s="9">
        <f ca="1">NETWORKDAYS(LeaveTracker[[#This Row],[Start Date]],LeaveTracker[[#This Row],[End Date]],lstHolidays)</f>
        <v>1</v>
      </c>
      <c r="M684" s="9"/>
    </row>
    <row r="685" spans="1:13" ht="30" customHeight="1" x14ac:dyDescent="0.3">
      <c r="A685" s="51">
        <v>985</v>
      </c>
      <c r="B685" s="56">
        <v>44882</v>
      </c>
      <c r="C685" s="56">
        <v>44861</v>
      </c>
      <c r="D685" s="53" t="s">
        <v>1946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1" t="s">
        <v>81</v>
      </c>
      <c r="J685" s="53"/>
      <c r="K685" s="51" t="str">
        <f ca="1">LeaveTracker[[#This Row],[Days]]&amp;" "&amp;LeaveTracker[[#This Row],[Type of Leave]]</f>
        <v>3 SL</v>
      </c>
      <c r="L685" s="9">
        <f ca="1">NETWORKDAYS(LeaveTracker[[#This Row],[Start Date]],LeaveTracker[[#This Row],[End Date]],lstHolidays)</f>
        <v>3</v>
      </c>
      <c r="M685" s="9"/>
    </row>
    <row r="686" spans="1:13" ht="30" customHeight="1" x14ac:dyDescent="0.3">
      <c r="A686" s="51">
        <v>986</v>
      </c>
      <c r="B686" s="56">
        <v>44882</v>
      </c>
      <c r="C686" s="56">
        <v>44847</v>
      </c>
      <c r="D686" s="53" t="s">
        <v>1947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1" t="s">
        <v>82</v>
      </c>
      <c r="J686" s="53"/>
      <c r="K686" s="51" t="str">
        <f ca="1">LeaveTracker[[#This Row],[Days]]&amp;" "&amp;LeaveTracker[[#This Row],[Type of Leave]]</f>
        <v>2 VL</v>
      </c>
      <c r="L686" s="9">
        <f ca="1">NETWORKDAYS(LeaveTracker[[#This Row],[Start Date]],LeaveTracker[[#This Row],[End Date]],lstHolidays)</f>
        <v>2</v>
      </c>
      <c r="M686" s="9"/>
    </row>
    <row r="687" spans="1:13" ht="30" customHeight="1" x14ac:dyDescent="0.3">
      <c r="A687" s="51">
        <v>987</v>
      </c>
      <c r="B687" s="56">
        <v>44882</v>
      </c>
      <c r="C687" s="56">
        <v>44881</v>
      </c>
      <c r="D687" s="53" t="s">
        <v>1793</v>
      </c>
      <c r="E687" s="51" t="str">
        <f>IF(ISBLANK(LeaveTracker[[#This Row],[Employee Name]]),"-----",VLOOKUP(LeaveTracker[[#This Row],[Employee Name]],Employees[[Employee Name]:[Office]],7))</f>
        <v>NUTRITION OFFICE</v>
      </c>
      <c r="F687" s="51" t="str">
        <f>IF(ISBLANK(LeaveTracker[[#This Row],[Employee Name]]),"-----",VLOOKUP(LeaveTracker[[#This Row],[Employee Name]],Employees[[Employee Name]:[Office]],6))</f>
        <v>REGULAR</v>
      </c>
      <c r="G687" s="50">
        <v>44881</v>
      </c>
      <c r="H687" s="50">
        <v>44883</v>
      </c>
      <c r="I687" s="51" t="s">
        <v>82</v>
      </c>
      <c r="J687" s="53"/>
      <c r="K687" s="51" t="str">
        <f ca="1">LeaveTracker[[#This Row],[Days]]&amp;" "&amp;LeaveTracker[[#This Row],[Type of Leave]]</f>
        <v>3 VL</v>
      </c>
      <c r="L687" s="9">
        <f ca="1">NETWORKDAYS(LeaveTracker[[#This Row],[Start Date]],LeaveTracker[[#This Row],[End Date]],lstHolidays)</f>
        <v>3</v>
      </c>
      <c r="M687" s="9"/>
    </row>
    <row r="688" spans="1:13" ht="30" customHeight="1" x14ac:dyDescent="0.3">
      <c r="A688" s="51">
        <v>988</v>
      </c>
      <c r="B688" s="56">
        <v>44882</v>
      </c>
      <c r="C688" s="56">
        <v>44873</v>
      </c>
      <c r="D688" s="53" t="s">
        <v>1948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1" t="s">
        <v>81</v>
      </c>
      <c r="J688" s="53"/>
      <c r="K688" s="51" t="str">
        <f ca="1">LeaveTracker[[#This Row],[Days]]&amp;" "&amp;LeaveTracker[[#This Row],[Type of Leave]]</f>
        <v>0 SL</v>
      </c>
      <c r="L688" s="9">
        <f ca="1">NETWORKDAYS(LeaveTracker[[#This Row],[Start Date]],LeaveTracker[[#This Row],[End Date]],lstHolidays)</f>
        <v>0</v>
      </c>
      <c r="M688" s="9"/>
    </row>
    <row r="689" spans="1:13" ht="30" customHeight="1" x14ac:dyDescent="0.3">
      <c r="A689" s="51">
        <v>989</v>
      </c>
      <c r="B689" s="56">
        <v>44882</v>
      </c>
      <c r="C689" s="56">
        <v>44565</v>
      </c>
      <c r="D689" s="53" t="s">
        <v>1949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1" t="s">
        <v>82</v>
      </c>
      <c r="J689" s="53" t="s">
        <v>1004</v>
      </c>
      <c r="K689" s="51" t="str">
        <f ca="1">LeaveTracker[[#This Row],[Days]]&amp;" "&amp;LeaveTracker[[#This Row],[Type of Leave]]</f>
        <v>1 VL</v>
      </c>
      <c r="L689" s="9">
        <f ca="1">NETWORKDAYS(LeaveTracker[[#This Row],[Start Date]],LeaveTracker[[#This Row],[End Date]],lstHolidays)</f>
        <v>1</v>
      </c>
      <c r="M689" s="9"/>
    </row>
    <row r="690" spans="1:13" ht="30" customHeight="1" x14ac:dyDescent="0.3">
      <c r="A690" s="51">
        <v>990</v>
      </c>
      <c r="B690" s="56">
        <v>44882</v>
      </c>
      <c r="C690" s="56">
        <v>44869</v>
      </c>
      <c r="D690" s="53" t="s">
        <v>1949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1" t="s">
        <v>298</v>
      </c>
      <c r="J690" s="53" t="s">
        <v>1003</v>
      </c>
      <c r="K690" s="51" t="str">
        <f ca="1">LeaveTracker[[#This Row],[Days]]&amp;" "&amp;LeaveTracker[[#This Row],[Type of Leave]]</f>
        <v>1 OTHER</v>
      </c>
      <c r="L690" s="9">
        <f ca="1">NETWORKDAYS(LeaveTracker[[#This Row],[Start Date]],LeaveTracker[[#This Row],[End Date]],lstHolidays)</f>
        <v>1</v>
      </c>
      <c r="M690" s="9"/>
    </row>
    <row r="691" spans="1:13" ht="30" customHeight="1" x14ac:dyDescent="0.3">
      <c r="A691" s="51">
        <v>991</v>
      </c>
      <c r="B691" s="56">
        <v>44882</v>
      </c>
      <c r="C691" s="56">
        <v>44869</v>
      </c>
      <c r="D691" s="53" t="s">
        <v>2215</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1" t="s">
        <v>82</v>
      </c>
      <c r="J691" s="53" t="s">
        <v>1004</v>
      </c>
      <c r="K691" s="51" t="str">
        <f ca="1">LeaveTracker[[#This Row],[Days]]&amp;" "&amp;LeaveTracker[[#This Row],[Type of Leave]]</f>
        <v>2 VL</v>
      </c>
      <c r="L691" s="9">
        <f ca="1">NETWORKDAYS(LeaveTracker[[#This Row],[Start Date]],LeaveTracker[[#This Row],[End Date]],lstHolidays)</f>
        <v>2</v>
      </c>
      <c r="M691" s="9"/>
    </row>
    <row r="692" spans="1:13" ht="30" customHeight="1" x14ac:dyDescent="0.3">
      <c r="A692" s="51">
        <v>992</v>
      </c>
      <c r="B692" s="56">
        <v>44882</v>
      </c>
      <c r="C692" s="56">
        <v>44868</v>
      </c>
      <c r="D692" s="53" t="s">
        <v>1951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1" t="s">
        <v>81</v>
      </c>
      <c r="J692" s="53"/>
      <c r="K692" s="51" t="str">
        <f ca="1">LeaveTracker[[#This Row],[Days]]&amp;" "&amp;LeaveTracker[[#This Row],[Type of Leave]]</f>
        <v>1 SL</v>
      </c>
      <c r="L692" s="9">
        <f ca="1">NETWORKDAYS(LeaveTracker[[#This Row],[Start Date]],LeaveTracker[[#This Row],[End Date]],lstHolidays)</f>
        <v>1</v>
      </c>
      <c r="M692" s="9"/>
    </row>
    <row r="693" spans="1:13" ht="30" customHeight="1" x14ac:dyDescent="0.3">
      <c r="A693" s="51">
        <v>993</v>
      </c>
      <c r="B693" s="56">
        <v>44882</v>
      </c>
      <c r="C693" s="56">
        <v>44874</v>
      </c>
      <c r="D693" s="53" t="s">
        <v>1952</v>
      </c>
      <c r="E693" s="51" t="str">
        <f>IF(ISBLANK(LeaveTracker[[#This Row],[Employee Name]]),"-----",VLOOKUP(LeaveTracker[[#This Row],[Employee Name]],Employees[[Employee Name]:[Office]],7))</f>
        <v>NUTRITION OFFICE</v>
      </c>
      <c r="F693" s="51" t="str">
        <f>IF(ISBLANK(LeaveTracker[[#This Row],[Employee Name]]),"-----",VLOOKUP(LeaveTracker[[#This Row],[Employee Name]],Employees[[Employee Name]:[Office]],6))</f>
        <v>REGULAR</v>
      </c>
      <c r="G693" s="50">
        <v>44924</v>
      </c>
      <c r="H693" s="50">
        <v>44914</v>
      </c>
      <c r="I693" s="51" t="s">
        <v>82</v>
      </c>
      <c r="J693" s="53"/>
      <c r="K693" s="51" t="str">
        <f ca="1">LeaveTracker[[#This Row],[Days]]&amp;" "&amp;LeaveTracker[[#This Row],[Type of Leave]]</f>
        <v>-8 VL</v>
      </c>
      <c r="L693" s="9">
        <f ca="1">NETWORKDAYS(LeaveTracker[[#This Row],[Start Date]],LeaveTracker[[#This Row],[End Date]],lstHolidays)</f>
        <v>-8</v>
      </c>
      <c r="M693" s="9"/>
    </row>
    <row r="694" spans="1:13" ht="30" customHeight="1" x14ac:dyDescent="0.3">
      <c r="A694" s="51">
        <v>994</v>
      </c>
      <c r="B694" s="56">
        <v>44882</v>
      </c>
      <c r="C694" s="56">
        <v>44867</v>
      </c>
      <c r="D694" s="53" t="s">
        <v>1912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1" t="s">
        <v>1022</v>
      </c>
      <c r="J694" s="53" t="s">
        <v>1897</v>
      </c>
      <c r="K694" s="51" t="str">
        <f ca="1">LeaveTracker[[#This Row],[Days]]&amp;" "&amp;LeaveTracker[[#This Row],[Type of Leave]]</f>
        <v>0 WITHOUTPAY</v>
      </c>
      <c r="L694" s="9">
        <f ca="1">NETWORKDAYS(LeaveTracker[[#This Row],[Start Date]],LeaveTracker[[#This Row],[End Date]],lstHolidays)</f>
        <v>0</v>
      </c>
      <c r="M694" s="9"/>
    </row>
    <row r="695" spans="1:13" ht="30" customHeight="1" x14ac:dyDescent="0.3">
      <c r="A695" s="51">
        <v>995</v>
      </c>
      <c r="B695" s="56">
        <v>44882</v>
      </c>
      <c r="C695" s="56">
        <v>44859</v>
      </c>
      <c r="D695" s="53" t="s">
        <v>1741</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1" t="s">
        <v>298</v>
      </c>
      <c r="J695" s="53" t="s">
        <v>1003</v>
      </c>
      <c r="K695" s="51" t="str">
        <f ca="1">LeaveTracker[[#This Row],[Days]]&amp;" "&amp;LeaveTracker[[#This Row],[Type of Leave]]</f>
        <v>1 OTHER</v>
      </c>
      <c r="L695" s="9">
        <f ca="1">NETWORKDAYS(LeaveTracker[[#This Row],[Start Date]],LeaveTracker[[#This Row],[End Date]],lstHolidays)</f>
        <v>1</v>
      </c>
      <c r="M695" s="9"/>
    </row>
    <row r="696" spans="1:13" ht="30" customHeight="1" x14ac:dyDescent="0.3">
      <c r="A696" s="51">
        <v>996</v>
      </c>
      <c r="B696" s="56">
        <v>44882</v>
      </c>
      <c r="C696" s="56">
        <v>44851</v>
      </c>
      <c r="D696" s="53" t="s">
        <v>1741</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1" t="s">
        <v>81</v>
      </c>
      <c r="J696" s="53"/>
      <c r="K696" s="51" t="str">
        <f ca="1">LeaveTracker[[#This Row],[Days]]&amp;" "&amp;LeaveTracker[[#This Row],[Type of Leave]]</f>
        <v>1 SL</v>
      </c>
      <c r="L696" s="9">
        <f ca="1">NETWORKDAYS(LeaveTracker[[#This Row],[Start Date]],LeaveTracker[[#This Row],[End Date]],lstHolidays)</f>
        <v>1</v>
      </c>
      <c r="M696" s="9"/>
    </row>
    <row r="697" spans="1:13" ht="30" customHeight="1" x14ac:dyDescent="0.3">
      <c r="A697" s="51">
        <v>997</v>
      </c>
      <c r="B697" s="56">
        <v>44882</v>
      </c>
      <c r="C697" s="56">
        <v>44793</v>
      </c>
      <c r="D697" s="53" t="s">
        <v>1821</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1" t="s">
        <v>81</v>
      </c>
      <c r="J697" s="53"/>
      <c r="K697" s="51" t="str">
        <f ca="1">LeaveTracker[[#This Row],[Days]]&amp;" "&amp;LeaveTracker[[#This Row],[Type of Leave]]</f>
        <v>5 SL</v>
      </c>
      <c r="L697" s="9">
        <f ca="1">NETWORKDAYS(LeaveTracker[[#This Row],[Start Date]],LeaveTracker[[#This Row],[End Date]],lstHolidays)</f>
        <v>5</v>
      </c>
      <c r="M697" s="9"/>
    </row>
    <row r="698" spans="1:13" ht="30" customHeight="1" x14ac:dyDescent="0.3">
      <c r="A698" s="51">
        <v>997</v>
      </c>
      <c r="B698" s="56">
        <v>44882</v>
      </c>
      <c r="C698" s="56">
        <v>44793</v>
      </c>
      <c r="D698" s="53" t="s">
        <v>1821</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1" t="s">
        <v>81</v>
      </c>
      <c r="J698" s="53"/>
      <c r="K698" s="51" t="str">
        <f ca="1">LeaveTracker[[#This Row],[Days]]&amp;" "&amp;LeaveTracker[[#This Row],[Type of Leave]]</f>
        <v>5 SL</v>
      </c>
      <c r="L698" s="9">
        <f ca="1">NETWORKDAYS(LeaveTracker[[#This Row],[Start Date]],LeaveTracker[[#This Row],[End Date]],lstHolidays)</f>
        <v>5</v>
      </c>
      <c r="M698" s="9"/>
    </row>
    <row r="699" spans="1:13" ht="30" customHeight="1" x14ac:dyDescent="0.3">
      <c r="A699" s="51">
        <v>997</v>
      </c>
      <c r="B699" s="56">
        <v>44882</v>
      </c>
      <c r="C699" s="56">
        <v>44793</v>
      </c>
      <c r="D699" s="53" t="s">
        <v>1821</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1" t="s">
        <v>81</v>
      </c>
      <c r="J699" s="53"/>
      <c r="K699" s="51" t="str">
        <f ca="1">LeaveTracker[[#This Row],[Days]]&amp;" "&amp;LeaveTracker[[#This Row],[Type of Leave]]</f>
        <v>1 SL</v>
      </c>
      <c r="L699" s="9">
        <f ca="1">NETWORKDAYS(LeaveTracker[[#This Row],[Start Date]],LeaveTracker[[#This Row],[End Date]],lstHolidays)</f>
        <v>1</v>
      </c>
      <c r="M699" s="9"/>
    </row>
    <row r="700" spans="1:13" ht="30" customHeight="1" x14ac:dyDescent="0.3">
      <c r="A700" s="51">
        <v>998</v>
      </c>
      <c r="B700" s="56">
        <v>44882</v>
      </c>
      <c r="C700" s="56">
        <v>44860</v>
      </c>
      <c r="D700" s="53" t="s">
        <v>1821</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1" t="s">
        <v>81</v>
      </c>
      <c r="J700" s="53"/>
      <c r="K700" s="51" t="str">
        <f ca="1">LeaveTracker[[#This Row],[Days]]&amp;" "&amp;LeaveTracker[[#This Row],[Type of Leave]]</f>
        <v>1 SL</v>
      </c>
      <c r="L700" s="9">
        <f ca="1">NETWORKDAYS(LeaveTracker[[#This Row],[Start Date]],LeaveTracker[[#This Row],[End Date]],lstHolidays)</f>
        <v>1</v>
      </c>
      <c r="M700" s="9"/>
    </row>
    <row r="701" spans="1:13" ht="30" customHeight="1" x14ac:dyDescent="0.3">
      <c r="A701" s="51">
        <v>999</v>
      </c>
      <c r="B701" s="56">
        <v>44882</v>
      </c>
      <c r="C701" s="56">
        <v>44849</v>
      </c>
      <c r="D701" s="53" t="s">
        <v>1747</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1" t="s">
        <v>298</v>
      </c>
      <c r="J701" s="53" t="s">
        <v>1003</v>
      </c>
      <c r="K701" s="51" t="str">
        <f ca="1">LeaveTracker[[#This Row],[Days]]&amp;" "&amp;LeaveTracker[[#This Row],[Type of Leave]]</f>
        <v>2 OTHER</v>
      </c>
      <c r="L701" s="9">
        <f ca="1">NETWORKDAYS(LeaveTracker[[#This Row],[Start Date]],LeaveTracker[[#This Row],[End Date]],lstHolidays)</f>
        <v>2</v>
      </c>
      <c r="M701" s="9"/>
    </row>
    <row r="702" spans="1:13" ht="30" customHeight="1" x14ac:dyDescent="0.3">
      <c r="A702" s="51">
        <v>1000</v>
      </c>
      <c r="B702" s="56">
        <v>44882</v>
      </c>
      <c r="C702" s="56">
        <v>44874</v>
      </c>
      <c r="D702" s="53" t="s">
        <v>1835</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1" t="s">
        <v>81</v>
      </c>
      <c r="J702" s="53"/>
      <c r="K702" s="51" t="str">
        <f ca="1">LeaveTracker[[#This Row],[Days]]&amp;" "&amp;LeaveTracker[[#This Row],[Type of Leave]]</f>
        <v>1 SL</v>
      </c>
      <c r="L702" s="9">
        <f ca="1">NETWORKDAYS(LeaveTracker[[#This Row],[Start Date]],LeaveTracker[[#This Row],[End Date]],lstHolidays)</f>
        <v>1</v>
      </c>
      <c r="M702" s="9"/>
    </row>
    <row r="703" spans="1:13" ht="30" customHeight="1" x14ac:dyDescent="0.3">
      <c r="A703" s="51">
        <v>1001</v>
      </c>
      <c r="B703" s="56">
        <v>44882</v>
      </c>
      <c r="C703" s="56">
        <v>44852</v>
      </c>
      <c r="D703" s="53" t="s">
        <v>1306</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1" t="s">
        <v>82</v>
      </c>
      <c r="J703" s="53" t="s">
        <v>1004</v>
      </c>
      <c r="K703" s="51" t="str">
        <f ca="1">LeaveTracker[[#This Row],[Days]]&amp;" "&amp;LeaveTracker[[#This Row],[Type of Leave]]</f>
        <v>3 VL</v>
      </c>
      <c r="L703" s="9">
        <f ca="1">NETWORKDAYS(LeaveTracker[[#This Row],[Start Date]],LeaveTracker[[#This Row],[End Date]],lstHolidays)</f>
        <v>3</v>
      </c>
      <c r="M703" s="9"/>
    </row>
    <row r="704" spans="1:13" ht="30" customHeight="1" x14ac:dyDescent="0.3">
      <c r="A704" s="51">
        <v>1002</v>
      </c>
      <c r="B704" s="56">
        <v>44882</v>
      </c>
      <c r="C704" s="56">
        <v>44862</v>
      </c>
      <c r="D704" s="53" t="s">
        <v>1306</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1" t="s">
        <v>82</v>
      </c>
      <c r="J704" s="53"/>
      <c r="K704" s="51" t="str">
        <f ca="1">LeaveTracker[[#This Row],[Days]]&amp;" "&amp;LeaveTracker[[#This Row],[Type of Leave]]</f>
        <v>2 VL</v>
      </c>
      <c r="L704" s="9">
        <f ca="1">NETWORKDAYS(LeaveTracker[[#This Row],[Start Date]],LeaveTracker[[#This Row],[End Date]],lstHolidays)</f>
        <v>2</v>
      </c>
      <c r="M704" s="9"/>
    </row>
    <row r="705" spans="1:13" ht="30" customHeight="1" x14ac:dyDescent="0.3">
      <c r="A705" s="51">
        <v>1003</v>
      </c>
      <c r="B705" s="56">
        <v>44882</v>
      </c>
      <c r="C705" s="56">
        <v>44869</v>
      </c>
      <c r="D705" s="53" t="s">
        <v>1953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1" t="s">
        <v>82</v>
      </c>
      <c r="J705" s="53"/>
      <c r="K705" s="51" t="str">
        <f ca="1">LeaveTracker[[#This Row],[Days]]&amp;" "&amp;LeaveTracker[[#This Row],[Type of Leave]]</f>
        <v>2 VL</v>
      </c>
      <c r="L705" s="9">
        <f ca="1">NETWORKDAYS(LeaveTracker[[#This Row],[Start Date]],LeaveTracker[[#This Row],[End Date]],lstHolidays)</f>
        <v>2</v>
      </c>
      <c r="M705" s="9"/>
    </row>
    <row r="706" spans="1:13" ht="30" customHeight="1" x14ac:dyDescent="0.3">
      <c r="A706" s="51">
        <v>1004</v>
      </c>
      <c r="B706" s="56">
        <v>44882</v>
      </c>
      <c r="C706" s="56">
        <v>44862</v>
      </c>
      <c r="D706" s="53" t="s">
        <v>1826</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1" t="s">
        <v>298</v>
      </c>
      <c r="J706" s="53" t="s">
        <v>1003</v>
      </c>
      <c r="K706" s="51" t="str">
        <f ca="1">LeaveTracker[[#This Row],[Days]]&amp;" "&amp;LeaveTracker[[#This Row],[Type of Leave]]</f>
        <v>1 OTHER</v>
      </c>
      <c r="L706" s="9">
        <f ca="1">NETWORKDAYS(LeaveTracker[[#This Row],[Start Date]],LeaveTracker[[#This Row],[End Date]],lstHolidays)</f>
        <v>1</v>
      </c>
      <c r="M706" s="9"/>
    </row>
    <row r="707" spans="1:13" ht="30" customHeight="1" x14ac:dyDescent="0.3">
      <c r="A707" s="51">
        <v>1005</v>
      </c>
      <c r="B707" s="56">
        <v>44882</v>
      </c>
      <c r="C707" s="56">
        <v>44882</v>
      </c>
      <c r="D707" s="53" t="s">
        <v>1826</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1" t="s">
        <v>82</v>
      </c>
      <c r="J707" s="53"/>
      <c r="K707" s="51" t="str">
        <f ca="1">LeaveTracker[[#This Row],[Days]]&amp;" "&amp;LeaveTracker[[#This Row],[Type of Leave]]</f>
        <v>1 VL</v>
      </c>
      <c r="L707" s="9">
        <f ca="1">NETWORKDAYS(LeaveTracker[[#This Row],[Start Date]],LeaveTracker[[#This Row],[End Date]],lstHolidays)</f>
        <v>1</v>
      </c>
      <c r="M707" s="9"/>
    </row>
    <row r="708" spans="1:13" ht="30" customHeight="1" x14ac:dyDescent="0.3">
      <c r="A708" s="51">
        <v>1006</v>
      </c>
      <c r="B708" s="56">
        <v>44882</v>
      </c>
      <c r="C708" s="56">
        <v>44849</v>
      </c>
      <c r="D708" s="53" t="s">
        <v>1911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1" t="s">
        <v>82</v>
      </c>
      <c r="J708" s="53"/>
      <c r="K708" s="51" t="str">
        <f ca="1">LeaveTracker[[#This Row],[Days]]&amp;" "&amp;LeaveTracker[[#This Row],[Type of Leave]]</f>
        <v>7 VL</v>
      </c>
      <c r="L708" s="9">
        <f ca="1">NETWORKDAYS(LeaveTracker[[#This Row],[Start Date]],LeaveTracker[[#This Row],[End Date]],lstHolidays)</f>
        <v>7</v>
      </c>
      <c r="M708" s="9"/>
    </row>
    <row r="709" spans="1:13" ht="30" customHeight="1" x14ac:dyDescent="0.3">
      <c r="A709" s="51">
        <v>1007</v>
      </c>
      <c r="B709" s="56">
        <v>44882</v>
      </c>
      <c r="C709" s="56">
        <v>44834</v>
      </c>
      <c r="D709" s="53" t="s">
        <v>1859</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1" t="s">
        <v>81</v>
      </c>
      <c r="J709" s="53"/>
      <c r="K709" s="51" t="str">
        <f ca="1">LeaveTracker[[#This Row],[Days]]&amp;" "&amp;LeaveTracker[[#This Row],[Type of Leave]]</f>
        <v>1 SL</v>
      </c>
      <c r="L709" s="9">
        <f ca="1">NETWORKDAYS(LeaveTracker[[#This Row],[Start Date]],LeaveTracker[[#This Row],[End Date]],lstHolidays)</f>
        <v>1</v>
      </c>
      <c r="M709" s="9"/>
    </row>
    <row r="710" spans="1:13" ht="30" customHeight="1" x14ac:dyDescent="0.3">
      <c r="A710" s="51">
        <v>1008</v>
      </c>
      <c r="B710" s="56">
        <v>44882</v>
      </c>
      <c r="C710" s="56">
        <v>44852</v>
      </c>
      <c r="D710" s="53" t="s">
        <v>1798</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1" t="s">
        <v>81</v>
      </c>
      <c r="J710" s="53"/>
      <c r="K710" s="51" t="str">
        <f ca="1">LeaveTracker[[#This Row],[Days]]&amp;" "&amp;LeaveTracker[[#This Row],[Type of Leave]]</f>
        <v>1 SL</v>
      </c>
      <c r="L710" s="9">
        <f ca="1">NETWORKDAYS(LeaveTracker[[#This Row],[Start Date]],LeaveTracker[[#This Row],[End Date]],lstHolidays)</f>
        <v>1</v>
      </c>
      <c r="M710" s="9"/>
    </row>
    <row r="711" spans="1:13" ht="30" customHeight="1" x14ac:dyDescent="0.3">
      <c r="A711" s="51">
        <v>1009</v>
      </c>
      <c r="B711" s="56">
        <v>44882</v>
      </c>
      <c r="C711" s="56">
        <v>44838</v>
      </c>
      <c r="D711" s="53" t="s">
        <v>1804</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1" t="s">
        <v>81</v>
      </c>
      <c r="J711" s="53"/>
      <c r="K711" s="51" t="str">
        <f ca="1">LeaveTracker[[#This Row],[Days]]&amp;" "&amp;LeaveTracker[[#This Row],[Type of Leave]]</f>
        <v>1 SL</v>
      </c>
      <c r="L711" s="9">
        <f ca="1">NETWORKDAYS(LeaveTracker[[#This Row],[Start Date]],LeaveTracker[[#This Row],[End Date]],lstHolidays)</f>
        <v>1</v>
      </c>
      <c r="M711" s="9"/>
    </row>
    <row r="712" spans="1:13" ht="30" customHeight="1" x14ac:dyDescent="0.3">
      <c r="A712" s="51">
        <v>1010</v>
      </c>
      <c r="B712" s="56">
        <v>44882</v>
      </c>
      <c r="C712" s="56">
        <v>44859</v>
      </c>
      <c r="D712" s="53" t="s">
        <v>1953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1" t="s">
        <v>298</v>
      </c>
      <c r="J712" s="53" t="s">
        <v>274</v>
      </c>
      <c r="K712" s="51" t="str">
        <f ca="1">LeaveTracker[[#This Row],[Days]]&amp;" "&amp;LeaveTracker[[#This Row],[Type of Leave]]</f>
        <v>1 OTHER</v>
      </c>
      <c r="L712" s="9">
        <f ca="1">NETWORKDAYS(LeaveTracker[[#This Row],[Start Date]],LeaveTracker[[#This Row],[End Date]],lstHolidays)</f>
        <v>1</v>
      </c>
      <c r="M712" s="9"/>
    </row>
    <row r="713" spans="1:13" ht="30" customHeight="1" x14ac:dyDescent="0.3">
      <c r="A713" s="51">
        <v>1011</v>
      </c>
      <c r="B713" s="56">
        <v>44882</v>
      </c>
      <c r="C713" s="56">
        <v>44859</v>
      </c>
      <c r="D713" s="53" t="s">
        <v>1953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1" t="s">
        <v>298</v>
      </c>
      <c r="J713" s="53" t="s">
        <v>1004</v>
      </c>
      <c r="K713" s="51" t="str">
        <f ca="1">LeaveTracker[[#This Row],[Days]]&amp;" "&amp;LeaveTracker[[#This Row],[Type of Leave]]</f>
        <v>0 OTHER</v>
      </c>
      <c r="L713" s="9">
        <f ca="1">NETWORKDAYS(LeaveTracker[[#This Row],[Start Date]],LeaveTracker[[#This Row],[End Date]],lstHolidays)</f>
        <v>0</v>
      </c>
      <c r="M713" s="9"/>
    </row>
    <row r="714" spans="1:13" ht="30" customHeight="1" x14ac:dyDescent="0.3">
      <c r="A714" s="51">
        <v>1012</v>
      </c>
      <c r="B714" s="56">
        <v>44882</v>
      </c>
      <c r="C714" s="56">
        <v>44872</v>
      </c>
      <c r="D714" s="53" t="s">
        <v>1753</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1" t="s">
        <v>298</v>
      </c>
      <c r="J714" s="53" t="s">
        <v>1003</v>
      </c>
      <c r="K714" s="51" t="str">
        <f ca="1">LeaveTracker[[#This Row],[Days]]&amp;" "&amp;LeaveTracker[[#This Row],[Type of Leave]]</f>
        <v>1 OTHER</v>
      </c>
      <c r="L714" s="9">
        <f ca="1">NETWORKDAYS(LeaveTracker[[#This Row],[Start Date]],LeaveTracker[[#This Row],[End Date]],lstHolidays)</f>
        <v>1</v>
      </c>
      <c r="M714" s="9"/>
    </row>
    <row r="715" spans="1:13" ht="30" customHeight="1" x14ac:dyDescent="0.3">
      <c r="A715" s="51">
        <v>1012</v>
      </c>
      <c r="B715" s="56">
        <v>44882</v>
      </c>
      <c r="C715" s="56">
        <v>44872</v>
      </c>
      <c r="D715" s="53" t="s">
        <v>1753</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1" t="s">
        <v>82</v>
      </c>
      <c r="J715" s="53"/>
      <c r="K715" s="51" t="str">
        <f ca="1">LeaveTracker[[#This Row],[Days]]&amp;" "&amp;LeaveTracker[[#This Row],[Type of Leave]]</f>
        <v>1 VL</v>
      </c>
      <c r="L715" s="9">
        <f ca="1">NETWORKDAYS(LeaveTracker[[#This Row],[Start Date]],LeaveTracker[[#This Row],[End Date]],lstHolidays)</f>
        <v>1</v>
      </c>
      <c r="M715" s="9"/>
    </row>
    <row r="716" spans="1:13" ht="30" customHeight="1" x14ac:dyDescent="0.3">
      <c r="A716" s="51">
        <v>1013</v>
      </c>
      <c r="B716" s="56">
        <v>44882</v>
      </c>
      <c r="C716" s="56">
        <v>44868</v>
      </c>
      <c r="D716" s="53" t="s">
        <v>1753</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1" t="s">
        <v>82</v>
      </c>
      <c r="J716" s="53"/>
      <c r="K716" s="51" t="str">
        <f ca="1">LeaveTracker[[#This Row],[Days]]&amp;" "&amp;LeaveTracker[[#This Row],[Type of Leave]]</f>
        <v>3 VL</v>
      </c>
      <c r="L716" s="9">
        <f ca="1">NETWORKDAYS(LeaveTracker[[#This Row],[Start Date]],LeaveTracker[[#This Row],[End Date]],lstHolidays)</f>
        <v>3</v>
      </c>
      <c r="M716" s="9"/>
    </row>
    <row r="717" spans="1:13" ht="30" customHeight="1" x14ac:dyDescent="0.3">
      <c r="A717" s="51">
        <v>1014</v>
      </c>
      <c r="B717" s="56">
        <v>44882</v>
      </c>
      <c r="C717" s="56">
        <v>44867</v>
      </c>
      <c r="D717" s="53" t="s">
        <v>1753</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1" t="s">
        <v>81</v>
      </c>
      <c r="J717" s="53"/>
      <c r="K717" s="51" t="str">
        <f ca="1">LeaveTracker[[#This Row],[Days]]&amp;" "&amp;LeaveTracker[[#This Row],[Type of Leave]]</f>
        <v>2 SL</v>
      </c>
      <c r="L717" s="9">
        <f ca="1">NETWORKDAYS(LeaveTracker[[#This Row],[Start Date]],LeaveTracker[[#This Row],[End Date]],lstHolidays)</f>
        <v>2</v>
      </c>
      <c r="M717" s="9"/>
    </row>
    <row r="718" spans="1:13" ht="30" customHeight="1" x14ac:dyDescent="0.3">
      <c r="A718" s="51">
        <v>1015</v>
      </c>
      <c r="B718" s="56">
        <v>44882</v>
      </c>
      <c r="C718" s="56">
        <v>44848</v>
      </c>
      <c r="D718" s="53" t="s">
        <v>1753</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1" t="s">
        <v>82</v>
      </c>
      <c r="J718" s="53"/>
      <c r="K718" s="51" t="str">
        <f ca="1">LeaveTracker[[#This Row],[Days]]&amp;" "&amp;LeaveTracker[[#This Row],[Type of Leave]]</f>
        <v>1 VL</v>
      </c>
      <c r="L718" s="9">
        <f ca="1">NETWORKDAYS(LeaveTracker[[#This Row],[Start Date]],LeaveTracker[[#This Row],[End Date]],lstHolidays)</f>
        <v>1</v>
      </c>
      <c r="M718" s="9"/>
    </row>
    <row r="719" spans="1:13" ht="30" customHeight="1" x14ac:dyDescent="0.3">
      <c r="A719" s="51">
        <v>1016</v>
      </c>
      <c r="B719" s="56">
        <v>44882</v>
      </c>
      <c r="C719" s="56">
        <v>44858</v>
      </c>
      <c r="D719" s="53" t="s">
        <v>1753</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1" t="s">
        <v>81</v>
      </c>
      <c r="J719" s="53"/>
      <c r="K719" s="51" t="str">
        <f ca="1">LeaveTracker[[#This Row],[Days]]&amp;" "&amp;LeaveTracker[[#This Row],[Type of Leave]]</f>
        <v>1 SL</v>
      </c>
      <c r="L719" s="9">
        <f ca="1">NETWORKDAYS(LeaveTracker[[#This Row],[Start Date]],LeaveTracker[[#This Row],[End Date]],lstHolidays)</f>
        <v>1</v>
      </c>
      <c r="M719" s="9"/>
    </row>
    <row r="720" spans="1:13" ht="30" customHeight="1" x14ac:dyDescent="0.3">
      <c r="A720" s="51">
        <v>1017</v>
      </c>
      <c r="B720" s="56">
        <v>44882</v>
      </c>
      <c r="C720" s="56">
        <v>44840</v>
      </c>
      <c r="D720" s="53" t="s">
        <v>1753</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1" t="s">
        <v>298</v>
      </c>
      <c r="J720" s="53" t="s">
        <v>1003</v>
      </c>
      <c r="K720" s="51" t="str">
        <f ca="1">LeaveTracker[[#This Row],[Days]]&amp;" "&amp;LeaveTracker[[#This Row],[Type of Leave]]</f>
        <v>1 OTHER</v>
      </c>
      <c r="L720" s="9">
        <f ca="1">NETWORKDAYS(LeaveTracker[[#This Row],[Start Date]],LeaveTracker[[#This Row],[End Date]],lstHolidays)</f>
        <v>1</v>
      </c>
      <c r="M720" s="9"/>
    </row>
    <row r="721" spans="1:13" ht="30" customHeight="1" x14ac:dyDescent="0.3">
      <c r="A721" s="51">
        <v>1018</v>
      </c>
      <c r="B721" s="56">
        <v>44882</v>
      </c>
      <c r="C721" s="56">
        <v>44844</v>
      </c>
      <c r="D721" s="53" t="s">
        <v>1753</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1" t="s">
        <v>81</v>
      </c>
      <c r="J721" s="53"/>
      <c r="K721" s="51" t="str">
        <f ca="1">LeaveTracker[[#This Row],[Days]]&amp;" "&amp;LeaveTracker[[#This Row],[Type of Leave]]</f>
        <v>1 SL</v>
      </c>
      <c r="L721" s="9">
        <f ca="1">NETWORKDAYS(LeaveTracker[[#This Row],[Start Date]],LeaveTracker[[#This Row],[End Date]],lstHolidays)</f>
        <v>1</v>
      </c>
      <c r="M721" s="9"/>
    </row>
    <row r="722" spans="1:13" ht="30" customHeight="1" x14ac:dyDescent="0.3">
      <c r="A722" s="51">
        <v>1019</v>
      </c>
      <c r="B722" s="56">
        <v>44882</v>
      </c>
      <c r="C722" s="56">
        <v>44846</v>
      </c>
      <c r="D722" s="53" t="s">
        <v>1878</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1" t="s">
        <v>81</v>
      </c>
      <c r="J722" s="53"/>
      <c r="K722" s="51" t="str">
        <f ca="1">LeaveTracker[[#This Row],[Days]]&amp;" "&amp;LeaveTracker[[#This Row],[Type of Leave]]</f>
        <v>1 SL</v>
      </c>
      <c r="L722" s="9">
        <f ca="1">NETWORKDAYS(LeaveTracker[[#This Row],[Start Date]],LeaveTracker[[#This Row],[End Date]],lstHolidays)</f>
        <v>1</v>
      </c>
      <c r="M722" s="9"/>
    </row>
    <row r="723" spans="1:13" ht="30" customHeight="1" x14ac:dyDescent="0.3">
      <c r="A723" s="51">
        <v>1020</v>
      </c>
      <c r="B723" s="56">
        <v>44882</v>
      </c>
      <c r="C723" s="56">
        <v>44873</v>
      </c>
      <c r="D723" s="53" t="s">
        <v>1879</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1" t="s">
        <v>81</v>
      </c>
      <c r="J723" s="53"/>
      <c r="K723" s="51" t="str">
        <f ca="1">LeaveTracker[[#This Row],[Days]]&amp;" "&amp;LeaveTracker[[#This Row],[Type of Leave]]</f>
        <v>0 SL</v>
      </c>
      <c r="L723" s="9">
        <f ca="1">NETWORKDAYS(LeaveTracker[[#This Row],[Start Date]],LeaveTracker[[#This Row],[End Date]],lstHolidays)</f>
        <v>0</v>
      </c>
      <c r="M723" s="9"/>
    </row>
    <row r="724" spans="1:13" ht="30" customHeight="1" x14ac:dyDescent="0.3">
      <c r="A724" s="51">
        <v>1021</v>
      </c>
      <c r="B724" s="56">
        <v>44882</v>
      </c>
      <c r="C724" s="56">
        <v>44851</v>
      </c>
      <c r="D724" s="53" t="s">
        <v>1878</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1" t="s">
        <v>81</v>
      </c>
      <c r="J724" s="53"/>
      <c r="K724" s="51" t="str">
        <f ca="1">LeaveTracker[[#This Row],[Days]]&amp;" "&amp;LeaveTracker[[#This Row],[Type of Leave]]</f>
        <v>1 SL</v>
      </c>
      <c r="L724" s="9">
        <f ca="1">NETWORKDAYS(LeaveTracker[[#This Row],[Start Date]],LeaveTracker[[#This Row],[End Date]],lstHolidays)</f>
        <v>1</v>
      </c>
      <c r="M724" s="9"/>
    </row>
    <row r="725" spans="1:13" ht="30" customHeight="1" x14ac:dyDescent="0.3">
      <c r="A725" s="51">
        <v>1022</v>
      </c>
      <c r="B725" s="56">
        <v>44882</v>
      </c>
      <c r="C725" s="56">
        <v>44854</v>
      </c>
      <c r="D725" s="53" t="s">
        <v>1878</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1" t="s">
        <v>82</v>
      </c>
      <c r="J725" s="53"/>
      <c r="K725" s="51" t="str">
        <f ca="1">LeaveTracker[[#This Row],[Days]]&amp;" "&amp;LeaveTracker[[#This Row],[Type of Leave]]</f>
        <v>2 VL</v>
      </c>
      <c r="L725" s="9">
        <f ca="1">NETWORKDAYS(LeaveTracker[[#This Row],[Start Date]],LeaveTracker[[#This Row],[End Date]],lstHolidays)</f>
        <v>2</v>
      </c>
      <c r="M725" s="9"/>
    </row>
    <row r="726" spans="1:13" ht="30" customHeight="1" x14ac:dyDescent="0.3">
      <c r="A726" s="51">
        <v>1023</v>
      </c>
      <c r="B726" s="56">
        <v>44882</v>
      </c>
      <c r="C726" s="56">
        <v>44867</v>
      </c>
      <c r="D726" s="53" t="s">
        <v>1902</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1" t="s">
        <v>82</v>
      </c>
      <c r="J726" s="53"/>
      <c r="K726" s="51" t="str">
        <f ca="1">LeaveTracker[[#This Row],[Days]]&amp;" "&amp;LeaveTracker[[#This Row],[Type of Leave]]</f>
        <v>3 VL</v>
      </c>
      <c r="L726" s="9">
        <f ca="1">NETWORKDAYS(LeaveTracker[[#This Row],[Start Date]],LeaveTracker[[#This Row],[End Date]],lstHolidays)</f>
        <v>3</v>
      </c>
      <c r="M726" s="9"/>
    </row>
    <row r="727" spans="1:13" ht="30" customHeight="1" x14ac:dyDescent="0.3">
      <c r="A727" s="51">
        <v>1024</v>
      </c>
      <c r="B727" s="56">
        <v>44882</v>
      </c>
      <c r="C727" s="56">
        <v>44844</v>
      </c>
      <c r="D727" s="53" t="s">
        <v>1820</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1" t="s">
        <v>81</v>
      </c>
      <c r="J727" s="53"/>
      <c r="K727" s="51" t="str">
        <f ca="1">LeaveTracker[[#This Row],[Days]]&amp;" "&amp;LeaveTracker[[#This Row],[Type of Leave]]</f>
        <v>2 SL</v>
      </c>
      <c r="L727" s="9">
        <f ca="1">NETWORKDAYS(LeaveTracker[[#This Row],[Start Date]],LeaveTracker[[#This Row],[End Date]],lstHolidays)</f>
        <v>2</v>
      </c>
      <c r="M727" s="9"/>
    </row>
    <row r="728" spans="1:13" ht="30" customHeight="1" x14ac:dyDescent="0.3">
      <c r="A728" s="51">
        <v>1025</v>
      </c>
      <c r="B728" s="56">
        <v>44882</v>
      </c>
      <c r="C728" s="56">
        <v>44844</v>
      </c>
      <c r="D728" s="53" t="s">
        <v>1954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1" t="s">
        <v>1022</v>
      </c>
      <c r="J728" s="53" t="s">
        <v>1897</v>
      </c>
      <c r="K728" s="51" t="str">
        <f ca="1">LeaveTracker[[#This Row],[Days]]&amp;" "&amp;LeaveTracker[[#This Row],[Type of Leave]]</f>
        <v>0 WITHOUTPAY</v>
      </c>
      <c r="L728" s="9">
        <f ca="1">NETWORKDAYS(LeaveTracker[[#This Row],[Start Date]],LeaveTracker[[#This Row],[End Date]],lstHolidays)</f>
        <v>0</v>
      </c>
      <c r="M728" s="9"/>
    </row>
    <row r="729" spans="1:13" ht="30" customHeight="1" x14ac:dyDescent="0.3">
      <c r="A729" s="51">
        <v>1026</v>
      </c>
      <c r="B729" s="56">
        <v>44882</v>
      </c>
      <c r="C729" s="56">
        <v>44846</v>
      </c>
      <c r="D729" s="53" t="s">
        <v>1800</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1" t="s">
        <v>82</v>
      </c>
      <c r="J729" s="53" t="s">
        <v>1004</v>
      </c>
      <c r="K729" s="51" t="str">
        <f ca="1">LeaveTracker[[#This Row],[Days]]&amp;" "&amp;LeaveTracker[[#This Row],[Type of Leave]]</f>
        <v>1 VL</v>
      </c>
      <c r="L729" s="9">
        <f ca="1">NETWORKDAYS(LeaveTracker[[#This Row],[Start Date]],LeaveTracker[[#This Row],[End Date]],lstHolidays)</f>
        <v>1</v>
      </c>
      <c r="M729" s="9"/>
    </row>
    <row r="730" spans="1:13" ht="30" customHeight="1" x14ac:dyDescent="0.3">
      <c r="A730" s="51">
        <v>1026</v>
      </c>
      <c r="B730" s="56">
        <v>44882</v>
      </c>
      <c r="C730" s="56">
        <v>44846</v>
      </c>
      <c r="D730" s="53" t="s">
        <v>1800</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1" t="s">
        <v>298</v>
      </c>
      <c r="J730" s="53" t="s">
        <v>1003</v>
      </c>
      <c r="K730" s="51" t="str">
        <f ca="1">LeaveTracker[[#This Row],[Days]]&amp;" "&amp;LeaveTracker[[#This Row],[Type of Leave]]</f>
        <v>1 OTHER</v>
      </c>
      <c r="L730" s="9">
        <f ca="1">NETWORKDAYS(LeaveTracker[[#This Row],[Start Date]],LeaveTracker[[#This Row],[End Date]],lstHolidays)</f>
        <v>1</v>
      </c>
      <c r="M730" s="9"/>
    </row>
    <row r="731" spans="1:13" ht="30" customHeight="1" x14ac:dyDescent="0.3">
      <c r="A731" s="51">
        <v>1027</v>
      </c>
      <c r="B731" s="56">
        <v>44882</v>
      </c>
      <c r="C731" s="56">
        <v>44861</v>
      </c>
      <c r="D731" s="53" t="s">
        <v>1800</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1" t="s">
        <v>298</v>
      </c>
      <c r="J731" s="53" t="s">
        <v>1003</v>
      </c>
      <c r="K731" s="51" t="str">
        <f ca="1">LeaveTracker[[#This Row],[Days]]&amp;" "&amp;LeaveTracker[[#This Row],[Type of Leave]]</f>
        <v>1 OTHER</v>
      </c>
      <c r="L731" s="9">
        <f ca="1">NETWORKDAYS(LeaveTracker[[#This Row],[Start Date]],LeaveTracker[[#This Row],[End Date]],lstHolidays)</f>
        <v>1</v>
      </c>
      <c r="M731" s="9"/>
    </row>
    <row r="732" spans="1:13" ht="30" customHeight="1" x14ac:dyDescent="0.3">
      <c r="A732" s="51">
        <v>1028</v>
      </c>
      <c r="B732" s="56">
        <v>44882</v>
      </c>
      <c r="C732" s="56">
        <v>44858</v>
      </c>
      <c r="D732" s="53" t="s">
        <v>1922</v>
      </c>
      <c r="E732" s="51" t="str">
        <f>IF(ISBLANK(LeaveTracker[[#This Row],[Employee Name]]),"-----",VLOOKUP(LeaveTracker[[#This Row],[Employee Name]],Employees[[Employee Name]:[Office]],7))</f>
        <v>CTO</v>
      </c>
      <c r="F732" s="51" t="str">
        <f>IF(ISBLANK(LeaveTracker[[#This Row],[Employee Name]]),"-----",VLOOKUP(LeaveTracker[[#This Row],[Employee Name]],Employees[[Employee Name]:[Office]],6))</f>
        <v>CASUAL</v>
      </c>
      <c r="G732" s="50">
        <v>44847</v>
      </c>
      <c r="H732" s="50">
        <v>44862</v>
      </c>
      <c r="I732" s="51" t="s">
        <v>81</v>
      </c>
      <c r="J732" s="53"/>
      <c r="K732" s="51" t="str">
        <f ca="1">LeaveTracker[[#This Row],[Days]]&amp;" "&amp;LeaveTracker[[#This Row],[Type of Leave]]</f>
        <v>12 SL</v>
      </c>
      <c r="L732" s="9">
        <f ca="1">NETWORKDAYS(LeaveTracker[[#This Row],[Start Date]],LeaveTracker[[#This Row],[End Date]],lstHolidays)</f>
        <v>12</v>
      </c>
      <c r="M732" s="9"/>
    </row>
    <row r="733" spans="1:13" ht="30" customHeight="1" x14ac:dyDescent="0.3">
      <c r="A733" s="51">
        <v>1029</v>
      </c>
      <c r="B733" s="56">
        <v>44882</v>
      </c>
      <c r="C733" s="56">
        <v>44874</v>
      </c>
      <c r="D733" s="53" t="s">
        <v>1922</v>
      </c>
      <c r="E733" s="51" t="str">
        <f>IF(ISBLANK(LeaveTracker[[#This Row],[Employee Name]]),"-----",VLOOKUP(LeaveTracker[[#This Row],[Employee Name]],Employees[[Employee Name]:[Office]],7))</f>
        <v>CTO</v>
      </c>
      <c r="F733" s="51" t="str">
        <f>IF(ISBLANK(LeaveTracker[[#This Row],[Employee Name]]),"-----",VLOOKUP(LeaveTracker[[#This Row],[Employee Name]],Employees[[Employee Name]:[Office]],6))</f>
        <v>CASUAL</v>
      </c>
      <c r="G733" s="50">
        <v>44867</v>
      </c>
      <c r="H733" s="50">
        <v>44894</v>
      </c>
      <c r="I733" s="51" t="s">
        <v>81</v>
      </c>
      <c r="J733" s="53"/>
      <c r="K733" s="51" t="str">
        <f ca="1">LeaveTracker[[#This Row],[Days]]&amp;" "&amp;LeaveTracker[[#This Row],[Type of Leave]]</f>
        <v>19 SL</v>
      </c>
      <c r="L733" s="9">
        <f ca="1">NETWORKDAYS(LeaveTracker[[#This Row],[Start Date]],LeaveTracker[[#This Row],[End Date]],lstHolidays)</f>
        <v>19</v>
      </c>
      <c r="M733" s="9"/>
    </row>
    <row r="734" spans="1:13" ht="30" customHeight="1" x14ac:dyDescent="0.3">
      <c r="A734" s="51">
        <v>1030</v>
      </c>
      <c r="B734" s="56">
        <v>44882</v>
      </c>
      <c r="C734" s="56">
        <v>44859</v>
      </c>
      <c r="D734" s="53" t="s">
        <v>1880</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1" t="s">
        <v>82</v>
      </c>
      <c r="J734" s="53"/>
      <c r="K734" s="51" t="str">
        <f ca="1">LeaveTracker[[#This Row],[Days]]&amp;" "&amp;LeaveTracker[[#This Row],[Type of Leave]]</f>
        <v>1 VL</v>
      </c>
      <c r="L734" s="9">
        <f ca="1">NETWORKDAYS(LeaveTracker[[#This Row],[Start Date]],LeaveTracker[[#This Row],[End Date]],lstHolidays)</f>
        <v>1</v>
      </c>
      <c r="M734" s="9"/>
    </row>
    <row r="735" spans="1:13" ht="30" customHeight="1" x14ac:dyDescent="0.3">
      <c r="A735" s="51">
        <v>1030</v>
      </c>
      <c r="B735" s="56">
        <v>44882</v>
      </c>
      <c r="C735" s="56">
        <v>44859</v>
      </c>
      <c r="D735" s="53" t="s">
        <v>1880</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1" t="s">
        <v>82</v>
      </c>
      <c r="J735" s="53"/>
      <c r="K735" s="51" t="str">
        <f ca="1">LeaveTracker[[#This Row],[Days]]&amp;" "&amp;LeaveTracker[[#This Row],[Type of Leave]]</f>
        <v>1 VL</v>
      </c>
      <c r="L735" s="9">
        <f ca="1">NETWORKDAYS(LeaveTracker[[#This Row],[Start Date]],LeaveTracker[[#This Row],[End Date]],lstHolidays)</f>
        <v>1</v>
      </c>
      <c r="M735" s="9"/>
    </row>
    <row r="736" spans="1:13" ht="30" customHeight="1" x14ac:dyDescent="0.3">
      <c r="A736" s="51">
        <v>1031</v>
      </c>
      <c r="B736" s="56">
        <v>44882</v>
      </c>
      <c r="C736" s="56">
        <v>44869</v>
      </c>
      <c r="D736" s="53" t="s">
        <v>1880</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1" t="s">
        <v>81</v>
      </c>
      <c r="J736" s="53"/>
      <c r="K736" s="51" t="str">
        <f ca="1">LeaveTracker[[#This Row],[Days]]&amp;" "&amp;LeaveTracker[[#This Row],[Type of Leave]]</f>
        <v>1 SL</v>
      </c>
      <c r="L736" s="9">
        <f ca="1">NETWORKDAYS(LeaveTracker[[#This Row],[Start Date]],LeaveTracker[[#This Row],[End Date]],lstHolidays)</f>
        <v>1</v>
      </c>
      <c r="M736" s="9"/>
    </row>
    <row r="737" spans="1:13" ht="30" customHeight="1" x14ac:dyDescent="0.3">
      <c r="A737" s="51">
        <v>1032</v>
      </c>
      <c r="B737" s="56">
        <v>44882</v>
      </c>
      <c r="C737" s="56">
        <v>44859</v>
      </c>
      <c r="D737" s="53" t="s">
        <v>1880</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1" t="s">
        <v>81</v>
      </c>
      <c r="J737" s="53"/>
      <c r="K737" s="51" t="str">
        <f ca="1">LeaveTracker[[#This Row],[Days]]&amp;" "&amp;LeaveTracker[[#This Row],[Type of Leave]]</f>
        <v>1 SL</v>
      </c>
      <c r="L737" s="9">
        <f ca="1">NETWORKDAYS(LeaveTracker[[#This Row],[Start Date]],LeaveTracker[[#This Row],[End Date]],lstHolidays)</f>
        <v>1</v>
      </c>
      <c r="M737" s="9"/>
    </row>
    <row r="738" spans="1:13" ht="30" customHeight="1" x14ac:dyDescent="0.3">
      <c r="A738" s="51">
        <v>1033</v>
      </c>
      <c r="B738" s="56">
        <v>44882</v>
      </c>
      <c r="C738" s="56">
        <v>44859</v>
      </c>
      <c r="D738" s="53" t="s">
        <v>1836</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1" t="s">
        <v>81</v>
      </c>
      <c r="J738" s="53"/>
      <c r="K738" s="51" t="str">
        <f ca="1">LeaveTracker[[#This Row],[Days]]&amp;" "&amp;LeaveTracker[[#This Row],[Type of Leave]]</f>
        <v>1 SL</v>
      </c>
      <c r="L738" s="9">
        <f ca="1">NETWORKDAYS(LeaveTracker[[#This Row],[Start Date]],LeaveTracker[[#This Row],[End Date]],lstHolidays)</f>
        <v>1</v>
      </c>
      <c r="M738" s="9"/>
    </row>
    <row r="739" spans="1:13" ht="30" customHeight="1" x14ac:dyDescent="0.3">
      <c r="A739" s="51">
        <v>1034</v>
      </c>
      <c r="B739" s="56">
        <v>44882</v>
      </c>
      <c r="C739" s="56">
        <v>44838</v>
      </c>
      <c r="D739" s="53" t="s">
        <v>1767</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1" t="s">
        <v>81</v>
      </c>
      <c r="J739" s="53"/>
      <c r="K739" s="51" t="str">
        <f ca="1">LeaveTracker[[#This Row],[Days]]&amp;" "&amp;LeaveTracker[[#This Row],[Type of Leave]]</f>
        <v>1 SL</v>
      </c>
      <c r="L739" s="9">
        <f ca="1">NETWORKDAYS(LeaveTracker[[#This Row],[Start Date]],LeaveTracker[[#This Row],[End Date]],lstHolidays)</f>
        <v>1</v>
      </c>
      <c r="M739" s="9"/>
    </row>
    <row r="740" spans="1:13" ht="30" customHeight="1" x14ac:dyDescent="0.3">
      <c r="A740" s="51">
        <v>1035</v>
      </c>
      <c r="B740" s="56">
        <v>44882</v>
      </c>
      <c r="C740" s="56">
        <v>44876</v>
      </c>
      <c r="D740" s="53" t="s">
        <v>1885</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1" t="s">
        <v>298</v>
      </c>
      <c r="J740" s="53" t="s">
        <v>1003</v>
      </c>
      <c r="K740" s="51" t="str">
        <f ca="1">LeaveTracker[[#This Row],[Days]]&amp;" "&amp;LeaveTracker[[#This Row],[Type of Leave]]</f>
        <v>3 OTHER</v>
      </c>
      <c r="L740" s="9">
        <f ca="1">NETWORKDAYS(LeaveTracker[[#This Row],[Start Date]],LeaveTracker[[#This Row],[End Date]],lstHolidays)</f>
        <v>3</v>
      </c>
      <c r="M740" s="9"/>
    </row>
    <row r="741" spans="1:13" ht="30" customHeight="1" x14ac:dyDescent="0.3">
      <c r="A741" s="51">
        <v>1036</v>
      </c>
      <c r="B741" s="56">
        <v>44882</v>
      </c>
      <c r="C741" s="56">
        <v>44876</v>
      </c>
      <c r="D741" s="53" t="s">
        <v>1885</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1" t="s">
        <v>82</v>
      </c>
      <c r="J741" s="53" t="s">
        <v>1004</v>
      </c>
      <c r="K741" s="51" t="str">
        <f ca="1">LeaveTracker[[#This Row],[Days]]&amp;" "&amp;LeaveTracker[[#This Row],[Type of Leave]]</f>
        <v>0 VL</v>
      </c>
      <c r="L741" s="9">
        <f ca="1">NETWORKDAYS(LeaveTracker[[#This Row],[Start Date]],LeaveTracker[[#This Row],[End Date]],lstHolidays)</f>
        <v>0</v>
      </c>
      <c r="M741" s="9"/>
    </row>
    <row r="742" spans="1:13" ht="30" customHeight="1" x14ac:dyDescent="0.3">
      <c r="A742" s="51">
        <v>1037</v>
      </c>
      <c r="B742" s="56">
        <v>44882</v>
      </c>
      <c r="C742" s="56">
        <v>44853</v>
      </c>
      <c r="D742" s="53" t="s">
        <v>1769</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1" t="s">
        <v>81</v>
      </c>
      <c r="J742" s="53"/>
      <c r="K742" s="51" t="str">
        <f ca="1">LeaveTracker[[#This Row],[Days]]&amp;" "&amp;LeaveTracker[[#This Row],[Type of Leave]]</f>
        <v>1 SL</v>
      </c>
      <c r="L742" s="9">
        <f ca="1">NETWORKDAYS(LeaveTracker[[#This Row],[Start Date]],LeaveTracker[[#This Row],[End Date]],lstHolidays)</f>
        <v>1</v>
      </c>
      <c r="M742" s="9"/>
    </row>
    <row r="743" spans="1:13" ht="30" customHeight="1" x14ac:dyDescent="0.3">
      <c r="A743" s="51">
        <v>1038</v>
      </c>
      <c r="B743" s="56">
        <v>44882</v>
      </c>
      <c r="C743" s="56">
        <v>44840</v>
      </c>
      <c r="D743" s="53" t="s">
        <v>1777</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1" t="s">
        <v>81</v>
      </c>
      <c r="J743" s="53"/>
      <c r="K743" s="51" t="str">
        <f ca="1">LeaveTracker[[#This Row],[Days]]&amp;" "&amp;LeaveTracker[[#This Row],[Type of Leave]]</f>
        <v>1 SL</v>
      </c>
      <c r="L743" s="9">
        <f ca="1">NETWORKDAYS(LeaveTracker[[#This Row],[Start Date]],LeaveTracker[[#This Row],[End Date]],lstHolidays)</f>
        <v>1</v>
      </c>
      <c r="M743" s="9"/>
    </row>
    <row r="744" spans="1:13" ht="30" customHeight="1" x14ac:dyDescent="0.3">
      <c r="A744" s="51">
        <v>1039</v>
      </c>
      <c r="B744" s="56">
        <v>44882</v>
      </c>
      <c r="C744" s="56">
        <v>44846</v>
      </c>
      <c r="D744" s="53" t="s">
        <v>1775</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1" t="s">
        <v>81</v>
      </c>
      <c r="J744" s="53"/>
      <c r="K744" s="51" t="str">
        <f ca="1">LeaveTracker[[#This Row],[Days]]&amp;" "&amp;LeaveTracker[[#This Row],[Type of Leave]]</f>
        <v>3 SL</v>
      </c>
      <c r="L744" s="9">
        <f ca="1">NETWORKDAYS(LeaveTracker[[#This Row],[Start Date]],LeaveTracker[[#This Row],[End Date]],lstHolidays)</f>
        <v>3</v>
      </c>
      <c r="M744" s="9"/>
    </row>
    <row r="745" spans="1:13" ht="30" customHeight="1" x14ac:dyDescent="0.3">
      <c r="A745" s="51">
        <v>1040</v>
      </c>
      <c r="B745" s="56">
        <v>44882</v>
      </c>
      <c r="C745" s="56">
        <v>44848</v>
      </c>
      <c r="D745" s="53" t="s">
        <v>1887</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1" t="s">
        <v>81</v>
      </c>
      <c r="J745" s="53"/>
      <c r="K745" s="51" t="str">
        <f ca="1">LeaveTracker[[#This Row],[Days]]&amp;" "&amp;LeaveTracker[[#This Row],[Type of Leave]]</f>
        <v>1 SL</v>
      </c>
      <c r="L745" s="9">
        <f ca="1">NETWORKDAYS(LeaveTracker[[#This Row],[Start Date]],LeaveTracker[[#This Row],[End Date]],lstHolidays)</f>
        <v>1</v>
      </c>
      <c r="M745" s="9"/>
    </row>
    <row r="746" spans="1:13" ht="30" customHeight="1" x14ac:dyDescent="0.3">
      <c r="A746" s="51">
        <v>1041</v>
      </c>
      <c r="B746" s="56">
        <v>44882</v>
      </c>
      <c r="C746" s="56">
        <v>44868</v>
      </c>
      <c r="D746" s="53" t="s">
        <v>1775</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1" t="s">
        <v>81</v>
      </c>
      <c r="J746" s="53"/>
      <c r="K746" s="51" t="str">
        <f ca="1">LeaveTracker[[#This Row],[Days]]&amp;" "&amp;LeaveTracker[[#This Row],[Type of Leave]]</f>
        <v>0 SL</v>
      </c>
      <c r="L746" s="9">
        <f ca="1">NETWORKDAYS(LeaveTracker[[#This Row],[Start Date]],LeaveTracker[[#This Row],[End Date]],lstHolidays)</f>
        <v>0</v>
      </c>
      <c r="M746" s="9"/>
    </row>
    <row r="747" spans="1:13" ht="30" customHeight="1" x14ac:dyDescent="0.3">
      <c r="A747" s="51">
        <v>1042</v>
      </c>
      <c r="B747" s="56">
        <v>44882</v>
      </c>
      <c r="C747" s="56">
        <v>44852</v>
      </c>
      <c r="D747" s="53" t="s">
        <v>1775</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1" t="s">
        <v>81</v>
      </c>
      <c r="J747" s="53"/>
      <c r="K747" s="51" t="str">
        <f ca="1">LeaveTracker[[#This Row],[Days]]&amp;" "&amp;LeaveTracker[[#This Row],[Type of Leave]]</f>
        <v>1 SL</v>
      </c>
      <c r="L747" s="9">
        <f ca="1">NETWORKDAYS(LeaveTracker[[#This Row],[Start Date]],LeaveTracker[[#This Row],[End Date]],lstHolidays)</f>
        <v>1</v>
      </c>
      <c r="M747" s="9"/>
    </row>
    <row r="748" spans="1:13" ht="30" customHeight="1" x14ac:dyDescent="0.3">
      <c r="A748" s="51">
        <v>1043</v>
      </c>
      <c r="B748" s="56">
        <v>44882</v>
      </c>
      <c r="C748" s="56">
        <v>44872</v>
      </c>
      <c r="D748" s="53" t="s">
        <v>1920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1" t="s">
        <v>82</v>
      </c>
      <c r="J748" s="53" t="s">
        <v>1004</v>
      </c>
      <c r="K748" s="51" t="str">
        <f ca="1">LeaveTracker[[#This Row],[Days]]&amp;" "&amp;LeaveTracker[[#This Row],[Type of Leave]]</f>
        <v>3 VL</v>
      </c>
      <c r="L748" s="9">
        <f ca="1">NETWORKDAYS(LeaveTracker[[#This Row],[Start Date]],LeaveTracker[[#This Row],[End Date]],lstHolidays)</f>
        <v>3</v>
      </c>
      <c r="M748" s="9"/>
    </row>
    <row r="749" spans="1:13" ht="30" customHeight="1" x14ac:dyDescent="0.3">
      <c r="A749" s="51">
        <v>1044</v>
      </c>
      <c r="B749" s="56">
        <v>44882</v>
      </c>
      <c r="C749" s="56">
        <v>44860</v>
      </c>
      <c r="D749" s="53" t="s">
        <v>1921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1" t="s">
        <v>82</v>
      </c>
      <c r="J749" s="53" t="s">
        <v>1004</v>
      </c>
      <c r="K749" s="51" t="str">
        <f ca="1">LeaveTracker[[#This Row],[Days]]&amp;" "&amp;LeaveTracker[[#This Row],[Type of Leave]]</f>
        <v>4 VL</v>
      </c>
      <c r="L749" s="9">
        <f ca="1">NETWORKDAYS(LeaveTracker[[#This Row],[Start Date]],LeaveTracker[[#This Row],[End Date]],lstHolidays)</f>
        <v>4</v>
      </c>
      <c r="M749" s="9"/>
    </row>
    <row r="750" spans="1:13" ht="30" customHeight="1" x14ac:dyDescent="0.3">
      <c r="A750" s="51">
        <v>1045</v>
      </c>
      <c r="B750" s="56">
        <v>44882</v>
      </c>
      <c r="C750" s="56">
        <v>44859</v>
      </c>
      <c r="D750" s="53" t="s">
        <v>1921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1" t="s">
        <v>81</v>
      </c>
      <c r="J750" s="53"/>
      <c r="K750" s="51" t="str">
        <f ca="1">LeaveTracker[[#This Row],[Days]]&amp;" "&amp;LeaveTracker[[#This Row],[Type of Leave]]</f>
        <v>1 SL</v>
      </c>
      <c r="L750" s="9">
        <f ca="1">NETWORKDAYS(LeaveTracker[[#This Row],[Start Date]],LeaveTracker[[#This Row],[End Date]],lstHolidays)</f>
        <v>1</v>
      </c>
      <c r="M750" s="9"/>
    </row>
    <row r="751" spans="1:13" ht="30" customHeight="1" x14ac:dyDescent="0.3">
      <c r="A751" s="51">
        <v>1046</v>
      </c>
      <c r="B751" s="56">
        <v>44882</v>
      </c>
      <c r="C751" s="56">
        <v>44876</v>
      </c>
      <c r="D751" s="53" t="s">
        <v>1761</v>
      </c>
      <c r="E751" s="51" t="str">
        <f>IF(ISBLANK(LeaveTracker[[#This Row],[Employee Name]]),"-----",VLOOKUP(LeaveTracker[[#This Row],[Employee Name]],Employees[[Employee Name]:[Office]],7))</f>
        <v>BPLO</v>
      </c>
      <c r="F751" s="51" t="str">
        <f>IF(ISBLANK(LeaveTracker[[#This Row],[Employee Name]]),"-----",VLOOKUP(LeaveTracker[[#This Row],[Employee Name]],Employees[[Employee Name]:[Office]],6))</f>
        <v>CASUAL</v>
      </c>
      <c r="G751" s="50">
        <v>44910</v>
      </c>
      <c r="H751" s="50">
        <v>44911</v>
      </c>
      <c r="I751" s="51" t="s">
        <v>82</v>
      </c>
      <c r="J751" s="53"/>
      <c r="K751" s="51" t="str">
        <f ca="1">LeaveTracker[[#This Row],[Days]]&amp;" "&amp;LeaveTracker[[#This Row],[Type of Leave]]</f>
        <v>2 VL</v>
      </c>
      <c r="L751" s="9">
        <f ca="1">NETWORKDAYS(LeaveTracker[[#This Row],[Start Date]],LeaveTracker[[#This Row],[End Date]],lstHolidays)</f>
        <v>2</v>
      </c>
      <c r="M751" s="9"/>
    </row>
    <row r="752" spans="1:13" ht="30" customHeight="1" x14ac:dyDescent="0.3">
      <c r="A752" s="51">
        <v>1047</v>
      </c>
      <c r="B752" s="56">
        <v>44882</v>
      </c>
      <c r="C752" s="56">
        <v>44861</v>
      </c>
      <c r="D752" s="53" t="s">
        <v>1850</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1" t="s">
        <v>82</v>
      </c>
      <c r="J752" s="53" t="s">
        <v>1004</v>
      </c>
      <c r="K752" s="51" t="str">
        <f ca="1">LeaveTracker[[#This Row],[Days]]&amp;" "&amp;LeaveTracker[[#This Row],[Type of Leave]]</f>
        <v>5 VL</v>
      </c>
      <c r="L752" s="9">
        <f ca="1">NETWORKDAYS(LeaveTracker[[#This Row],[Start Date]],LeaveTracker[[#This Row],[End Date]],lstHolidays)</f>
        <v>5</v>
      </c>
      <c r="M752" s="9"/>
    </row>
    <row r="753" spans="1:13" ht="30" customHeight="1" x14ac:dyDescent="0.3">
      <c r="A753" s="51">
        <v>1048</v>
      </c>
      <c r="B753" s="56">
        <v>44882</v>
      </c>
      <c r="C753" s="56">
        <v>44855</v>
      </c>
      <c r="D753" s="53" t="s">
        <v>1850</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1" t="s">
        <v>298</v>
      </c>
      <c r="J753" s="53" t="s">
        <v>1003</v>
      </c>
      <c r="K753" s="51" t="str">
        <f ca="1">LeaveTracker[[#This Row],[Days]]&amp;" "&amp;LeaveTracker[[#This Row],[Type of Leave]]</f>
        <v>1 OTHER</v>
      </c>
      <c r="L753" s="9">
        <f ca="1">NETWORKDAYS(LeaveTracker[[#This Row],[Start Date]],LeaveTracker[[#This Row],[End Date]],lstHolidays)</f>
        <v>1</v>
      </c>
      <c r="M753" s="9"/>
    </row>
    <row r="754" spans="1:13" ht="30" customHeight="1" x14ac:dyDescent="0.3">
      <c r="A754" s="51">
        <v>1049</v>
      </c>
      <c r="B754" s="56">
        <v>44882</v>
      </c>
      <c r="C754" s="56">
        <v>44878</v>
      </c>
      <c r="D754" s="53" t="s">
        <v>1889</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1" t="s">
        <v>81</v>
      </c>
      <c r="J754" s="53"/>
      <c r="K754" s="51" t="str">
        <f ca="1">LeaveTracker[[#This Row],[Days]]&amp;" "&amp;LeaveTracker[[#This Row],[Type of Leave]]</f>
        <v>1 SL</v>
      </c>
      <c r="L754" s="9">
        <f ca="1">NETWORKDAYS(LeaveTracker[[#This Row],[Start Date]],LeaveTracker[[#This Row],[End Date]],lstHolidays)</f>
        <v>1</v>
      </c>
      <c r="M754" s="9"/>
    </row>
    <row r="755" spans="1:13" ht="30" customHeight="1" x14ac:dyDescent="0.3">
      <c r="A755" s="51">
        <v>1049</v>
      </c>
      <c r="B755" s="56">
        <v>44882</v>
      </c>
      <c r="C755" s="56">
        <v>44878</v>
      </c>
      <c r="D755" s="53" t="s">
        <v>1889</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1" t="s">
        <v>81</v>
      </c>
      <c r="J755" s="53"/>
      <c r="K755" s="51" t="str">
        <f ca="1">LeaveTracker[[#This Row],[Days]]&amp;" "&amp;LeaveTracker[[#This Row],[Type of Leave]]</f>
        <v>1 SL</v>
      </c>
      <c r="L755" s="9">
        <f ca="1">NETWORKDAYS(LeaveTracker[[#This Row],[Start Date]],LeaveTracker[[#This Row],[End Date]],lstHolidays)</f>
        <v>1</v>
      </c>
      <c r="M755" s="9"/>
    </row>
    <row r="756" spans="1:13" ht="30" customHeight="1" x14ac:dyDescent="0.3">
      <c r="A756" s="51">
        <v>1049</v>
      </c>
      <c r="B756" s="56">
        <v>44882</v>
      </c>
      <c r="C756" s="56">
        <v>44878</v>
      </c>
      <c r="D756" s="53" t="s">
        <v>1889</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1" t="s">
        <v>81</v>
      </c>
      <c r="J756" s="53"/>
      <c r="K756" s="51" t="str">
        <f ca="1">LeaveTracker[[#This Row],[Days]]&amp;" "&amp;LeaveTracker[[#This Row],[Type of Leave]]</f>
        <v>1 SL</v>
      </c>
      <c r="L756" s="9">
        <f ca="1">NETWORKDAYS(LeaveTracker[[#This Row],[Start Date]],LeaveTracker[[#This Row],[End Date]],lstHolidays)</f>
        <v>1</v>
      </c>
      <c r="M756" s="9"/>
    </row>
    <row r="757" spans="1:13" ht="30" customHeight="1" x14ac:dyDescent="0.3">
      <c r="A757" s="51">
        <v>1050</v>
      </c>
      <c r="B757" s="56">
        <v>44882</v>
      </c>
      <c r="C757" s="56">
        <v>44839</v>
      </c>
      <c r="D757" s="53" t="s">
        <v>1917</v>
      </c>
      <c r="E757" s="51" t="str">
        <f>IF(ISBLANK(LeaveTracker[[#This Row],[Employee Name]]),"-----",VLOOKUP(LeaveTracker[[#This Row],[Employee Name]],Employees[[Employee Name]:[Office]],7))</f>
        <v>CROSSING ELEM SCH</v>
      </c>
      <c r="F757" s="51" t="str">
        <f>IF(ISBLANK(LeaveTracker[[#This Row],[Employee Name]]),"-----",VLOOKUP(LeaveTracker[[#This Row],[Employee Name]],Employees[[Employee Name]:[Office]],6))</f>
        <v>REGULAR</v>
      </c>
      <c r="G757" s="50">
        <v>44836</v>
      </c>
      <c r="H757" s="50">
        <v>44836</v>
      </c>
      <c r="I757" s="51" t="s">
        <v>81</v>
      </c>
      <c r="J757" s="53"/>
      <c r="K757" s="51" t="str">
        <f ca="1">LeaveTracker[[#This Row],[Days]]&amp;" "&amp;LeaveTracker[[#This Row],[Type of Leave]]</f>
        <v>0 SL</v>
      </c>
      <c r="L757" s="9">
        <f ca="1">NETWORKDAYS(LeaveTracker[[#This Row],[Start Date]],LeaveTracker[[#This Row],[End Date]],lstHolidays)</f>
        <v>0</v>
      </c>
      <c r="M757" s="9"/>
    </row>
    <row r="758" spans="1:13" ht="30" customHeight="1" x14ac:dyDescent="0.3">
      <c r="A758" s="51">
        <v>1051</v>
      </c>
      <c r="B758" s="56">
        <v>44882</v>
      </c>
      <c r="C758" s="56">
        <v>44868</v>
      </c>
      <c r="D758" s="53" t="s">
        <v>1730</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1" t="s">
        <v>82</v>
      </c>
      <c r="J758" s="53"/>
      <c r="K758" s="51" t="str">
        <f ca="1">LeaveTracker[[#This Row],[Days]]&amp;" "&amp;LeaveTracker[[#This Row],[Type of Leave]]</f>
        <v>2 VL</v>
      </c>
      <c r="L758" s="9">
        <f ca="1">NETWORKDAYS(LeaveTracker[[#This Row],[Start Date]],LeaveTracker[[#This Row],[End Date]],lstHolidays)</f>
        <v>2</v>
      </c>
      <c r="M758" s="9"/>
    </row>
    <row r="759" spans="1:13" ht="30" customHeight="1" x14ac:dyDescent="0.3">
      <c r="A759" s="51">
        <v>1052</v>
      </c>
      <c r="B759" s="56">
        <v>44882</v>
      </c>
      <c r="C759" s="56">
        <v>44872</v>
      </c>
      <c r="D759" s="53" t="s">
        <v>1757</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1" t="s">
        <v>81</v>
      </c>
      <c r="J759" s="53"/>
      <c r="K759" s="51" t="str">
        <f ca="1">LeaveTracker[[#This Row],[Days]]&amp;" "&amp;LeaveTracker[[#This Row],[Type of Leave]]</f>
        <v>1 SL</v>
      </c>
      <c r="L759" s="9">
        <f ca="1">NETWORKDAYS(LeaveTracker[[#This Row],[Start Date]],LeaveTracker[[#This Row],[End Date]],lstHolidays)</f>
        <v>1</v>
      </c>
      <c r="M759" s="9"/>
    </row>
    <row r="760" spans="1:13" ht="30" customHeight="1" x14ac:dyDescent="0.3">
      <c r="A760" s="51">
        <v>1053</v>
      </c>
      <c r="B760" s="56">
        <v>44882</v>
      </c>
      <c r="C760" s="56">
        <v>44838</v>
      </c>
      <c r="D760" s="53" t="s">
        <v>1879</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1" t="s">
        <v>81</v>
      </c>
      <c r="J760" s="53"/>
      <c r="K760" s="51" t="str">
        <f ca="1">LeaveTracker[[#This Row],[Days]]&amp;" "&amp;LeaveTracker[[#This Row],[Type of Leave]]</f>
        <v>0 SL</v>
      </c>
      <c r="L760" s="9">
        <f ca="1">NETWORKDAYS(LeaveTracker[[#This Row],[Start Date]],LeaveTracker[[#This Row],[End Date]],lstHolidays)</f>
        <v>0</v>
      </c>
      <c r="M760" s="9"/>
    </row>
    <row r="761" spans="1:13" ht="30" customHeight="1" x14ac:dyDescent="0.3">
      <c r="A761" s="51">
        <v>1054</v>
      </c>
      <c r="B761" s="56">
        <v>44882</v>
      </c>
      <c r="C761" s="56">
        <v>44839</v>
      </c>
      <c r="D761" s="53" t="s">
        <v>1765</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1" t="s">
        <v>298</v>
      </c>
      <c r="J761" s="53" t="s">
        <v>1003</v>
      </c>
      <c r="K761" s="51" t="str">
        <f ca="1">LeaveTracker[[#This Row],[Days]]&amp;" "&amp;LeaveTracker[[#This Row],[Type of Leave]]</f>
        <v>1 OTHER</v>
      </c>
      <c r="L761" s="9">
        <f ca="1">NETWORKDAYS(LeaveTracker[[#This Row],[Start Date]],LeaveTracker[[#This Row],[End Date]],lstHolidays)</f>
        <v>1</v>
      </c>
      <c r="M761" s="9"/>
    </row>
    <row r="762" spans="1:13" ht="30" customHeight="1" x14ac:dyDescent="0.3">
      <c r="A762" s="51">
        <v>1055</v>
      </c>
      <c r="B762" s="56">
        <v>44882</v>
      </c>
      <c r="C762" s="56">
        <v>44854</v>
      </c>
      <c r="D762" s="53" t="s">
        <v>1765</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1" t="s">
        <v>298</v>
      </c>
      <c r="J762" s="53" t="s">
        <v>1003</v>
      </c>
      <c r="K762" s="51" t="str">
        <f ca="1">LeaveTracker[[#This Row],[Days]]&amp;" "&amp;LeaveTracker[[#This Row],[Type of Leave]]</f>
        <v>2 OTHER</v>
      </c>
      <c r="L762" s="9">
        <f ca="1">NETWORKDAYS(LeaveTracker[[#This Row],[Start Date]],LeaveTracker[[#This Row],[End Date]],lstHolidays)</f>
        <v>2</v>
      </c>
      <c r="M762" s="9"/>
    </row>
    <row r="763" spans="1:13" ht="30" customHeight="1" x14ac:dyDescent="0.3">
      <c r="A763" s="51">
        <v>1056</v>
      </c>
      <c r="B763" s="56">
        <v>44882</v>
      </c>
      <c r="C763" s="56">
        <v>44853</v>
      </c>
      <c r="D763" s="53" t="s">
        <v>1864</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1" t="s">
        <v>82</v>
      </c>
      <c r="J763" s="53"/>
      <c r="K763" s="51" t="str">
        <f ca="1">LeaveTracker[[#This Row],[Days]]&amp;" "&amp;LeaveTracker[[#This Row],[Type of Leave]]</f>
        <v>1 VL</v>
      </c>
      <c r="L763" s="9">
        <f ca="1">NETWORKDAYS(LeaveTracker[[#This Row],[Start Date]],LeaveTracker[[#This Row],[End Date]],lstHolidays)</f>
        <v>1</v>
      </c>
      <c r="M763" s="9"/>
    </row>
    <row r="764" spans="1:13" ht="30" customHeight="1" x14ac:dyDescent="0.3">
      <c r="A764" s="51">
        <v>1057</v>
      </c>
      <c r="B764" s="56">
        <v>44882</v>
      </c>
      <c r="C764" s="56">
        <v>44854</v>
      </c>
      <c r="D764" s="53" t="s">
        <v>1937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1" t="s">
        <v>82</v>
      </c>
      <c r="J764" s="53" t="s">
        <v>1004</v>
      </c>
      <c r="K764" s="51" t="str">
        <f ca="1">LeaveTracker[[#This Row],[Days]]&amp;" "&amp;LeaveTracker[[#This Row],[Type of Leave]]</f>
        <v>3 VL</v>
      </c>
      <c r="L764" s="9">
        <f ca="1">NETWORKDAYS(LeaveTracker[[#This Row],[Start Date]],LeaveTracker[[#This Row],[End Date]],lstHolidays)</f>
        <v>3</v>
      </c>
      <c r="M764" s="9"/>
    </row>
    <row r="765" spans="1:13" ht="30" customHeight="1" x14ac:dyDescent="0.3">
      <c r="A765" s="51">
        <v>1058</v>
      </c>
      <c r="B765" s="56">
        <v>44882</v>
      </c>
      <c r="C765" s="56">
        <v>44854</v>
      </c>
      <c r="D765" s="53" t="s">
        <v>1937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1" t="s">
        <v>81</v>
      </c>
      <c r="J765" s="53"/>
      <c r="K765" s="51" t="str">
        <f ca="1">LeaveTracker[[#This Row],[Days]]&amp;" "&amp;LeaveTracker[[#This Row],[Type of Leave]]</f>
        <v>1 SL</v>
      </c>
      <c r="L765" s="9">
        <f ca="1">NETWORKDAYS(LeaveTracker[[#This Row],[Start Date]],LeaveTracker[[#This Row],[End Date]],lstHolidays)</f>
        <v>1</v>
      </c>
      <c r="M765" s="9"/>
    </row>
    <row r="766" spans="1:13" ht="30" customHeight="1" x14ac:dyDescent="0.3">
      <c r="A766" s="51">
        <v>1059</v>
      </c>
      <c r="B766" s="56">
        <v>44882</v>
      </c>
      <c r="C766" s="56">
        <v>44844</v>
      </c>
      <c r="D766" s="53" t="s">
        <v>1734</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1" t="s">
        <v>82</v>
      </c>
      <c r="J766" s="53"/>
      <c r="K766" s="51" t="str">
        <f ca="1">LeaveTracker[[#This Row],[Days]]&amp;" "&amp;LeaveTracker[[#This Row],[Type of Leave]]</f>
        <v>7 VL</v>
      </c>
      <c r="L766" s="9">
        <f ca="1">NETWORKDAYS(LeaveTracker[[#This Row],[Start Date]],LeaveTracker[[#This Row],[End Date]],lstHolidays)</f>
        <v>7</v>
      </c>
      <c r="M766" s="9"/>
    </row>
    <row r="767" spans="1:13" ht="30" customHeight="1" x14ac:dyDescent="0.3">
      <c r="A767" s="51">
        <v>1060</v>
      </c>
      <c r="B767" s="56">
        <v>44882</v>
      </c>
      <c r="C767" s="56">
        <v>44844</v>
      </c>
      <c r="D767" s="53" t="s">
        <v>1734</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1" t="s">
        <v>82</v>
      </c>
      <c r="J767" s="53"/>
      <c r="K767" s="51" t="str">
        <f ca="1">LeaveTracker[[#This Row],[Days]]&amp;" "&amp;LeaveTracker[[#This Row],[Type of Leave]]</f>
        <v>11 VL</v>
      </c>
      <c r="L767" s="9">
        <f ca="1">NETWORKDAYS(LeaveTracker[[#This Row],[Start Date]],LeaveTracker[[#This Row],[End Date]],lstHolidays)</f>
        <v>11</v>
      </c>
      <c r="M767" s="9"/>
    </row>
    <row r="768" spans="1:13" ht="30" customHeight="1" x14ac:dyDescent="0.3">
      <c r="A768" s="51">
        <v>1061</v>
      </c>
      <c r="B768" s="56">
        <v>44882</v>
      </c>
      <c r="C768" s="56">
        <v>44859</v>
      </c>
      <c r="D768" s="53" t="s">
        <v>1936</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1" t="s">
        <v>82</v>
      </c>
      <c r="J768" s="53"/>
      <c r="K768" s="51" t="str">
        <f ca="1">LeaveTracker[[#This Row],[Days]]&amp;" "&amp;LeaveTracker[[#This Row],[Type of Leave]]</f>
        <v>1 VL</v>
      </c>
      <c r="L768" s="9">
        <f ca="1">NETWORKDAYS(LeaveTracker[[#This Row],[Start Date]],LeaveTracker[[#This Row],[End Date]],lstHolidays)</f>
        <v>1</v>
      </c>
      <c r="M768" s="9"/>
    </row>
    <row r="769" spans="1:13" ht="30" customHeight="1" x14ac:dyDescent="0.3">
      <c r="A769" s="51">
        <v>1061</v>
      </c>
      <c r="B769" s="56">
        <v>44882</v>
      </c>
      <c r="C769" s="56">
        <v>44859</v>
      </c>
      <c r="D769" s="53" t="s">
        <v>1936</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1" t="s">
        <v>82</v>
      </c>
      <c r="J769" s="53"/>
      <c r="K769" s="51" t="str">
        <f ca="1">LeaveTracker[[#This Row],[Days]]&amp;" "&amp;LeaveTracker[[#This Row],[Type of Leave]]</f>
        <v>1 VL</v>
      </c>
      <c r="L769" s="9">
        <f ca="1">NETWORKDAYS(LeaveTracker[[#This Row],[Start Date]],LeaveTracker[[#This Row],[End Date]],lstHolidays)</f>
        <v>1</v>
      </c>
      <c r="M769" s="9"/>
    </row>
    <row r="770" spans="1:13" ht="30" customHeight="1" x14ac:dyDescent="0.3">
      <c r="A770" s="51">
        <v>1062</v>
      </c>
      <c r="B770" s="56">
        <v>44882</v>
      </c>
      <c r="C770" s="56">
        <v>44860</v>
      </c>
      <c r="D770" s="53" t="s">
        <v>1955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1" t="s">
        <v>1022</v>
      </c>
      <c r="J770" s="53" t="s">
        <v>1910</v>
      </c>
      <c r="K770" s="51" t="str">
        <f ca="1">LeaveTracker[[#This Row],[Days]]&amp;" "&amp;LeaveTracker[[#This Row],[Type of Leave]]</f>
        <v>2 WITHOUTPAY</v>
      </c>
      <c r="L770" s="9">
        <f ca="1">NETWORKDAYS(LeaveTracker[[#This Row],[Start Date]],LeaveTracker[[#This Row],[End Date]],lstHolidays)</f>
        <v>2</v>
      </c>
      <c r="M770" s="9"/>
    </row>
    <row r="771" spans="1:13" ht="30" customHeight="1" x14ac:dyDescent="0.3">
      <c r="A771" s="51">
        <v>1062</v>
      </c>
      <c r="B771" s="56">
        <v>44882</v>
      </c>
      <c r="C771" s="56">
        <v>44860</v>
      </c>
      <c r="D771" s="53" t="s">
        <v>1955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1" t="s">
        <v>1022</v>
      </c>
      <c r="J771" s="53" t="s">
        <v>1910</v>
      </c>
      <c r="K771" s="51" t="str">
        <f ca="1">LeaveTracker[[#This Row],[Days]]&amp;" "&amp;LeaveTracker[[#This Row],[Type of Leave]]</f>
        <v>1 WITHOUTPAY</v>
      </c>
      <c r="L771" s="9">
        <f ca="1">NETWORKDAYS(LeaveTracker[[#This Row],[Start Date]],LeaveTracker[[#This Row],[End Date]],lstHolidays)</f>
        <v>1</v>
      </c>
      <c r="M771" s="9"/>
    </row>
    <row r="772" spans="1:13" ht="30" customHeight="1" x14ac:dyDescent="0.3">
      <c r="A772" s="51">
        <v>1063</v>
      </c>
      <c r="B772" s="56">
        <v>44882</v>
      </c>
      <c r="C772" s="56">
        <v>44853</v>
      </c>
      <c r="D772" s="53" t="s">
        <v>1829</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1" t="s">
        <v>81</v>
      </c>
      <c r="J772" s="53"/>
      <c r="K772" s="51" t="str">
        <f ca="1">LeaveTracker[[#This Row],[Days]]&amp;" "&amp;LeaveTracker[[#This Row],[Type of Leave]]</f>
        <v>1 SL</v>
      </c>
      <c r="L772" s="9">
        <f ca="1">NETWORKDAYS(LeaveTracker[[#This Row],[Start Date]],LeaveTracker[[#This Row],[End Date]],lstHolidays)</f>
        <v>1</v>
      </c>
      <c r="M772" s="9"/>
    </row>
    <row r="773" spans="1:13" ht="30" customHeight="1" x14ac:dyDescent="0.3">
      <c r="A773" s="51">
        <v>1064</v>
      </c>
      <c r="B773" s="56">
        <v>44882</v>
      </c>
      <c r="C773" s="56">
        <v>44837</v>
      </c>
      <c r="D773" s="53" t="s">
        <v>1877</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1" t="s">
        <v>81</v>
      </c>
      <c r="J773" s="53"/>
      <c r="K773" s="51" t="str">
        <f ca="1">LeaveTracker[[#This Row],[Days]]&amp;" "&amp;LeaveTracker[[#This Row],[Type of Leave]]</f>
        <v>1 SL</v>
      </c>
      <c r="L773" s="9">
        <f ca="1">NETWORKDAYS(LeaveTracker[[#This Row],[Start Date]],LeaveTracker[[#This Row],[End Date]],lstHolidays)</f>
        <v>1</v>
      </c>
      <c r="M773" s="9"/>
    </row>
    <row r="774" spans="1:13" ht="30" customHeight="1" x14ac:dyDescent="0.3">
      <c r="A774" s="51">
        <v>1065</v>
      </c>
      <c r="B774" s="56">
        <v>44882</v>
      </c>
      <c r="C774" s="56">
        <v>44859</v>
      </c>
      <c r="D774" s="53" t="s">
        <v>1877</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1" t="s">
        <v>81</v>
      </c>
      <c r="J774" s="53"/>
      <c r="K774" s="51" t="str">
        <f ca="1">LeaveTracker[[#This Row],[Days]]&amp;" "&amp;LeaveTracker[[#This Row],[Type of Leave]]</f>
        <v>1 SL</v>
      </c>
      <c r="L774" s="9">
        <f ca="1">NETWORKDAYS(LeaveTracker[[#This Row],[Start Date]],LeaveTracker[[#This Row],[End Date]],lstHolidays)</f>
        <v>1</v>
      </c>
      <c r="M774" s="9"/>
    </row>
    <row r="775" spans="1:13" ht="30" customHeight="1" x14ac:dyDescent="0.3">
      <c r="A775" s="51">
        <v>1066</v>
      </c>
      <c r="B775" s="56">
        <v>44882</v>
      </c>
      <c r="C775" s="56">
        <v>44874</v>
      </c>
      <c r="D775" s="53" t="s">
        <v>1877</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1" t="s">
        <v>82</v>
      </c>
      <c r="J775" s="53"/>
      <c r="K775" s="51" t="str">
        <f ca="1">LeaveTracker[[#This Row],[Days]]&amp;" "&amp;LeaveTracker[[#This Row],[Type of Leave]]</f>
        <v>1 VL</v>
      </c>
      <c r="L775" s="9">
        <f ca="1">NETWORKDAYS(LeaveTracker[[#This Row],[Start Date]],LeaveTracker[[#This Row],[End Date]],lstHolidays)</f>
        <v>1</v>
      </c>
      <c r="M775" s="9"/>
    </row>
    <row r="776" spans="1:13" ht="30" customHeight="1" x14ac:dyDescent="0.3">
      <c r="A776" s="51">
        <v>1067</v>
      </c>
      <c r="B776" s="56">
        <v>44882</v>
      </c>
      <c r="C776" s="56">
        <v>44847</v>
      </c>
      <c r="D776" s="53" t="s">
        <v>1877</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1" t="s">
        <v>81</v>
      </c>
      <c r="J776" s="53"/>
      <c r="K776" s="51" t="str">
        <f ca="1">LeaveTracker[[#This Row],[Days]]&amp;" "&amp;LeaveTracker[[#This Row],[Type of Leave]]</f>
        <v>1 SL</v>
      </c>
      <c r="L776" s="9">
        <f ca="1">NETWORKDAYS(LeaveTracker[[#This Row],[Start Date]],LeaveTracker[[#This Row],[End Date]],lstHolidays)</f>
        <v>1</v>
      </c>
      <c r="M776" s="9"/>
    </row>
    <row r="777" spans="1:13" ht="30" customHeight="1" x14ac:dyDescent="0.3">
      <c r="A777" s="51">
        <v>1068</v>
      </c>
      <c r="B777" s="56">
        <v>44882</v>
      </c>
      <c r="C777" s="56">
        <v>44853</v>
      </c>
      <c r="D777" s="53" t="s">
        <v>1886</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1" t="s">
        <v>81</v>
      </c>
      <c r="J777" s="53"/>
      <c r="K777" s="51" t="str">
        <f ca="1">LeaveTracker[[#This Row],[Days]]&amp;" "&amp;LeaveTracker[[#This Row],[Type of Leave]]</f>
        <v>1 SL</v>
      </c>
      <c r="L777" s="9">
        <f ca="1">NETWORKDAYS(LeaveTracker[[#This Row],[Start Date]],LeaveTracker[[#This Row],[End Date]],lstHolidays)</f>
        <v>1</v>
      </c>
      <c r="M777" s="9"/>
    </row>
    <row r="778" spans="1:13" ht="30" customHeight="1" x14ac:dyDescent="0.3">
      <c r="A778" s="51">
        <v>1069</v>
      </c>
      <c r="B778" s="56">
        <v>44882</v>
      </c>
      <c r="C778" s="56">
        <v>44851</v>
      </c>
      <c r="D778" s="53" t="s">
        <v>1869</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1" t="s">
        <v>298</v>
      </c>
      <c r="J778" s="53" t="s">
        <v>1956</v>
      </c>
      <c r="K778" s="51" t="str">
        <f ca="1">LeaveTracker[[#This Row],[Days]]&amp;" "&amp;LeaveTracker[[#This Row],[Type of Leave]]</f>
        <v>5 OTHER</v>
      </c>
      <c r="L778" s="9">
        <f ca="1">NETWORKDAYS(LeaveTracker[[#This Row],[Start Date]],LeaveTracker[[#This Row],[End Date]],lstHolidays)</f>
        <v>5</v>
      </c>
      <c r="M778" s="9"/>
    </row>
    <row r="779" spans="1:13" ht="30" customHeight="1" x14ac:dyDescent="0.3">
      <c r="A779" s="51">
        <v>1070</v>
      </c>
      <c r="B779" s="56">
        <v>44882</v>
      </c>
      <c r="C779" s="56">
        <v>44855</v>
      </c>
      <c r="D779" s="53" t="s">
        <v>1930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1" t="s">
        <v>82</v>
      </c>
      <c r="J779" s="53"/>
      <c r="K779" s="51" t="str">
        <f ca="1">LeaveTracker[[#This Row],[Days]]&amp;" "&amp;LeaveTracker[[#This Row],[Type of Leave]]</f>
        <v>3 VL</v>
      </c>
      <c r="L779" s="9">
        <f ca="1">NETWORKDAYS(LeaveTracker[[#This Row],[Start Date]],LeaveTracker[[#This Row],[End Date]],lstHolidays)</f>
        <v>3</v>
      </c>
      <c r="M779" s="9"/>
    </row>
    <row r="780" spans="1:13" ht="30" customHeight="1" x14ac:dyDescent="0.3">
      <c r="A780" s="51">
        <v>1071</v>
      </c>
      <c r="B780" s="56">
        <v>44882</v>
      </c>
      <c r="C780" s="56">
        <v>44862</v>
      </c>
      <c r="D780" s="53" t="s">
        <v>1052</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1" t="s">
        <v>81</v>
      </c>
      <c r="J780" s="53"/>
      <c r="K780" s="51" t="str">
        <f ca="1">LeaveTracker[[#This Row],[Days]]&amp;" "&amp;LeaveTracker[[#This Row],[Type of Leave]]</f>
        <v>8 SL</v>
      </c>
      <c r="L780" s="9">
        <f ca="1">NETWORKDAYS(LeaveTracker[[#This Row],[Start Date]],LeaveTracker[[#This Row],[End Date]],lstHolidays)</f>
        <v>8</v>
      </c>
      <c r="M780" s="9"/>
    </row>
    <row r="781" spans="1:13" ht="30" customHeight="1" x14ac:dyDescent="0.3">
      <c r="A781" s="51">
        <v>1072</v>
      </c>
      <c r="B781" s="56">
        <v>44882</v>
      </c>
      <c r="C781" s="56">
        <v>44875</v>
      </c>
      <c r="D781" s="53" t="s">
        <v>1052</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1" t="s">
        <v>82</v>
      </c>
      <c r="J781" s="53"/>
      <c r="K781" s="51" t="str">
        <f ca="1">LeaveTracker[[#This Row],[Days]]&amp;" "&amp;LeaveTracker[[#This Row],[Type of Leave]]</f>
        <v>2 VL</v>
      </c>
      <c r="L781" s="9">
        <f ca="1">NETWORKDAYS(LeaveTracker[[#This Row],[Start Date]],LeaveTracker[[#This Row],[End Date]],lstHolidays)</f>
        <v>2</v>
      </c>
      <c r="M781" s="9"/>
    </row>
    <row r="782" spans="1:13" ht="30" customHeight="1" x14ac:dyDescent="0.3">
      <c r="A782" s="51">
        <v>1073</v>
      </c>
      <c r="B782" s="56">
        <v>44882</v>
      </c>
      <c r="C782" s="56">
        <v>44848</v>
      </c>
      <c r="D782" s="53" t="s">
        <v>1851</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1" t="s">
        <v>81</v>
      </c>
      <c r="J782" s="53"/>
      <c r="K782" s="51" t="str">
        <f ca="1">LeaveTracker[[#This Row],[Days]]&amp;" "&amp;LeaveTracker[[#This Row],[Type of Leave]]</f>
        <v>1 SL</v>
      </c>
      <c r="L782" s="9">
        <f ca="1">NETWORKDAYS(LeaveTracker[[#This Row],[Start Date]],LeaveTracker[[#This Row],[End Date]],lstHolidays)</f>
        <v>1</v>
      </c>
      <c r="M782" s="9"/>
    </row>
    <row r="783" spans="1:13" ht="30" customHeight="1" x14ac:dyDescent="0.3">
      <c r="A783" s="51">
        <v>1073</v>
      </c>
      <c r="B783" s="56">
        <v>44882</v>
      </c>
      <c r="C783" s="56">
        <v>44848</v>
      </c>
      <c r="D783" s="53" t="s">
        <v>1851</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1" t="s">
        <v>81</v>
      </c>
      <c r="J783" s="53"/>
      <c r="K783" s="51" t="str">
        <f ca="1">LeaveTracker[[#This Row],[Days]]&amp;" "&amp;LeaveTracker[[#This Row],[Type of Leave]]</f>
        <v>1 SL</v>
      </c>
      <c r="L783" s="9">
        <f ca="1">NETWORKDAYS(LeaveTracker[[#This Row],[Start Date]],LeaveTracker[[#This Row],[End Date]],lstHolidays)</f>
        <v>1</v>
      </c>
      <c r="M783" s="9"/>
    </row>
    <row r="784" spans="1:13" ht="30" customHeight="1" x14ac:dyDescent="0.3">
      <c r="A784" s="51">
        <v>1074</v>
      </c>
      <c r="B784" s="56">
        <v>44882</v>
      </c>
      <c r="C784" s="56">
        <v>44861</v>
      </c>
      <c r="D784" s="53" t="s">
        <v>1851</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1" t="s">
        <v>81</v>
      </c>
      <c r="J784" s="53"/>
      <c r="K784" s="51" t="str">
        <f ca="1">LeaveTracker[[#This Row],[Days]]&amp;" "&amp;LeaveTracker[[#This Row],[Type of Leave]]</f>
        <v>1 SL</v>
      </c>
      <c r="L784" s="9">
        <f ca="1">NETWORKDAYS(LeaveTracker[[#This Row],[Start Date]],LeaveTracker[[#This Row],[End Date]],lstHolidays)</f>
        <v>1</v>
      </c>
      <c r="M784" s="9"/>
    </row>
    <row r="785" spans="1:13" ht="30" customHeight="1" x14ac:dyDescent="0.3">
      <c r="A785" s="51">
        <v>1074</v>
      </c>
      <c r="B785" s="56">
        <v>44882</v>
      </c>
      <c r="C785" s="56">
        <v>44861</v>
      </c>
      <c r="D785" s="53" t="s">
        <v>1851</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1" t="s">
        <v>81</v>
      </c>
      <c r="J785" s="53"/>
      <c r="K785" s="51" t="str">
        <f ca="1">LeaveTracker[[#This Row],[Days]]&amp;" "&amp;LeaveTracker[[#This Row],[Type of Leave]]</f>
        <v>1 SL</v>
      </c>
      <c r="L785" s="9">
        <f ca="1">NETWORKDAYS(LeaveTracker[[#This Row],[Start Date]],LeaveTracker[[#This Row],[End Date]],lstHolidays)</f>
        <v>1</v>
      </c>
      <c r="M785" s="9"/>
    </row>
    <row r="786" spans="1:13" ht="30" customHeight="1" x14ac:dyDescent="0.3">
      <c r="A786" s="51">
        <v>1075</v>
      </c>
      <c r="B786" s="56">
        <v>44882</v>
      </c>
      <c r="C786" s="56">
        <v>44853</v>
      </c>
      <c r="D786" s="53" t="s">
        <v>1851</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1" t="s">
        <v>81</v>
      </c>
      <c r="J786" s="53"/>
      <c r="K786" s="51" t="str">
        <f ca="1">LeaveTracker[[#This Row],[Days]]&amp;" "&amp;LeaveTracker[[#This Row],[Type of Leave]]</f>
        <v>1 SL</v>
      </c>
      <c r="L786" s="9">
        <f ca="1">NETWORKDAYS(LeaveTracker[[#This Row],[Start Date]],LeaveTracker[[#This Row],[End Date]],lstHolidays)</f>
        <v>1</v>
      </c>
      <c r="M786" s="9"/>
    </row>
    <row r="787" spans="1:13" ht="30" customHeight="1" x14ac:dyDescent="0.3">
      <c r="A787" s="51">
        <v>1076</v>
      </c>
      <c r="B787" s="56">
        <v>44882</v>
      </c>
      <c r="C787" s="56">
        <v>44874</v>
      </c>
      <c r="D787" s="53" t="s">
        <v>1807</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1" t="s">
        <v>298</v>
      </c>
      <c r="J787" s="53" t="s">
        <v>1003</v>
      </c>
      <c r="K787" s="51" t="str">
        <f ca="1">LeaveTracker[[#This Row],[Days]]&amp;" "&amp;LeaveTracker[[#This Row],[Type of Leave]]</f>
        <v>0 OTHER</v>
      </c>
      <c r="L787" s="9">
        <f ca="1">NETWORKDAYS(LeaveTracker[[#This Row],[Start Date]],LeaveTracker[[#This Row],[End Date]],lstHolidays)</f>
        <v>0</v>
      </c>
      <c r="M787" s="9"/>
    </row>
    <row r="788" spans="1:13" ht="30" customHeight="1" x14ac:dyDescent="0.3">
      <c r="A788" s="51">
        <v>1077</v>
      </c>
      <c r="B788" s="56">
        <v>44882</v>
      </c>
      <c r="C788" s="56">
        <v>44849</v>
      </c>
      <c r="D788" s="53" t="s">
        <v>1841</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1" t="s">
        <v>82</v>
      </c>
      <c r="J788" s="53"/>
      <c r="K788" s="51" t="str">
        <f ca="1">LeaveTracker[[#This Row],[Days]]&amp;" "&amp;LeaveTracker[[#This Row],[Type of Leave]]</f>
        <v>1 VL</v>
      </c>
      <c r="L788" s="9">
        <f ca="1">NETWORKDAYS(LeaveTracker[[#This Row],[Start Date]],LeaveTracker[[#This Row],[End Date]],lstHolidays)</f>
        <v>1</v>
      </c>
      <c r="M788" s="9"/>
    </row>
    <row r="789" spans="1:13" ht="30" customHeight="1" x14ac:dyDescent="0.3">
      <c r="A789" s="51">
        <v>1078</v>
      </c>
      <c r="B789" s="56">
        <v>44882</v>
      </c>
      <c r="C789" s="56">
        <v>44852</v>
      </c>
      <c r="D789" s="53" t="s">
        <v>1927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1" t="s">
        <v>82</v>
      </c>
      <c r="J789" s="53"/>
      <c r="K789" s="51" t="str">
        <f ca="1">LeaveTracker[[#This Row],[Days]]&amp;" "&amp;LeaveTracker[[#This Row],[Type of Leave]]</f>
        <v>1 VL</v>
      </c>
      <c r="L789" s="9">
        <f ca="1">NETWORKDAYS(LeaveTracker[[#This Row],[Start Date]],LeaveTracker[[#This Row],[End Date]],lstHolidays)</f>
        <v>1</v>
      </c>
      <c r="M789" s="9"/>
    </row>
    <row r="790" spans="1:13" ht="30" customHeight="1" x14ac:dyDescent="0.3">
      <c r="A790" s="51">
        <v>1079</v>
      </c>
      <c r="B790" s="56">
        <v>44882</v>
      </c>
      <c r="C790" s="56">
        <v>44833</v>
      </c>
      <c r="D790" s="53" t="s">
        <v>1957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1" t="s">
        <v>1022</v>
      </c>
      <c r="J790" s="53" t="s">
        <v>1910</v>
      </c>
      <c r="K790" s="51" t="str">
        <f ca="1">LeaveTracker[[#This Row],[Days]]&amp;" "&amp;LeaveTracker[[#This Row],[Type of Leave]]</f>
        <v>8 WITHOUTPAY</v>
      </c>
      <c r="L790" s="9">
        <f ca="1">NETWORKDAYS(LeaveTracker[[#This Row],[Start Date]],LeaveTracker[[#This Row],[End Date]],lstHolidays)</f>
        <v>8</v>
      </c>
      <c r="M790" s="9"/>
    </row>
    <row r="791" spans="1:13" ht="30" customHeight="1" x14ac:dyDescent="0.3">
      <c r="A791" s="51">
        <v>1080</v>
      </c>
      <c r="B791" s="56">
        <v>44882</v>
      </c>
      <c r="C791" s="56">
        <v>44861</v>
      </c>
      <c r="D791" s="53" t="s">
        <v>1806</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1" t="s">
        <v>82</v>
      </c>
      <c r="J791" s="53" t="s">
        <v>1004</v>
      </c>
      <c r="K791" s="51" t="str">
        <f ca="1">LeaveTracker[[#This Row],[Days]]&amp;" "&amp;LeaveTracker[[#This Row],[Type of Leave]]</f>
        <v>1 VL</v>
      </c>
      <c r="L791" s="9">
        <f ca="1">NETWORKDAYS(LeaveTracker[[#This Row],[Start Date]],LeaveTracker[[#This Row],[End Date]],lstHolidays)</f>
        <v>1</v>
      </c>
      <c r="M791" s="9"/>
    </row>
    <row r="792" spans="1:13" ht="30" customHeight="1" x14ac:dyDescent="0.3">
      <c r="A792" s="51">
        <v>1081</v>
      </c>
      <c r="B792" s="56">
        <v>44882</v>
      </c>
      <c r="C792" s="56">
        <v>44867</v>
      </c>
      <c r="D792" s="53" t="s">
        <v>1846</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1" t="s">
        <v>82</v>
      </c>
      <c r="J792" s="53"/>
      <c r="K792" s="51" t="str">
        <f ca="1">LeaveTracker[[#This Row],[Days]]&amp;" "&amp;LeaveTracker[[#This Row],[Type of Leave]]</f>
        <v>1 VL</v>
      </c>
      <c r="L792" s="9">
        <f ca="1">NETWORKDAYS(LeaveTracker[[#This Row],[Start Date]],LeaveTracker[[#This Row],[End Date]],lstHolidays)</f>
        <v>1</v>
      </c>
      <c r="M792" s="9"/>
    </row>
    <row r="793" spans="1:13" ht="30" customHeight="1" x14ac:dyDescent="0.3">
      <c r="A793" s="51">
        <v>1082</v>
      </c>
      <c r="B793" s="56">
        <v>44882</v>
      </c>
      <c r="C793" s="56">
        <v>44854</v>
      </c>
      <c r="D793" s="53" t="s">
        <v>1846</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1" t="s">
        <v>82</v>
      </c>
      <c r="J793" s="53"/>
      <c r="K793" s="51" t="str">
        <f ca="1">LeaveTracker[[#This Row],[Days]]&amp;" "&amp;LeaveTracker[[#This Row],[Type of Leave]]</f>
        <v>1 VL</v>
      </c>
      <c r="L793" s="9">
        <f ca="1">NETWORKDAYS(LeaveTracker[[#This Row],[Start Date]],LeaveTracker[[#This Row],[End Date]],lstHolidays)</f>
        <v>1</v>
      </c>
      <c r="M793" s="9"/>
    </row>
    <row r="794" spans="1:13" ht="30" customHeight="1" x14ac:dyDescent="0.3">
      <c r="A794" s="51">
        <v>1083</v>
      </c>
      <c r="B794" s="56">
        <v>44882</v>
      </c>
      <c r="C794" s="56">
        <v>44851</v>
      </c>
      <c r="D794" s="53" t="s">
        <v>1846</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1" t="s">
        <v>81</v>
      </c>
      <c r="J794" s="53"/>
      <c r="K794" s="51" t="str">
        <f ca="1">LeaveTracker[[#This Row],[Days]]&amp;" "&amp;LeaveTracker[[#This Row],[Type of Leave]]</f>
        <v>1 SL</v>
      </c>
      <c r="L794" s="9">
        <f ca="1">NETWORKDAYS(LeaveTracker[[#This Row],[Start Date]],LeaveTracker[[#This Row],[End Date]],lstHolidays)</f>
        <v>1</v>
      </c>
      <c r="M794" s="9"/>
    </row>
    <row r="795" spans="1:13" ht="30" customHeight="1" x14ac:dyDescent="0.3">
      <c r="A795" s="51">
        <v>1083</v>
      </c>
      <c r="B795" s="56">
        <v>44882</v>
      </c>
      <c r="C795" s="56">
        <v>44851</v>
      </c>
      <c r="D795" s="53" t="s">
        <v>1846</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1" t="s">
        <v>81</v>
      </c>
      <c r="J795" s="53"/>
      <c r="K795" s="51" t="str">
        <f ca="1">LeaveTracker[[#This Row],[Days]]&amp;" "&amp;LeaveTracker[[#This Row],[Type of Leave]]</f>
        <v>2 SL</v>
      </c>
      <c r="L795" s="9">
        <f ca="1">NETWORKDAYS(LeaveTracker[[#This Row],[Start Date]],LeaveTracker[[#This Row],[End Date]],lstHolidays)</f>
        <v>2</v>
      </c>
      <c r="M795" s="9"/>
    </row>
    <row r="796" spans="1:13" ht="30" customHeight="1" x14ac:dyDescent="0.3">
      <c r="A796" s="51">
        <v>1084</v>
      </c>
      <c r="B796" s="56">
        <v>44882</v>
      </c>
      <c r="C796" s="56">
        <v>44851</v>
      </c>
      <c r="D796" s="53" t="s">
        <v>1809</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1" t="s">
        <v>82</v>
      </c>
      <c r="J796" s="53" t="s">
        <v>1004</v>
      </c>
      <c r="K796" s="51" t="str">
        <f ca="1">LeaveTracker[[#This Row],[Days]]&amp;" "&amp;LeaveTracker[[#This Row],[Type of Leave]]</f>
        <v>2 VL</v>
      </c>
      <c r="L796" s="9">
        <f ca="1">NETWORKDAYS(LeaveTracker[[#This Row],[Start Date]],LeaveTracker[[#This Row],[End Date]],lstHolidays)</f>
        <v>2</v>
      </c>
      <c r="M796" s="9"/>
    </row>
    <row r="797" spans="1:13" ht="30" customHeight="1" x14ac:dyDescent="0.3">
      <c r="A797" s="51">
        <v>1085</v>
      </c>
      <c r="B797" s="56">
        <v>44882</v>
      </c>
      <c r="C797" s="56">
        <v>44854</v>
      </c>
      <c r="D797" s="53" t="s">
        <v>1845</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1" t="s">
        <v>298</v>
      </c>
      <c r="J797" s="53" t="s">
        <v>1003</v>
      </c>
      <c r="K797" s="51" t="str">
        <f ca="1">LeaveTracker[[#This Row],[Days]]&amp;" "&amp;LeaveTracker[[#This Row],[Type of Leave]]</f>
        <v>0 OTHER</v>
      </c>
      <c r="L797" s="9">
        <f ca="1">NETWORKDAYS(LeaveTracker[[#This Row],[Start Date]],LeaveTracker[[#This Row],[End Date]],lstHolidays)</f>
        <v>0</v>
      </c>
      <c r="M797" s="9"/>
    </row>
    <row r="798" spans="1:13" ht="30" customHeight="1" x14ac:dyDescent="0.3">
      <c r="A798" s="51">
        <v>1086</v>
      </c>
      <c r="B798" s="56">
        <v>44882</v>
      </c>
      <c r="C798" s="56">
        <v>44855</v>
      </c>
      <c r="D798" s="53" t="s">
        <v>1845</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1" t="s">
        <v>81</v>
      </c>
      <c r="J798" s="53"/>
      <c r="K798" s="51" t="str">
        <f ca="1">LeaveTracker[[#This Row],[Days]]&amp;" "&amp;LeaveTracker[[#This Row],[Type of Leave]]</f>
        <v>1 SL</v>
      </c>
      <c r="L798" s="9">
        <f ca="1">NETWORKDAYS(LeaveTracker[[#This Row],[Start Date]],LeaveTracker[[#This Row],[End Date]],lstHolidays)</f>
        <v>1</v>
      </c>
      <c r="M798" s="9"/>
    </row>
    <row r="799" spans="1:13" ht="30" customHeight="1" x14ac:dyDescent="0.3">
      <c r="A799" s="51">
        <v>1087</v>
      </c>
      <c r="B799" s="56">
        <v>44882</v>
      </c>
      <c r="C799" s="56">
        <v>44872</v>
      </c>
      <c r="D799" s="53" t="s">
        <v>1925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1" t="s">
        <v>82</v>
      </c>
      <c r="J799" s="53" t="s">
        <v>1004</v>
      </c>
      <c r="K799" s="51" t="str">
        <f ca="1">LeaveTracker[[#This Row],[Days]]&amp;" "&amp;LeaveTracker[[#This Row],[Type of Leave]]</f>
        <v>3 VL</v>
      </c>
      <c r="L799" s="9">
        <f ca="1">NETWORKDAYS(LeaveTracker[[#This Row],[Start Date]],LeaveTracker[[#This Row],[End Date]],lstHolidays)</f>
        <v>3</v>
      </c>
      <c r="M799" s="9"/>
    </row>
    <row r="800" spans="1:13" ht="30" customHeight="1" x14ac:dyDescent="0.3">
      <c r="A800" s="51">
        <v>1088</v>
      </c>
      <c r="B800" s="56">
        <v>44882</v>
      </c>
      <c r="C800" s="56">
        <v>44838</v>
      </c>
      <c r="D800" s="53" t="s">
        <v>1823</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1" t="s">
        <v>81</v>
      </c>
      <c r="J800" s="53"/>
      <c r="K800" s="51" t="str">
        <f ca="1">LeaveTracker[[#This Row],[Days]]&amp;" "&amp;LeaveTracker[[#This Row],[Type of Leave]]</f>
        <v>2 SL</v>
      </c>
      <c r="L800" s="9">
        <f ca="1">NETWORKDAYS(LeaveTracker[[#This Row],[Start Date]],LeaveTracker[[#This Row],[End Date]],lstHolidays)</f>
        <v>2</v>
      </c>
      <c r="M800" s="9"/>
    </row>
    <row r="801" spans="1:13" ht="30" customHeight="1" x14ac:dyDescent="0.3">
      <c r="A801" s="51">
        <v>1089</v>
      </c>
      <c r="B801" s="56">
        <v>44882</v>
      </c>
      <c r="C801" s="56">
        <v>44855</v>
      </c>
      <c r="D801" s="53" t="s">
        <v>1832</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1" t="s">
        <v>81</v>
      </c>
      <c r="J801" s="53"/>
      <c r="K801" s="51" t="str">
        <f ca="1">LeaveTracker[[#This Row],[Days]]&amp;" "&amp;LeaveTracker[[#This Row],[Type of Leave]]</f>
        <v>2 SL</v>
      </c>
      <c r="L801" s="9">
        <f ca="1">NETWORKDAYS(LeaveTracker[[#This Row],[Start Date]],LeaveTracker[[#This Row],[End Date]],lstHolidays)</f>
        <v>2</v>
      </c>
      <c r="M801" s="9"/>
    </row>
    <row r="802" spans="1:13" ht="30" customHeight="1" x14ac:dyDescent="0.3">
      <c r="A802" s="51">
        <v>1090</v>
      </c>
      <c r="B802" s="56">
        <v>44882</v>
      </c>
      <c r="C802" s="56">
        <v>44873</v>
      </c>
      <c r="D802" s="53" t="s">
        <v>1832</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1" t="s">
        <v>81</v>
      </c>
      <c r="J802" s="53"/>
      <c r="K802" s="51" t="str">
        <f ca="1">LeaveTracker[[#This Row],[Days]]&amp;" "&amp;LeaveTracker[[#This Row],[Type of Leave]]</f>
        <v>1 SL</v>
      </c>
      <c r="L802" s="9">
        <f ca="1">NETWORKDAYS(LeaveTracker[[#This Row],[Start Date]],LeaveTracker[[#This Row],[End Date]],lstHolidays)</f>
        <v>1</v>
      </c>
      <c r="M802" s="9"/>
    </row>
    <row r="803" spans="1:13" ht="30" customHeight="1" x14ac:dyDescent="0.3">
      <c r="A803" s="51">
        <v>1091</v>
      </c>
      <c r="B803" s="56">
        <v>44882</v>
      </c>
      <c r="C803" s="56">
        <v>44867</v>
      </c>
      <c r="D803" s="53" t="s">
        <v>1832</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1" t="s">
        <v>81</v>
      </c>
      <c r="J803" s="53"/>
      <c r="K803" s="51" t="str">
        <f ca="1">LeaveTracker[[#This Row],[Days]]&amp;" "&amp;LeaveTracker[[#This Row],[Type of Leave]]</f>
        <v>1 SL</v>
      </c>
      <c r="L803" s="9">
        <f ca="1">NETWORKDAYS(LeaveTracker[[#This Row],[Start Date]],LeaveTracker[[#This Row],[End Date]],lstHolidays)</f>
        <v>1</v>
      </c>
      <c r="M803" s="9"/>
    </row>
    <row r="804" spans="1:13" ht="30" customHeight="1" x14ac:dyDescent="0.3">
      <c r="A804" s="51">
        <v>1092</v>
      </c>
      <c r="B804" s="56">
        <v>44882</v>
      </c>
      <c r="C804" s="56">
        <v>44851</v>
      </c>
      <c r="D804" s="53" t="s">
        <v>1831</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1" t="s">
        <v>82</v>
      </c>
      <c r="J804" s="53" t="s">
        <v>1004</v>
      </c>
      <c r="K804" s="51" t="str">
        <f ca="1">LeaveTracker[[#This Row],[Days]]&amp;" "&amp;LeaveTracker[[#This Row],[Type of Leave]]</f>
        <v>4 VL</v>
      </c>
      <c r="L804" s="9">
        <f ca="1">NETWORKDAYS(LeaveTracker[[#This Row],[Start Date]],LeaveTracker[[#This Row],[End Date]],lstHolidays)</f>
        <v>4</v>
      </c>
      <c r="M804" s="9"/>
    </row>
    <row r="805" spans="1:13" ht="30" customHeight="1" x14ac:dyDescent="0.3">
      <c r="A805" s="51">
        <v>1093</v>
      </c>
      <c r="B805" s="56">
        <v>44882</v>
      </c>
      <c r="C805" s="56">
        <v>44859</v>
      </c>
      <c r="D805" s="53" t="s">
        <v>1883</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1" t="s">
        <v>81</v>
      </c>
      <c r="J805" s="53"/>
      <c r="K805" s="51" t="str">
        <f ca="1">LeaveTracker[[#This Row],[Days]]&amp;" "&amp;LeaveTracker[[#This Row],[Type of Leave]]</f>
        <v>1 SL</v>
      </c>
      <c r="L805" s="9">
        <f ca="1">NETWORKDAYS(LeaveTracker[[#This Row],[Start Date]],LeaveTracker[[#This Row],[End Date]],lstHolidays)</f>
        <v>1</v>
      </c>
      <c r="M805" s="9"/>
    </row>
    <row r="806" spans="1:13" ht="30" customHeight="1" x14ac:dyDescent="0.3">
      <c r="A806" s="51">
        <v>1094</v>
      </c>
      <c r="B806" s="56">
        <v>44882</v>
      </c>
      <c r="C806" s="56">
        <v>44847</v>
      </c>
      <c r="D806" s="53" t="s">
        <v>1883</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1" t="s">
        <v>81</v>
      </c>
      <c r="J806" s="53"/>
      <c r="K806" s="51" t="str">
        <f ca="1">LeaveTracker[[#This Row],[Days]]&amp;" "&amp;LeaveTracker[[#This Row],[Type of Leave]]</f>
        <v>1 SL</v>
      </c>
      <c r="L806" s="9">
        <f ca="1">NETWORKDAYS(LeaveTracker[[#This Row],[Start Date]],LeaveTracker[[#This Row],[End Date]],lstHolidays)</f>
        <v>1</v>
      </c>
      <c r="M806" s="9"/>
    </row>
    <row r="807" spans="1:13" ht="30" customHeight="1" x14ac:dyDescent="0.3">
      <c r="A807" s="51">
        <v>1095</v>
      </c>
      <c r="B807" s="56">
        <v>44882</v>
      </c>
      <c r="C807" s="56">
        <v>44840</v>
      </c>
      <c r="D807" s="53" t="s">
        <v>1883</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1" t="s">
        <v>81</v>
      </c>
      <c r="J807" s="53"/>
      <c r="K807" s="51" t="str">
        <f ca="1">LeaveTracker[[#This Row],[Days]]&amp;" "&amp;LeaveTracker[[#This Row],[Type of Leave]]</f>
        <v>2 SL</v>
      </c>
      <c r="L807" s="9">
        <f ca="1">NETWORKDAYS(LeaveTracker[[#This Row],[Start Date]],LeaveTracker[[#This Row],[End Date]],lstHolidays)</f>
        <v>2</v>
      </c>
      <c r="M807" s="9"/>
    </row>
    <row r="808" spans="1:13" ht="30" customHeight="1" x14ac:dyDescent="0.3">
      <c r="A808" s="51">
        <v>1096</v>
      </c>
      <c r="B808" s="56">
        <v>44882</v>
      </c>
      <c r="C808" s="56">
        <v>44874</v>
      </c>
      <c r="D808" s="53" t="s">
        <v>1883</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1" t="s">
        <v>81</v>
      </c>
      <c r="J808" s="53"/>
      <c r="K808" s="51" t="str">
        <f ca="1">LeaveTracker[[#This Row],[Days]]&amp;" "&amp;LeaveTracker[[#This Row],[Type of Leave]]</f>
        <v>2 SL</v>
      </c>
      <c r="L808" s="9">
        <f ca="1">NETWORKDAYS(LeaveTracker[[#This Row],[Start Date]],LeaveTracker[[#This Row],[End Date]],lstHolidays)</f>
        <v>2</v>
      </c>
      <c r="M808" s="9"/>
    </row>
    <row r="809" spans="1:13" ht="30" customHeight="1" x14ac:dyDescent="0.3">
      <c r="A809" s="51">
        <v>1097</v>
      </c>
      <c r="B809" s="56">
        <v>44882</v>
      </c>
      <c r="C809" s="56">
        <v>44851</v>
      </c>
      <c r="D809" s="53" t="s">
        <v>1814</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1" t="s">
        <v>82</v>
      </c>
      <c r="J809" s="53"/>
      <c r="K809" s="51" t="str">
        <f ca="1">LeaveTracker[[#This Row],[Days]]&amp;" "&amp;LeaveTracker[[#This Row],[Type of Leave]]</f>
        <v>1 VL</v>
      </c>
      <c r="L809" s="9">
        <f ca="1">NETWORKDAYS(LeaveTracker[[#This Row],[Start Date]],LeaveTracker[[#This Row],[End Date]],lstHolidays)</f>
        <v>1</v>
      </c>
      <c r="M809" s="9"/>
    </row>
    <row r="810" spans="1:13" ht="30" customHeight="1" x14ac:dyDescent="0.3">
      <c r="A810" s="51">
        <v>1098</v>
      </c>
      <c r="B810" s="56">
        <v>44882</v>
      </c>
      <c r="C810" s="56">
        <v>44851</v>
      </c>
      <c r="D810" s="53" t="s">
        <v>1814</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1" t="s">
        <v>298</v>
      </c>
      <c r="J810" s="53" t="s">
        <v>1003</v>
      </c>
      <c r="K810" s="51" t="str">
        <f ca="1">LeaveTracker[[#This Row],[Days]]&amp;" "&amp;LeaveTracker[[#This Row],[Type of Leave]]</f>
        <v>1 OTHER</v>
      </c>
      <c r="L810" s="9">
        <f ca="1">NETWORKDAYS(LeaveTracker[[#This Row],[Start Date]],LeaveTracker[[#This Row],[End Date]],lstHolidays)</f>
        <v>1</v>
      </c>
      <c r="M810" s="9"/>
    </row>
    <row r="811" spans="1:13" ht="30" customHeight="1" x14ac:dyDescent="0.3">
      <c r="A811" s="51">
        <v>1099</v>
      </c>
      <c r="B811" s="56">
        <v>44882</v>
      </c>
      <c r="C811" s="56">
        <v>44869</v>
      </c>
      <c r="D811" s="53" t="s">
        <v>1815</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1" t="s">
        <v>81</v>
      </c>
      <c r="J811" s="53"/>
      <c r="K811" s="51" t="str">
        <f ca="1">LeaveTracker[[#This Row],[Days]]&amp;" "&amp;LeaveTracker[[#This Row],[Type of Leave]]</f>
        <v>1 SL</v>
      </c>
      <c r="L811" s="9">
        <f ca="1">NETWORKDAYS(LeaveTracker[[#This Row],[Start Date]],LeaveTracker[[#This Row],[End Date]],lstHolidays)</f>
        <v>1</v>
      </c>
      <c r="M811" s="9"/>
    </row>
    <row r="812" spans="1:13" ht="30" customHeight="1" x14ac:dyDescent="0.3">
      <c r="A812" s="51">
        <v>1100</v>
      </c>
      <c r="B812" s="56">
        <v>44882</v>
      </c>
      <c r="C812" s="56">
        <v>44851</v>
      </c>
      <c r="D812" s="53" t="s">
        <v>1815</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1" t="s">
        <v>81</v>
      </c>
      <c r="J812" s="53"/>
      <c r="K812" s="51" t="str">
        <f ca="1">LeaveTracker[[#This Row],[Days]]&amp;" "&amp;LeaveTracker[[#This Row],[Type of Leave]]</f>
        <v>1 SL</v>
      </c>
      <c r="L812" s="9">
        <f ca="1">NETWORKDAYS(LeaveTracker[[#This Row],[Start Date]],LeaveTracker[[#This Row],[End Date]],lstHolidays)</f>
        <v>1</v>
      </c>
      <c r="M812" s="9"/>
    </row>
    <row r="813" spans="1:13" ht="30" customHeight="1" x14ac:dyDescent="0.3">
      <c r="A813" s="51">
        <v>1101</v>
      </c>
      <c r="B813" s="56">
        <v>44882</v>
      </c>
      <c r="C813" s="56">
        <v>44879</v>
      </c>
      <c r="D813" s="53" t="s">
        <v>1815</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1" t="s">
        <v>298</v>
      </c>
      <c r="J813" s="53" t="s">
        <v>1003</v>
      </c>
      <c r="K813" s="51" t="str">
        <f ca="1">LeaveTracker[[#This Row],[Days]]&amp;" "&amp;LeaveTracker[[#This Row],[Type of Leave]]</f>
        <v>1 OTHER</v>
      </c>
      <c r="L813" s="9">
        <f ca="1">NETWORKDAYS(LeaveTracker[[#This Row],[Start Date]],LeaveTracker[[#This Row],[End Date]],lstHolidays)</f>
        <v>1</v>
      </c>
      <c r="M813" s="9"/>
    </row>
    <row r="814" spans="1:13" ht="30" customHeight="1" x14ac:dyDescent="0.3">
      <c r="A814" s="51">
        <v>1102</v>
      </c>
      <c r="B814" s="56">
        <v>44882</v>
      </c>
      <c r="C814" s="56">
        <v>44876</v>
      </c>
      <c r="D814" s="53" t="s">
        <v>1843</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1" t="s">
        <v>82</v>
      </c>
      <c r="J814" s="53" t="s">
        <v>1004</v>
      </c>
      <c r="K814" s="51" t="str">
        <f ca="1">LeaveTracker[[#This Row],[Days]]&amp;" "&amp;LeaveTracker[[#This Row],[Type of Leave]]</f>
        <v>3 VL</v>
      </c>
      <c r="L814" s="9">
        <f ca="1">NETWORKDAYS(LeaveTracker[[#This Row],[Start Date]],LeaveTracker[[#This Row],[End Date]],lstHolidays)</f>
        <v>3</v>
      </c>
      <c r="M814" s="9"/>
    </row>
    <row r="815" spans="1:13" ht="30" customHeight="1" x14ac:dyDescent="0.3">
      <c r="A815" s="51">
        <v>1103</v>
      </c>
      <c r="B815" s="56">
        <v>44882</v>
      </c>
      <c r="C815" s="56">
        <v>44875</v>
      </c>
      <c r="D815" s="53" t="s">
        <v>1819</v>
      </c>
      <c r="E815" s="51">
        <f>IF(ISBLANK(LeaveTracker[[#This Row],[Employee Name]]),"-----",VLOOKUP(LeaveTracker[[#This Row],[Employee Name]],Employees[[Employee Name]:[Office]],7))</f>
        <v>0</v>
      </c>
      <c r="F815" s="51">
        <f>IF(ISBLANK(LeaveTracker[[#This Row],[Employee Name]]),"-----",VLOOKUP(LeaveTracker[[#This Row],[Employee Name]],Employees[[Employee Name]:[Office]],6))</f>
        <v>0</v>
      </c>
      <c r="G815" s="50">
        <v>44872</v>
      </c>
      <c r="H815" s="50">
        <v>44874</v>
      </c>
      <c r="I815" s="51" t="s">
        <v>81</v>
      </c>
      <c r="J815" s="53"/>
      <c r="K815" s="51" t="str">
        <f ca="1">LeaveTracker[[#This Row],[Days]]&amp;" "&amp;LeaveTracker[[#This Row],[Type of Leave]]</f>
        <v>3 SL</v>
      </c>
      <c r="L815" s="9">
        <f ca="1">NETWORKDAYS(LeaveTracker[[#This Row],[Start Date]],LeaveTracker[[#This Row],[End Date]],lstHolidays)</f>
        <v>3</v>
      </c>
      <c r="M815" s="9"/>
    </row>
    <row r="816" spans="1:13" ht="30" customHeight="1" x14ac:dyDescent="0.3">
      <c r="A816" s="51">
        <v>1104</v>
      </c>
      <c r="B816" s="56">
        <v>44882</v>
      </c>
      <c r="C816" s="56">
        <v>44844</v>
      </c>
      <c r="D816" s="53" t="s">
        <v>1819</v>
      </c>
      <c r="E816" s="51">
        <f>IF(ISBLANK(LeaveTracker[[#This Row],[Employee Name]]),"-----",VLOOKUP(LeaveTracker[[#This Row],[Employee Name]],Employees[[Employee Name]:[Office]],7))</f>
        <v>0</v>
      </c>
      <c r="F816" s="51">
        <f>IF(ISBLANK(LeaveTracker[[#This Row],[Employee Name]]),"-----",VLOOKUP(LeaveTracker[[#This Row],[Employee Name]],Employees[[Employee Name]:[Office]],6))</f>
        <v>0</v>
      </c>
      <c r="G816" s="50">
        <v>44852</v>
      </c>
      <c r="H816" s="50">
        <v>44854</v>
      </c>
      <c r="I816" s="51" t="s">
        <v>82</v>
      </c>
      <c r="J816" s="53"/>
      <c r="K816" s="51" t="str">
        <f ca="1">LeaveTracker[[#This Row],[Days]]&amp;" "&amp;LeaveTracker[[#This Row],[Type of Leave]]</f>
        <v>3 VL</v>
      </c>
      <c r="L816" s="9">
        <f ca="1">NETWORKDAYS(LeaveTracker[[#This Row],[Start Date]],LeaveTracker[[#This Row],[End Date]],lstHolidays)</f>
        <v>3</v>
      </c>
      <c r="M816" s="9"/>
    </row>
    <row r="817" spans="1:13" ht="30" customHeight="1" x14ac:dyDescent="0.3">
      <c r="A817" s="51">
        <v>1105</v>
      </c>
      <c r="B817" s="56">
        <v>44882</v>
      </c>
      <c r="C817" s="56">
        <v>44860</v>
      </c>
      <c r="D817" s="53" t="s">
        <v>1888</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1" t="s">
        <v>81</v>
      </c>
      <c r="J817" s="53"/>
      <c r="K817" s="51" t="str">
        <f ca="1">LeaveTracker[[#This Row],[Days]]&amp;" "&amp;LeaveTracker[[#This Row],[Type of Leave]]</f>
        <v>2 SL</v>
      </c>
      <c r="L817" s="9">
        <f ca="1">NETWORKDAYS(LeaveTracker[[#This Row],[Start Date]],LeaveTracker[[#This Row],[End Date]],lstHolidays)</f>
        <v>2</v>
      </c>
      <c r="M817" s="9"/>
    </row>
    <row r="818" spans="1:13" ht="30" customHeight="1" x14ac:dyDescent="0.3">
      <c r="A818" s="51">
        <v>1106</v>
      </c>
      <c r="B818" s="56">
        <v>44882</v>
      </c>
      <c r="C818" s="56">
        <v>44867</v>
      </c>
      <c r="D818" s="53" t="s">
        <v>1865</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1" t="s">
        <v>82</v>
      </c>
      <c r="J818" s="53"/>
      <c r="K818" s="51" t="str">
        <f ca="1">LeaveTracker[[#This Row],[Days]]&amp;" "&amp;LeaveTracker[[#This Row],[Type of Leave]]</f>
        <v>5 VL</v>
      </c>
      <c r="L818" s="9">
        <f ca="1">NETWORKDAYS(LeaveTracker[[#This Row],[Start Date]],LeaveTracker[[#This Row],[End Date]],lstHolidays)</f>
        <v>5</v>
      </c>
      <c r="M818" s="9"/>
    </row>
    <row r="819" spans="1:13" ht="30" customHeight="1" x14ac:dyDescent="0.3">
      <c r="A819" s="51">
        <v>1107</v>
      </c>
      <c r="B819" s="56">
        <v>44882</v>
      </c>
      <c r="C819" s="56">
        <v>44840</v>
      </c>
      <c r="D819" s="53" t="s">
        <v>1753</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1" t="s">
        <v>81</v>
      </c>
      <c r="J819" s="53"/>
      <c r="K819" s="51" t="str">
        <f ca="1">LeaveTracker[[#This Row],[Days]]&amp;" "&amp;LeaveTracker[[#This Row],[Type of Leave]]</f>
        <v>2 SL</v>
      </c>
      <c r="L819" s="9">
        <f ca="1">NETWORKDAYS(LeaveTracker[[#This Row],[Start Date]],LeaveTracker[[#This Row],[End Date]],lstHolidays)</f>
        <v>2</v>
      </c>
      <c r="M819" s="9"/>
    </row>
    <row r="820" spans="1:13" ht="30" customHeight="1" x14ac:dyDescent="0.3">
      <c r="A820" s="51">
        <v>1108</v>
      </c>
      <c r="B820" s="56">
        <v>44882</v>
      </c>
      <c r="C820" s="56">
        <v>44838</v>
      </c>
      <c r="D820" s="53" t="s">
        <v>1767</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1" t="s">
        <v>81</v>
      </c>
      <c r="J820" s="53"/>
      <c r="K820" s="51" t="str">
        <f ca="1">LeaveTracker[[#This Row],[Days]]&amp;" "&amp;LeaveTracker[[#This Row],[Type of Leave]]</f>
        <v>1 SL</v>
      </c>
      <c r="L820" s="9">
        <f ca="1">NETWORKDAYS(LeaveTracker[[#This Row],[Start Date]],LeaveTracker[[#This Row],[End Date]],lstHolidays)</f>
        <v>1</v>
      </c>
      <c r="M820" s="9"/>
    </row>
    <row r="821" spans="1:13" ht="30" customHeight="1" x14ac:dyDescent="0.3">
      <c r="A821" s="51">
        <v>1109</v>
      </c>
      <c r="B821" s="56">
        <v>44882</v>
      </c>
      <c r="C821" s="56">
        <v>44862</v>
      </c>
      <c r="D821" s="53" t="s">
        <v>1936</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1" t="s">
        <v>82</v>
      </c>
      <c r="J821" s="53"/>
      <c r="K821" s="51" t="str">
        <f ca="1">LeaveTracker[[#This Row],[Days]]&amp;" "&amp;LeaveTracker[[#This Row],[Type of Leave]]</f>
        <v>1 VL</v>
      </c>
      <c r="L821" s="9">
        <f ca="1">NETWORKDAYS(LeaveTracker[[#This Row],[Start Date]],LeaveTracker[[#This Row],[End Date]],lstHolidays)</f>
        <v>1</v>
      </c>
      <c r="M821" s="9"/>
    </row>
    <row r="822" spans="1:13" ht="30" customHeight="1" x14ac:dyDescent="0.3">
      <c r="A822" s="51">
        <v>1109</v>
      </c>
      <c r="B822" s="56">
        <v>44882</v>
      </c>
      <c r="C822" s="56">
        <v>44862</v>
      </c>
      <c r="D822" s="53" t="s">
        <v>1936</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1" t="s">
        <v>82</v>
      </c>
      <c r="J822" s="53"/>
      <c r="K822" s="51" t="str">
        <f ca="1">LeaveTracker[[#This Row],[Days]]&amp;" "&amp;LeaveTracker[[#This Row],[Type of Leave]]</f>
        <v>1 VL</v>
      </c>
      <c r="L822" s="9">
        <f ca="1">NETWORKDAYS(LeaveTracker[[#This Row],[Start Date]],LeaveTracker[[#This Row],[End Date]],lstHolidays)</f>
        <v>1</v>
      </c>
      <c r="M822" s="9"/>
    </row>
    <row r="823" spans="1:13" ht="30" customHeight="1" x14ac:dyDescent="0.3">
      <c r="A823" s="51">
        <v>1109</v>
      </c>
      <c r="B823" s="56">
        <v>44882</v>
      </c>
      <c r="C823" s="56">
        <v>44862</v>
      </c>
      <c r="D823" s="53" t="s">
        <v>1936</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1" t="s">
        <v>82</v>
      </c>
      <c r="J823" s="53"/>
      <c r="K823" s="51" t="str">
        <f ca="1">LeaveTracker[[#This Row],[Days]]&amp;" "&amp;LeaveTracker[[#This Row],[Type of Leave]]</f>
        <v>1 VL</v>
      </c>
      <c r="L823" s="9">
        <f ca="1">NETWORKDAYS(LeaveTracker[[#This Row],[Start Date]],LeaveTracker[[#This Row],[End Date]],lstHolidays)</f>
        <v>1</v>
      </c>
      <c r="M823" s="9"/>
    </row>
    <row r="824" spans="1:13" ht="30" customHeight="1" x14ac:dyDescent="0.3">
      <c r="A824" s="51">
        <v>1110</v>
      </c>
      <c r="B824" s="56">
        <v>44893</v>
      </c>
      <c r="C824" s="56">
        <v>44872</v>
      </c>
      <c r="D824" s="53" t="s">
        <v>1958</v>
      </c>
      <c r="E824" s="51" t="str">
        <f>IF(ISBLANK(LeaveTracker[[#This Row],[Employee Name]]),"-----",VLOOKUP(LeaveTracker[[#This Row],[Employee Name]],Employees[[Employee Name]:[Office]],7))</f>
        <v>BPLO</v>
      </c>
      <c r="F824" s="51" t="str">
        <f>IF(ISBLANK(LeaveTracker[[#This Row],[Employee Name]]),"-----",VLOOKUP(LeaveTracker[[#This Row],[Employee Name]],Employees[[Employee Name]:[Office]],6))</f>
        <v>JOBCON</v>
      </c>
      <c r="G824" s="50">
        <v>44810</v>
      </c>
      <c r="H824" s="50">
        <v>44914</v>
      </c>
      <c r="I824" s="51" t="s">
        <v>76</v>
      </c>
      <c r="J824" s="53"/>
      <c r="K824" s="51" t="str">
        <f ca="1">LeaveTracker[[#This Row],[Days]]&amp;" "&amp;LeaveTracker[[#This Row],[Type of Leave]]</f>
        <v>73 Maternity</v>
      </c>
      <c r="L824" s="9">
        <f ca="1">NETWORKDAYS(LeaveTracker[[#This Row],[Start Date]],LeaveTracker[[#This Row],[End Date]],lstHolidays)</f>
        <v>73</v>
      </c>
      <c r="M824" s="9"/>
    </row>
    <row r="825" spans="1:13" ht="30" customHeight="1" x14ac:dyDescent="0.3">
      <c r="A825" s="51">
        <v>1111</v>
      </c>
      <c r="B825" s="56">
        <v>44893</v>
      </c>
      <c r="C825" s="56">
        <v>44886</v>
      </c>
      <c r="D825" s="53" t="s">
        <v>1851</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1" t="s">
        <v>82</v>
      </c>
      <c r="J825" s="53"/>
      <c r="K825" s="51" t="str">
        <f ca="1">LeaveTracker[[#This Row],[Days]]&amp;" "&amp;LeaveTracker[[#This Row],[Type of Leave]]</f>
        <v>1 VL</v>
      </c>
      <c r="L825" s="9">
        <f ca="1">NETWORKDAYS(LeaveTracker[[#This Row],[Start Date]],LeaveTracker[[#This Row],[End Date]],lstHolidays)</f>
        <v>1</v>
      </c>
      <c r="M825" s="9"/>
    </row>
    <row r="826" spans="1:13" ht="30" customHeight="1" x14ac:dyDescent="0.3">
      <c r="A826" s="51">
        <v>1111</v>
      </c>
      <c r="B826" s="56">
        <v>44893</v>
      </c>
      <c r="C826" s="56">
        <v>44886</v>
      </c>
      <c r="D826" s="53" t="s">
        <v>1851</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1" t="s">
        <v>82</v>
      </c>
      <c r="J826" s="53"/>
      <c r="K826" s="51" t="str">
        <f ca="1">LeaveTracker[[#This Row],[Days]]&amp;" "&amp;LeaveTracker[[#This Row],[Type of Leave]]</f>
        <v>1 VL</v>
      </c>
      <c r="L826" s="9">
        <f ca="1">NETWORKDAYS(LeaveTracker[[#This Row],[Start Date]],LeaveTracker[[#This Row],[End Date]],lstHolidays)</f>
        <v>1</v>
      </c>
      <c r="M826" s="9"/>
    </row>
    <row r="827" spans="1:13" ht="30" customHeight="1" x14ac:dyDescent="0.3">
      <c r="A827" s="51">
        <v>1112</v>
      </c>
      <c r="B827" s="56">
        <v>44893</v>
      </c>
      <c r="C827" s="56">
        <v>44882</v>
      </c>
      <c r="D827" s="53" t="s">
        <v>1959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1" t="s">
        <v>81</v>
      </c>
      <c r="J827" s="53"/>
      <c r="K827" s="51" t="str">
        <f ca="1">LeaveTracker[[#This Row],[Days]]&amp;" "&amp;LeaveTracker[[#This Row],[Type of Leave]]</f>
        <v>3 SL</v>
      </c>
      <c r="L827" s="9">
        <f ca="1">NETWORKDAYS(LeaveTracker[[#This Row],[Start Date]],LeaveTracker[[#This Row],[End Date]],lstHolidays)</f>
        <v>3</v>
      </c>
      <c r="M827" s="9"/>
    </row>
    <row r="828" spans="1:13" ht="30" customHeight="1" x14ac:dyDescent="0.3">
      <c r="A828" s="51">
        <v>1113</v>
      </c>
      <c r="B828" s="56">
        <v>44893</v>
      </c>
      <c r="C828" s="56">
        <v>44882</v>
      </c>
      <c r="D828" s="53" t="s">
        <v>1929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1" t="s">
        <v>81</v>
      </c>
      <c r="J828" s="53"/>
      <c r="K828" s="51" t="str">
        <f ca="1">LeaveTracker[[#This Row],[Days]]&amp;" "&amp;LeaveTracker[[#This Row],[Type of Leave]]</f>
        <v>19 SL</v>
      </c>
      <c r="L828" s="9">
        <f ca="1">NETWORKDAYS(LeaveTracker[[#This Row],[Start Date]],LeaveTracker[[#This Row],[End Date]],lstHolidays)</f>
        <v>19</v>
      </c>
      <c r="M828" s="9"/>
    </row>
    <row r="829" spans="1:13" ht="30" customHeight="1" x14ac:dyDescent="0.3">
      <c r="A829" s="51">
        <v>1114</v>
      </c>
      <c r="B829" s="56">
        <v>44893</v>
      </c>
      <c r="C829" s="56">
        <v>44875</v>
      </c>
      <c r="D829" s="53" t="s">
        <v>1960</v>
      </c>
      <c r="E829" s="51">
        <f>IF(ISBLANK(LeaveTracker[[#This Row],[Employee Name]]),"-----",VLOOKUP(LeaveTracker[[#This Row],[Employee Name]],Employees[[Employee Name]:[Office]],7))</f>
        <v>0</v>
      </c>
      <c r="F829" s="51">
        <f>IF(ISBLANK(LeaveTracker[[#This Row],[Employee Name]]),"-----",VLOOKUP(LeaveTracker[[#This Row],[Employee Name]],Employees[[Employee Name]:[Office]],6))</f>
        <v>0</v>
      </c>
      <c r="G829" s="50">
        <v>44881</v>
      </c>
      <c r="H829" s="50">
        <v>44883</v>
      </c>
      <c r="I829" s="51" t="s">
        <v>82</v>
      </c>
      <c r="J829" s="53" t="s">
        <v>1004</v>
      </c>
      <c r="K829" s="51" t="str">
        <f ca="1">LeaveTracker[[#This Row],[Days]]&amp;" "&amp;LeaveTracker[[#This Row],[Type of Leave]]</f>
        <v>3 VL</v>
      </c>
      <c r="L829" s="9">
        <f ca="1">NETWORKDAYS(LeaveTracker[[#This Row],[Start Date]],LeaveTracker[[#This Row],[End Date]],lstHolidays)</f>
        <v>3</v>
      </c>
      <c r="M829" s="9"/>
    </row>
    <row r="830" spans="1:13" ht="30" customHeight="1" x14ac:dyDescent="0.3">
      <c r="A830" s="51">
        <v>1115</v>
      </c>
      <c r="B830" s="56">
        <v>44893</v>
      </c>
      <c r="C830" s="56">
        <v>44848</v>
      </c>
      <c r="D830" s="53" t="s">
        <v>1961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1" t="s">
        <v>298</v>
      </c>
      <c r="J830" s="53" t="s">
        <v>1956</v>
      </c>
      <c r="K830" s="51" t="str">
        <f ca="1">LeaveTracker[[#This Row],[Days]]&amp;" "&amp;LeaveTracker[[#This Row],[Type of Leave]]</f>
        <v>3 OTHER</v>
      </c>
      <c r="L830" s="9">
        <f ca="1">NETWORKDAYS(LeaveTracker[[#This Row],[Start Date]],LeaveTracker[[#This Row],[End Date]],lstHolidays)</f>
        <v>3</v>
      </c>
      <c r="M830" s="9"/>
    </row>
    <row r="831" spans="1:13" ht="30" customHeight="1" x14ac:dyDescent="0.3">
      <c r="A831" s="51">
        <v>1116</v>
      </c>
      <c r="B831" s="56">
        <v>44893</v>
      </c>
      <c r="C831" s="56">
        <v>44867</v>
      </c>
      <c r="D831" s="53" t="s">
        <v>1825</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1" t="s">
        <v>1022</v>
      </c>
      <c r="J831" s="53" t="s">
        <v>1897</v>
      </c>
      <c r="K831" s="51" t="str">
        <f ca="1">LeaveTracker[[#This Row],[Days]]&amp;" "&amp;LeaveTracker[[#This Row],[Type of Leave]]</f>
        <v>1 WITHOUTPAY</v>
      </c>
      <c r="L831" s="9">
        <f ca="1">NETWORKDAYS(LeaveTracker[[#This Row],[Start Date]],LeaveTracker[[#This Row],[End Date]],lstHolidays)</f>
        <v>1</v>
      </c>
      <c r="M831" s="9"/>
    </row>
    <row r="832" spans="1:13" ht="30" customHeight="1" x14ac:dyDescent="0.3">
      <c r="A832" s="51">
        <v>1117</v>
      </c>
      <c r="B832" s="56">
        <v>44893</v>
      </c>
      <c r="C832" s="56">
        <v>44867</v>
      </c>
      <c r="D832" s="53" t="s">
        <v>1962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1" t="s">
        <v>1022</v>
      </c>
      <c r="J832" s="53" t="s">
        <v>1897</v>
      </c>
      <c r="K832" s="51" t="str">
        <f ca="1">LeaveTracker[[#This Row],[Days]]&amp;" "&amp;LeaveTracker[[#This Row],[Type of Leave]]</f>
        <v>1 WITHOUTPAY</v>
      </c>
      <c r="L832" s="9">
        <f ca="1">NETWORKDAYS(LeaveTracker[[#This Row],[Start Date]],LeaveTracker[[#This Row],[End Date]],lstHolidays)</f>
        <v>1</v>
      </c>
      <c r="M832" s="9"/>
    </row>
    <row r="833" spans="1:13" ht="30" customHeight="1" x14ac:dyDescent="0.3">
      <c r="A833" s="51">
        <v>1118</v>
      </c>
      <c r="B833" s="56">
        <v>44893</v>
      </c>
      <c r="C833" s="56">
        <v>44845</v>
      </c>
      <c r="D833" s="53" t="s">
        <v>1963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1" t="s">
        <v>1022</v>
      </c>
      <c r="J833" s="53" t="s">
        <v>1897</v>
      </c>
      <c r="K833" s="51" t="str">
        <f ca="1">LeaveTracker[[#This Row],[Days]]&amp;" "&amp;LeaveTracker[[#This Row],[Type of Leave]]</f>
        <v>1 WITHOUTPAY</v>
      </c>
      <c r="L833" s="9">
        <f ca="1">NETWORKDAYS(LeaveTracker[[#This Row],[Start Date]],LeaveTracker[[#This Row],[End Date]],lstHolidays)</f>
        <v>1</v>
      </c>
      <c r="M833" s="9"/>
    </row>
    <row r="834" spans="1:13" ht="30" customHeight="1" x14ac:dyDescent="0.3">
      <c r="A834" s="51">
        <v>1119</v>
      </c>
      <c r="B834" s="56">
        <v>44893</v>
      </c>
      <c r="C834" s="56">
        <v>44872</v>
      </c>
      <c r="D834" s="53" t="s">
        <v>1840</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1" t="s">
        <v>82</v>
      </c>
      <c r="J834" s="53"/>
      <c r="K834" s="51" t="str">
        <f ca="1">LeaveTracker[[#This Row],[Days]]&amp;" "&amp;LeaveTracker[[#This Row],[Type of Leave]]</f>
        <v>7 VL</v>
      </c>
      <c r="L834" s="9">
        <f ca="1">NETWORKDAYS(LeaveTracker[[#This Row],[Start Date]],LeaveTracker[[#This Row],[End Date]],lstHolidays)</f>
        <v>7</v>
      </c>
      <c r="M834" s="9"/>
    </row>
    <row r="835" spans="1:13" ht="30" customHeight="1" x14ac:dyDescent="0.3">
      <c r="A835" s="51">
        <v>1120</v>
      </c>
      <c r="B835" s="56">
        <v>44893</v>
      </c>
      <c r="C835" s="56">
        <v>44859</v>
      </c>
      <c r="D835" s="53" t="s">
        <v>1840</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1" t="s">
        <v>81</v>
      </c>
      <c r="J835" s="53"/>
      <c r="K835" s="51" t="str">
        <f ca="1">LeaveTracker[[#This Row],[Days]]&amp;" "&amp;LeaveTracker[[#This Row],[Type of Leave]]</f>
        <v>1 SL</v>
      </c>
      <c r="L835" s="9">
        <f ca="1">NETWORKDAYS(LeaveTracker[[#This Row],[Start Date]],LeaveTracker[[#This Row],[End Date]],lstHolidays)</f>
        <v>1</v>
      </c>
      <c r="M835" s="9"/>
    </row>
    <row r="836" spans="1:13" ht="30" customHeight="1" x14ac:dyDescent="0.3">
      <c r="A836" s="51">
        <v>1121</v>
      </c>
      <c r="B836" s="56">
        <v>44893</v>
      </c>
      <c r="C836" s="56">
        <v>44851</v>
      </c>
      <c r="D836" s="53" t="s">
        <v>1840</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1" t="s">
        <v>81</v>
      </c>
      <c r="J836" s="53"/>
      <c r="K836" s="51" t="str">
        <f ca="1">LeaveTracker[[#This Row],[Days]]&amp;" "&amp;LeaveTracker[[#This Row],[Type of Leave]]</f>
        <v>3 SL</v>
      </c>
      <c r="L836" s="9">
        <f ca="1">NETWORKDAYS(LeaveTracker[[#This Row],[Start Date]],LeaveTracker[[#This Row],[End Date]],lstHolidays)</f>
        <v>3</v>
      </c>
      <c r="M836" s="9"/>
    </row>
    <row r="837" spans="1:13" ht="30" customHeight="1" x14ac:dyDescent="0.3">
      <c r="A837" s="51">
        <v>1122</v>
      </c>
      <c r="B837" s="56">
        <v>44893</v>
      </c>
      <c r="C837" s="56">
        <v>44844</v>
      </c>
      <c r="D837" s="53" t="s">
        <v>1959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1" t="s">
        <v>81</v>
      </c>
      <c r="J837" s="53"/>
      <c r="K837" s="51" t="str">
        <f ca="1">LeaveTracker[[#This Row],[Days]]&amp;" "&amp;LeaveTracker[[#This Row],[Type of Leave]]</f>
        <v>10 SL</v>
      </c>
      <c r="L837" s="9">
        <f ca="1">NETWORKDAYS(LeaveTracker[[#This Row],[Start Date]],LeaveTracker[[#This Row],[End Date]],lstHolidays)</f>
        <v>10</v>
      </c>
      <c r="M837" s="9"/>
    </row>
    <row r="838" spans="1:13" ht="30" customHeight="1" x14ac:dyDescent="0.3">
      <c r="A838" s="51">
        <v>1123</v>
      </c>
      <c r="B838" s="56">
        <v>44893</v>
      </c>
      <c r="C838" s="56">
        <v>44870</v>
      </c>
      <c r="D838" s="53" t="s">
        <v>1959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1" t="s">
        <v>82</v>
      </c>
      <c r="J838" s="53"/>
      <c r="K838" s="51" t="str">
        <f ca="1">LeaveTracker[[#This Row],[Days]]&amp;" "&amp;LeaveTracker[[#This Row],[Type of Leave]]</f>
        <v>1 VL</v>
      </c>
      <c r="L838" s="9">
        <f ca="1">NETWORKDAYS(LeaveTracker[[#This Row],[Start Date]],LeaveTracker[[#This Row],[End Date]],lstHolidays)</f>
        <v>1</v>
      </c>
      <c r="M838" s="9"/>
    </row>
    <row r="839" spans="1:13" ht="30" customHeight="1" x14ac:dyDescent="0.3">
      <c r="A839" s="51">
        <v>1123</v>
      </c>
      <c r="B839" s="56">
        <v>44893</v>
      </c>
      <c r="C839" s="56">
        <v>44870</v>
      </c>
      <c r="D839" s="53" t="s">
        <v>1959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1" t="s">
        <v>82</v>
      </c>
      <c r="J839" s="53"/>
      <c r="K839" s="51" t="str">
        <f ca="1">LeaveTracker[[#This Row],[Days]]&amp;" "&amp;LeaveTracker[[#This Row],[Type of Leave]]</f>
        <v>2 VL</v>
      </c>
      <c r="L839" s="9">
        <f ca="1">NETWORKDAYS(LeaveTracker[[#This Row],[Start Date]],LeaveTracker[[#This Row],[End Date]],lstHolidays)</f>
        <v>2</v>
      </c>
      <c r="M839" s="9"/>
    </row>
    <row r="840" spans="1:13" ht="30" customHeight="1" x14ac:dyDescent="0.3">
      <c r="A840" s="51">
        <v>1124</v>
      </c>
      <c r="B840" s="56">
        <v>44893</v>
      </c>
      <c r="C840" s="56">
        <v>44837</v>
      </c>
      <c r="D840" s="53" t="s">
        <v>1964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1" t="s">
        <v>298</v>
      </c>
      <c r="J840" s="53" t="s">
        <v>158</v>
      </c>
      <c r="K840" s="51" t="str">
        <f ca="1">LeaveTracker[[#This Row],[Days]]&amp;" "&amp;LeaveTracker[[#This Row],[Type of Leave]]</f>
        <v>1 OTHER</v>
      </c>
      <c r="L840" s="9">
        <f ca="1">NETWORKDAYS(LeaveTracker[[#This Row],[Start Date]],LeaveTracker[[#This Row],[End Date]],lstHolidays)</f>
        <v>1</v>
      </c>
      <c r="M840" s="9"/>
    </row>
    <row r="841" spans="1:13" ht="30" customHeight="1" x14ac:dyDescent="0.3">
      <c r="A841" s="51">
        <v>1125</v>
      </c>
      <c r="B841" s="56">
        <v>44893</v>
      </c>
      <c r="C841" s="56">
        <v>44861</v>
      </c>
      <c r="D841" s="53" t="s">
        <v>1964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1" t="s">
        <v>82</v>
      </c>
      <c r="J841" s="53"/>
      <c r="K841" s="51" t="str">
        <f ca="1">LeaveTracker[[#This Row],[Days]]&amp;" "&amp;LeaveTracker[[#This Row],[Type of Leave]]</f>
        <v>11 VL</v>
      </c>
      <c r="L841" s="9">
        <f ca="1">NETWORKDAYS(LeaveTracker[[#This Row],[Start Date]],LeaveTracker[[#This Row],[End Date]],lstHolidays)</f>
        <v>11</v>
      </c>
      <c r="M841" s="9"/>
    </row>
    <row r="842" spans="1:13" ht="30" customHeight="1" x14ac:dyDescent="0.3">
      <c r="A842" s="51">
        <v>1126</v>
      </c>
      <c r="B842" s="56">
        <v>44893</v>
      </c>
      <c r="C842" s="56">
        <v>44838</v>
      </c>
      <c r="D842" s="53" t="s">
        <v>1965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1" t="s">
        <v>298</v>
      </c>
      <c r="J842" s="53" t="s">
        <v>1003</v>
      </c>
      <c r="K842" s="51" t="str">
        <f ca="1">LeaveTracker[[#This Row],[Days]]&amp;" "&amp;LeaveTracker[[#This Row],[Type of Leave]]</f>
        <v>2 OTHER</v>
      </c>
      <c r="L842" s="9">
        <f ca="1">NETWORKDAYS(LeaveTracker[[#This Row],[Start Date]],LeaveTracker[[#This Row],[End Date]],lstHolidays)</f>
        <v>2</v>
      </c>
      <c r="M842" s="9"/>
    </row>
    <row r="843" spans="1:13" ht="30" customHeight="1" x14ac:dyDescent="0.3">
      <c r="A843" s="51">
        <v>1127</v>
      </c>
      <c r="B843" s="56">
        <v>44893</v>
      </c>
      <c r="C843" s="56">
        <v>44839</v>
      </c>
      <c r="D843" s="53" t="s">
        <v>1966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1" t="s">
        <v>81</v>
      </c>
      <c r="J843" s="53"/>
      <c r="K843" s="51" t="str">
        <f ca="1">LeaveTracker[[#This Row],[Days]]&amp;" "&amp;LeaveTracker[[#This Row],[Type of Leave]]</f>
        <v>3 SL</v>
      </c>
      <c r="L843" s="9">
        <f ca="1">NETWORKDAYS(LeaveTracker[[#This Row],[Start Date]],LeaveTracker[[#This Row],[End Date]],lstHolidays)</f>
        <v>3</v>
      </c>
      <c r="M843" s="9"/>
    </row>
    <row r="844" spans="1:13" ht="30" customHeight="1" x14ac:dyDescent="0.3">
      <c r="A844" s="51">
        <v>1128</v>
      </c>
      <c r="B844" s="56">
        <v>44893</v>
      </c>
      <c r="C844" s="56">
        <v>44867</v>
      </c>
      <c r="D844" s="53" t="s">
        <v>1967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1" t="s">
        <v>1022</v>
      </c>
      <c r="J844" s="53" t="s">
        <v>1897</v>
      </c>
      <c r="K844" s="51" t="str">
        <f ca="1">LeaveTracker[[#This Row],[Days]]&amp;" "&amp;LeaveTracker[[#This Row],[Type of Leave]]</f>
        <v>2 WITHOUTPAY</v>
      </c>
      <c r="L844" s="9">
        <f ca="1">NETWORKDAYS(LeaveTracker[[#This Row],[Start Date]],LeaveTracker[[#This Row],[End Date]],lstHolidays)</f>
        <v>2</v>
      </c>
      <c r="M844" s="9"/>
    </row>
    <row r="845" spans="1:13" ht="30" customHeight="1" x14ac:dyDescent="0.3">
      <c r="A845" s="51">
        <v>1129</v>
      </c>
      <c r="B845" s="56">
        <v>44893</v>
      </c>
      <c r="C845" s="56">
        <v>44881</v>
      </c>
      <c r="D845" s="53" t="s">
        <v>688</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1" t="s">
        <v>298</v>
      </c>
      <c r="J845" s="53" t="s">
        <v>1956</v>
      </c>
      <c r="K845" s="51" t="str">
        <f ca="1">LeaveTracker[[#This Row],[Days]]&amp;" "&amp;LeaveTracker[[#This Row],[Type of Leave]]</f>
        <v>5 OTHER</v>
      </c>
      <c r="L845" s="9">
        <f ca="1">NETWORKDAYS(LeaveTracker[[#This Row],[Start Date]],LeaveTracker[[#This Row],[End Date]],lstHolidays)</f>
        <v>5</v>
      </c>
      <c r="M845" s="9"/>
    </row>
    <row r="846" spans="1:13" ht="30" customHeight="1" x14ac:dyDescent="0.3">
      <c r="A846" s="51">
        <v>1130</v>
      </c>
      <c r="B846" s="56">
        <v>44893</v>
      </c>
      <c r="C846" s="56">
        <v>44862</v>
      </c>
      <c r="D846" s="53" t="s">
        <v>1321</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1" t="s">
        <v>82</v>
      </c>
      <c r="J846" s="53"/>
      <c r="K846" s="51" t="str">
        <f ca="1">LeaveTracker[[#This Row],[Days]]&amp;" "&amp;LeaveTracker[[#This Row],[Type of Leave]]</f>
        <v>1 VL</v>
      </c>
      <c r="L846" s="9">
        <f ca="1">NETWORKDAYS(LeaveTracker[[#This Row],[Start Date]],LeaveTracker[[#This Row],[End Date]],lstHolidays)</f>
        <v>1</v>
      </c>
      <c r="M846" s="9"/>
    </row>
    <row r="847" spans="1:13" ht="30" customHeight="1" x14ac:dyDescent="0.3">
      <c r="A847" s="51">
        <v>1131</v>
      </c>
      <c r="B847" s="56">
        <v>44893</v>
      </c>
      <c r="C847" s="56">
        <v>44886</v>
      </c>
      <c r="D847" s="53" t="s">
        <v>1321</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1" t="s">
        <v>81</v>
      </c>
      <c r="J847" s="53"/>
      <c r="K847" s="51" t="str">
        <f ca="1">LeaveTracker[[#This Row],[Days]]&amp;" "&amp;LeaveTracker[[#This Row],[Type of Leave]]</f>
        <v>3 SL</v>
      </c>
      <c r="L847" s="9">
        <f ca="1">NETWORKDAYS(LeaveTracker[[#This Row],[Start Date]],LeaveTracker[[#This Row],[End Date]],lstHolidays)</f>
        <v>3</v>
      </c>
      <c r="M847" s="9"/>
    </row>
    <row r="848" spans="1:13" ht="30" customHeight="1" x14ac:dyDescent="0.3">
      <c r="A848" s="51">
        <v>1132</v>
      </c>
      <c r="B848" s="56">
        <v>44893</v>
      </c>
      <c r="C848" s="56">
        <v>44851</v>
      </c>
      <c r="D848" s="53" t="s">
        <v>1968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1" t="s">
        <v>82</v>
      </c>
      <c r="J848" s="53" t="s">
        <v>1004</v>
      </c>
      <c r="K848" s="51" t="str">
        <f ca="1">LeaveTracker[[#This Row],[Days]]&amp;" "&amp;LeaveTracker[[#This Row],[Type of Leave]]</f>
        <v>2 VL</v>
      </c>
      <c r="L848" s="9">
        <f ca="1">NETWORKDAYS(LeaveTracker[[#This Row],[Start Date]],LeaveTracker[[#This Row],[End Date]],lstHolidays)</f>
        <v>2</v>
      </c>
      <c r="M848" s="9"/>
    </row>
    <row r="849" spans="1:13" ht="30" customHeight="1" x14ac:dyDescent="0.3">
      <c r="A849" s="51">
        <v>1133</v>
      </c>
      <c r="B849" s="56">
        <v>44893</v>
      </c>
      <c r="C849" s="56">
        <v>44839</v>
      </c>
      <c r="D849" s="53" t="s">
        <v>1969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1" t="s">
        <v>81</v>
      </c>
      <c r="J849" s="53"/>
      <c r="K849" s="51" t="str">
        <f ca="1">LeaveTracker[[#This Row],[Days]]&amp;" "&amp;LeaveTracker[[#This Row],[Type of Leave]]</f>
        <v>2 SL</v>
      </c>
      <c r="L849" s="9">
        <f ca="1">NETWORKDAYS(LeaveTracker[[#This Row],[Start Date]],LeaveTracker[[#This Row],[End Date]],lstHolidays)</f>
        <v>2</v>
      </c>
      <c r="M849" s="9"/>
    </row>
    <row r="850" spans="1:13" ht="30" customHeight="1" x14ac:dyDescent="0.3">
      <c r="A850" s="51">
        <v>1134</v>
      </c>
      <c r="B850" s="56">
        <v>44893</v>
      </c>
      <c r="C850" s="56">
        <v>44721</v>
      </c>
      <c r="D850" s="53" t="s">
        <v>1970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1" t="s">
        <v>81</v>
      </c>
      <c r="J850" s="53"/>
      <c r="K850" s="51" t="str">
        <f ca="1">LeaveTracker[[#This Row],[Days]]&amp;" "&amp;LeaveTracker[[#This Row],[Type of Leave]]</f>
        <v>1 SL</v>
      </c>
      <c r="L850" s="9">
        <f ca="1">NETWORKDAYS(LeaveTracker[[#This Row],[Start Date]],LeaveTracker[[#This Row],[End Date]],lstHolidays)</f>
        <v>1</v>
      </c>
      <c r="M850" s="9"/>
    </row>
    <row r="851" spans="1:13" ht="30" customHeight="1" x14ac:dyDescent="0.3">
      <c r="A851" s="51">
        <v>1135</v>
      </c>
      <c r="B851" s="56">
        <v>44893</v>
      </c>
      <c r="C851" s="56">
        <v>44853</v>
      </c>
      <c r="D851" s="53" t="s">
        <v>1971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1" t="s">
        <v>298</v>
      </c>
      <c r="J851" s="53" t="s">
        <v>1003</v>
      </c>
      <c r="K851" s="51" t="str">
        <f ca="1">LeaveTracker[[#This Row],[Days]]&amp;" "&amp;LeaveTracker[[#This Row],[Type of Leave]]</f>
        <v>1 OTHER</v>
      </c>
      <c r="L851" s="9">
        <f ca="1">NETWORKDAYS(LeaveTracker[[#This Row],[Start Date]],LeaveTracker[[#This Row],[End Date]],lstHolidays)</f>
        <v>1</v>
      </c>
      <c r="M851" s="9"/>
    </row>
    <row r="852" spans="1:13" ht="30" customHeight="1" x14ac:dyDescent="0.3">
      <c r="A852" s="51">
        <v>1136</v>
      </c>
      <c r="B852" s="56">
        <v>44893</v>
      </c>
      <c r="C852" s="56">
        <v>44844</v>
      </c>
      <c r="D852" s="53" t="s">
        <v>1971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1" t="s">
        <v>81</v>
      </c>
      <c r="J852" s="53"/>
      <c r="K852" s="51" t="str">
        <f ca="1">LeaveTracker[[#This Row],[Days]]&amp;" "&amp;LeaveTracker[[#This Row],[Type of Leave]]</f>
        <v>1 SL</v>
      </c>
      <c r="L852" s="9">
        <f ca="1">NETWORKDAYS(LeaveTracker[[#This Row],[Start Date]],LeaveTracker[[#This Row],[End Date]],lstHolidays)</f>
        <v>1</v>
      </c>
      <c r="M852" s="9"/>
    </row>
    <row r="853" spans="1:13" ht="30" customHeight="1" x14ac:dyDescent="0.3">
      <c r="A853" s="51">
        <v>1137</v>
      </c>
      <c r="B853" s="56">
        <v>44893</v>
      </c>
      <c r="C853" s="56">
        <v>44621</v>
      </c>
      <c r="D853" s="53" t="s">
        <v>1972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1" t="s">
        <v>82</v>
      </c>
      <c r="J853" s="53"/>
      <c r="K853" s="51" t="str">
        <f ca="1">LeaveTracker[[#This Row],[Days]]&amp;" "&amp;LeaveTracker[[#This Row],[Type of Leave]]</f>
        <v>21 VL</v>
      </c>
      <c r="L853" s="9">
        <f ca="1">NETWORKDAYS(LeaveTracker[[#This Row],[Start Date]],LeaveTracker[[#This Row],[End Date]],lstHolidays)</f>
        <v>21</v>
      </c>
      <c r="M853" s="9"/>
    </row>
    <row r="854" spans="1:13" ht="30" customHeight="1" x14ac:dyDescent="0.3">
      <c r="A854" s="51">
        <v>1138</v>
      </c>
      <c r="B854" s="56">
        <v>44893</v>
      </c>
      <c r="C854" s="56">
        <v>44752</v>
      </c>
      <c r="D854" s="53" t="s">
        <v>1973</v>
      </c>
      <c r="E854" s="51">
        <f>IF(ISBLANK(LeaveTracker[[#This Row],[Employee Name]]),"-----",VLOOKUP(LeaveTracker[[#This Row],[Employee Name]],Employees[[Employee Name]:[Office]],7))</f>
        <v>0</v>
      </c>
      <c r="F854" s="51">
        <f>IF(ISBLANK(LeaveTracker[[#This Row],[Employee Name]]),"-----",VLOOKUP(LeaveTracker[[#This Row],[Employee Name]],Employees[[Employee Name]:[Office]],6))</f>
        <v>0</v>
      </c>
      <c r="G854" s="50">
        <v>44845</v>
      </c>
      <c r="H854" s="50">
        <v>44845</v>
      </c>
      <c r="I854" s="51" t="s">
        <v>298</v>
      </c>
      <c r="J854" s="53" t="s">
        <v>1003</v>
      </c>
      <c r="K854" s="51" t="str">
        <f ca="1">LeaveTracker[[#This Row],[Days]]&amp;" "&amp;LeaveTracker[[#This Row],[Type of Leave]]</f>
        <v>1 OTHER</v>
      </c>
      <c r="L854" s="9">
        <f ca="1">NETWORKDAYS(LeaveTracker[[#This Row],[Start Date]],LeaveTracker[[#This Row],[End Date]],lstHolidays)</f>
        <v>1</v>
      </c>
      <c r="M854" s="9"/>
    </row>
    <row r="855" spans="1:13" ht="30" customHeight="1" x14ac:dyDescent="0.3">
      <c r="A855" s="51">
        <v>1139</v>
      </c>
      <c r="B855" s="56">
        <v>44893</v>
      </c>
      <c r="C855" s="56">
        <v>44845</v>
      </c>
      <c r="D855" s="53" t="s">
        <v>1923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1" t="s">
        <v>81</v>
      </c>
      <c r="J855" s="53"/>
      <c r="K855" s="51" t="str">
        <f ca="1">LeaveTracker[[#This Row],[Days]]&amp;" "&amp;LeaveTracker[[#This Row],[Type of Leave]]</f>
        <v>1 SL</v>
      </c>
      <c r="L855" s="9">
        <f ca="1">NETWORKDAYS(LeaveTracker[[#This Row],[Start Date]],LeaveTracker[[#This Row],[End Date]],lstHolidays)</f>
        <v>1</v>
      </c>
      <c r="M855" s="9"/>
    </row>
    <row r="856" spans="1:13" ht="30" customHeight="1" x14ac:dyDescent="0.3">
      <c r="A856" s="51">
        <v>1139</v>
      </c>
      <c r="B856" s="56">
        <v>44893</v>
      </c>
      <c r="C856" s="56">
        <v>44845</v>
      </c>
      <c r="D856" s="53" t="s">
        <v>1923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1" t="s">
        <v>81</v>
      </c>
      <c r="J856" s="53"/>
      <c r="K856" s="51" t="str">
        <f ca="1">LeaveTracker[[#This Row],[Days]]&amp;" "&amp;LeaveTracker[[#This Row],[Type of Leave]]</f>
        <v>1 SL</v>
      </c>
      <c r="L856" s="9">
        <f ca="1">NETWORKDAYS(LeaveTracker[[#This Row],[Start Date]],LeaveTracker[[#This Row],[End Date]],lstHolidays)</f>
        <v>1</v>
      </c>
      <c r="M856" s="9"/>
    </row>
    <row r="857" spans="1:13" ht="30" customHeight="1" x14ac:dyDescent="0.3">
      <c r="A857" s="51">
        <v>1140</v>
      </c>
      <c r="B857" s="56">
        <v>44893</v>
      </c>
      <c r="C857" s="56">
        <v>44868</v>
      </c>
      <c r="D857" s="53" t="s">
        <v>1974</v>
      </c>
      <c r="E857" s="51" t="str">
        <f>IF(ISBLANK(LeaveTracker[[#This Row],[Employee Name]]),"-----",VLOOKUP(LeaveTracker[[#This Row],[Employee Name]],Employees[[Employee Name]:[Office]],7))</f>
        <v>CENRO</v>
      </c>
      <c r="F857" s="51">
        <f>IF(ISBLANK(LeaveTracker[[#This Row],[Employee Name]]),"-----",VLOOKUP(LeaveTracker[[#This Row],[Employee Name]],Employees[[Employee Name]:[Office]],6))</f>
        <v>0</v>
      </c>
      <c r="G857" s="50">
        <v>44866</v>
      </c>
      <c r="H857" s="50">
        <v>44867</v>
      </c>
      <c r="I857" s="51" t="s">
        <v>81</v>
      </c>
      <c r="J857" s="53"/>
      <c r="K857" s="51" t="str">
        <f ca="1">LeaveTracker[[#This Row],[Days]]&amp;" "&amp;LeaveTracker[[#This Row],[Type of Leave]]</f>
        <v>1 SL</v>
      </c>
      <c r="L857" s="9">
        <f ca="1">NETWORKDAYS(LeaveTracker[[#This Row],[Start Date]],LeaveTracker[[#This Row],[End Date]],lstHolidays)</f>
        <v>1</v>
      </c>
      <c r="M857" s="9"/>
    </row>
    <row r="858" spans="1:13" ht="30" customHeight="1" x14ac:dyDescent="0.3">
      <c r="A858" s="51">
        <v>1141</v>
      </c>
      <c r="B858" s="56">
        <v>44893</v>
      </c>
      <c r="C858" s="56">
        <v>44860</v>
      </c>
      <c r="D858" s="53" t="s">
        <v>1974</v>
      </c>
      <c r="E858" s="51" t="str">
        <f>IF(ISBLANK(LeaveTracker[[#This Row],[Employee Name]]),"-----",VLOOKUP(LeaveTracker[[#This Row],[Employee Name]],Employees[[Employee Name]:[Office]],7))</f>
        <v>CENRO</v>
      </c>
      <c r="F858" s="51">
        <f>IF(ISBLANK(LeaveTracker[[#This Row],[Employee Name]]),"-----",VLOOKUP(LeaveTracker[[#This Row],[Employee Name]],Employees[[Employee Name]:[Office]],6))</f>
        <v>0</v>
      </c>
      <c r="G858" s="50">
        <v>44844</v>
      </c>
      <c r="H858" s="50">
        <v>44856</v>
      </c>
      <c r="I858" s="51" t="s">
        <v>82</v>
      </c>
      <c r="J858" s="53"/>
      <c r="K858" s="51" t="str">
        <f ca="1">LeaveTracker[[#This Row],[Days]]&amp;" "&amp;LeaveTracker[[#This Row],[Type of Leave]]</f>
        <v>10 VL</v>
      </c>
      <c r="L858" s="9">
        <f ca="1">NETWORKDAYS(LeaveTracker[[#This Row],[Start Date]],LeaveTracker[[#This Row],[End Date]],lstHolidays)</f>
        <v>10</v>
      </c>
      <c r="M858" s="9"/>
    </row>
    <row r="859" spans="1:13" ht="30" customHeight="1" x14ac:dyDescent="0.3">
      <c r="A859" s="51">
        <v>1142</v>
      </c>
      <c r="B859" s="56">
        <v>44893</v>
      </c>
      <c r="C859" s="56">
        <v>44860</v>
      </c>
      <c r="D859" s="53" t="s">
        <v>1974</v>
      </c>
      <c r="E859" s="51" t="str">
        <f>IF(ISBLANK(LeaveTracker[[#This Row],[Employee Name]]),"-----",VLOOKUP(LeaveTracker[[#This Row],[Employee Name]],Employees[[Employee Name]:[Office]],7))</f>
        <v>CENRO</v>
      </c>
      <c r="F859" s="51">
        <f>IF(ISBLANK(LeaveTracker[[#This Row],[Employee Name]]),"-----",VLOOKUP(LeaveTracker[[#This Row],[Employee Name]],Employees[[Employee Name]:[Office]],6))</f>
        <v>0</v>
      </c>
      <c r="G859" s="50">
        <v>44858</v>
      </c>
      <c r="H859" s="50">
        <v>44859</v>
      </c>
      <c r="I859" s="51" t="s">
        <v>81</v>
      </c>
      <c r="J859" s="53"/>
      <c r="K859" s="51" t="str">
        <f ca="1">LeaveTracker[[#This Row],[Days]]&amp;" "&amp;LeaveTracker[[#This Row],[Type of Leave]]</f>
        <v>2 SL</v>
      </c>
      <c r="L859" s="9">
        <f ca="1">NETWORKDAYS(LeaveTracker[[#This Row],[Start Date]],LeaveTracker[[#This Row],[End Date]],lstHolidays)</f>
        <v>2</v>
      </c>
      <c r="M859" s="9"/>
    </row>
    <row r="860" spans="1:13" ht="30" customHeight="1" x14ac:dyDescent="0.3">
      <c r="A860" s="51">
        <v>1143</v>
      </c>
      <c r="B860" s="56">
        <v>44893</v>
      </c>
      <c r="C860" s="56">
        <v>44837</v>
      </c>
      <c r="D860" s="53" t="s">
        <v>1974</v>
      </c>
      <c r="E860" s="51" t="str">
        <f>IF(ISBLANK(LeaveTracker[[#This Row],[Employee Name]]),"-----",VLOOKUP(LeaveTracker[[#This Row],[Employee Name]],Employees[[Employee Name]:[Office]],7))</f>
        <v>CENRO</v>
      </c>
      <c r="F860" s="51">
        <f>IF(ISBLANK(LeaveTracker[[#This Row],[Employee Name]]),"-----",VLOOKUP(LeaveTracker[[#This Row],[Employee Name]],Employees[[Employee Name]:[Office]],6))</f>
        <v>0</v>
      </c>
      <c r="G860" s="50">
        <v>44835</v>
      </c>
      <c r="H860" s="50">
        <v>44835</v>
      </c>
      <c r="I860" s="51" t="s">
        <v>81</v>
      </c>
      <c r="J860" s="53"/>
      <c r="K860" s="51" t="str">
        <f ca="1">LeaveTracker[[#This Row],[Days]]&amp;" "&amp;LeaveTracker[[#This Row],[Type of Leave]]</f>
        <v>0 SL</v>
      </c>
      <c r="L860" s="9">
        <f ca="1">NETWORKDAYS(LeaveTracker[[#This Row],[Start Date]],LeaveTracker[[#This Row],[End Date]],lstHolidays)</f>
        <v>0</v>
      </c>
      <c r="M860" s="9"/>
    </row>
    <row r="861" spans="1:13" ht="30" customHeight="1" x14ac:dyDescent="0.3">
      <c r="A861" s="51">
        <v>1144</v>
      </c>
      <c r="B861" s="56">
        <v>44893</v>
      </c>
      <c r="C861" s="56">
        <v>44837</v>
      </c>
      <c r="D861" s="53" t="s">
        <v>1974</v>
      </c>
      <c r="E861" s="51" t="str">
        <f>IF(ISBLANK(LeaveTracker[[#This Row],[Employee Name]]),"-----",VLOOKUP(LeaveTracker[[#This Row],[Employee Name]],Employees[[Employee Name]:[Office]],7))</f>
        <v>CENRO</v>
      </c>
      <c r="F861" s="51">
        <f>IF(ISBLANK(LeaveTracker[[#This Row],[Employee Name]]),"-----",VLOOKUP(LeaveTracker[[#This Row],[Employee Name]],Employees[[Employee Name]:[Office]],6))</f>
        <v>0</v>
      </c>
      <c r="G861" s="50">
        <v>44832</v>
      </c>
      <c r="H861" s="50">
        <v>44832</v>
      </c>
      <c r="I861" s="51" t="s">
        <v>81</v>
      </c>
      <c r="J861" s="53"/>
      <c r="K861" s="51" t="str">
        <f ca="1">LeaveTracker[[#This Row],[Days]]&amp;" "&amp;LeaveTracker[[#This Row],[Type of Leave]]</f>
        <v>1 SL</v>
      </c>
      <c r="L861" s="9">
        <f ca="1">NETWORKDAYS(LeaveTracker[[#This Row],[Start Date]],LeaveTracker[[#This Row],[End Date]],lstHolidays)</f>
        <v>1</v>
      </c>
      <c r="M861" s="9"/>
    </row>
    <row r="862" spans="1:13" ht="30" customHeight="1" x14ac:dyDescent="0.3">
      <c r="A862" s="51">
        <v>1144</v>
      </c>
      <c r="B862" s="56">
        <v>44893</v>
      </c>
      <c r="C862" s="56">
        <v>44837</v>
      </c>
      <c r="D862" s="53" t="s">
        <v>1974</v>
      </c>
      <c r="E862" s="51" t="str">
        <f>IF(ISBLANK(LeaveTracker[[#This Row],[Employee Name]]),"-----",VLOOKUP(LeaveTracker[[#This Row],[Employee Name]],Employees[[Employee Name]:[Office]],7))</f>
        <v>CENRO</v>
      </c>
      <c r="F862" s="51">
        <f>IF(ISBLANK(LeaveTracker[[#This Row],[Employee Name]]),"-----",VLOOKUP(LeaveTracker[[#This Row],[Employee Name]],Employees[[Employee Name]:[Office]],6))</f>
        <v>0</v>
      </c>
      <c r="G862" s="50">
        <v>44834</v>
      </c>
      <c r="H862" s="50">
        <v>44834</v>
      </c>
      <c r="I862" s="51" t="s">
        <v>81</v>
      </c>
      <c r="J862" s="53"/>
      <c r="K862" s="51" t="str">
        <f ca="1">LeaveTracker[[#This Row],[Days]]&amp;" "&amp;LeaveTracker[[#This Row],[Type of Leave]]</f>
        <v>1 SL</v>
      </c>
      <c r="L862" s="9">
        <f ca="1">NETWORKDAYS(LeaveTracker[[#This Row],[Start Date]],LeaveTracker[[#This Row],[End Date]],lstHolidays)</f>
        <v>1</v>
      </c>
      <c r="M862" s="9"/>
    </row>
    <row r="863" spans="1:13" ht="30" customHeight="1" x14ac:dyDescent="0.3">
      <c r="A863" s="51">
        <v>1145</v>
      </c>
      <c r="B863" s="56">
        <v>44893</v>
      </c>
      <c r="C863" s="56">
        <v>44868</v>
      </c>
      <c r="D863" s="53" t="s">
        <v>1874</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1" t="s">
        <v>82</v>
      </c>
      <c r="J863" s="53"/>
      <c r="K863" s="51" t="str">
        <f ca="1">LeaveTracker[[#This Row],[Days]]&amp;" "&amp;LeaveTracker[[#This Row],[Type of Leave]]</f>
        <v>2 VL</v>
      </c>
      <c r="L863" s="9">
        <f ca="1">NETWORKDAYS(LeaveTracker[[#This Row],[Start Date]],LeaveTracker[[#This Row],[End Date]],lstHolidays)</f>
        <v>2</v>
      </c>
      <c r="M863" s="9"/>
    </row>
    <row r="864" spans="1:13" ht="30" customHeight="1" x14ac:dyDescent="0.3">
      <c r="A864" s="51">
        <v>1146</v>
      </c>
      <c r="B864" s="56">
        <v>44893</v>
      </c>
      <c r="C864" s="56">
        <v>44873</v>
      </c>
      <c r="D864" s="53" t="s">
        <v>1975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1" t="s">
        <v>82</v>
      </c>
      <c r="J864" s="53" t="s">
        <v>1004</v>
      </c>
      <c r="K864" s="51" t="str">
        <f ca="1">LeaveTracker[[#This Row],[Days]]&amp;" "&amp;LeaveTracker[[#This Row],[Type of Leave]]</f>
        <v>2 VL</v>
      </c>
      <c r="L864" s="9">
        <f ca="1">NETWORKDAYS(LeaveTracker[[#This Row],[Start Date]],LeaveTracker[[#This Row],[End Date]],lstHolidays)</f>
        <v>2</v>
      </c>
      <c r="M864" s="9"/>
    </row>
    <row r="865" spans="1:13" ht="30" customHeight="1" x14ac:dyDescent="0.3">
      <c r="A865" s="51">
        <v>1147</v>
      </c>
      <c r="B865" s="56">
        <v>44893</v>
      </c>
      <c r="C865" s="56">
        <v>44846</v>
      </c>
      <c r="D865" s="53" t="s">
        <v>1780</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1" t="s">
        <v>81</v>
      </c>
      <c r="J865" s="53"/>
      <c r="K865" s="51" t="str">
        <f ca="1">LeaveTracker[[#This Row],[Days]]&amp;" "&amp;LeaveTracker[[#This Row],[Type of Leave]]</f>
        <v>2 SL</v>
      </c>
      <c r="L865" s="9">
        <f ca="1">NETWORKDAYS(LeaveTracker[[#This Row],[Start Date]],LeaveTracker[[#This Row],[End Date]],lstHolidays)</f>
        <v>2</v>
      </c>
      <c r="M865" s="9"/>
    </row>
    <row r="866" spans="1:13" ht="30" customHeight="1" x14ac:dyDescent="0.3">
      <c r="A866" s="51">
        <v>1148</v>
      </c>
      <c r="B866" s="56">
        <v>44893</v>
      </c>
      <c r="C866" s="56">
        <v>44872</v>
      </c>
      <c r="D866" s="53" t="s">
        <v>1780</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1" t="s">
        <v>81</v>
      </c>
      <c r="J866" s="53"/>
      <c r="K866" s="51" t="str">
        <f ca="1">LeaveTracker[[#This Row],[Days]]&amp;" "&amp;LeaveTracker[[#This Row],[Type of Leave]]</f>
        <v>2 SL</v>
      </c>
      <c r="L866" s="9">
        <f ca="1">NETWORKDAYS(LeaveTracker[[#This Row],[Start Date]],LeaveTracker[[#This Row],[End Date]],lstHolidays)</f>
        <v>2</v>
      </c>
      <c r="M866" s="9"/>
    </row>
    <row r="867" spans="1:13" ht="30" customHeight="1" x14ac:dyDescent="0.3">
      <c r="A867" s="51">
        <v>1149</v>
      </c>
      <c r="B867" s="56">
        <v>44893</v>
      </c>
      <c r="C867" s="56">
        <v>44846</v>
      </c>
      <c r="D867" s="53" t="s">
        <v>1976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1" t="s">
        <v>82</v>
      </c>
      <c r="J867" s="53" t="s">
        <v>1004</v>
      </c>
      <c r="K867" s="51" t="str">
        <f ca="1">LeaveTracker[[#This Row],[Days]]&amp;" "&amp;LeaveTracker[[#This Row],[Type of Leave]]</f>
        <v>5 VL</v>
      </c>
      <c r="L867" s="9">
        <f ca="1">NETWORKDAYS(LeaveTracker[[#This Row],[Start Date]],LeaveTracker[[#This Row],[End Date]],lstHolidays)</f>
        <v>5</v>
      </c>
      <c r="M867" s="9"/>
    </row>
    <row r="868" spans="1:13" ht="30" customHeight="1" x14ac:dyDescent="0.3">
      <c r="A868" s="51">
        <v>1150</v>
      </c>
      <c r="B868" s="56">
        <v>44893</v>
      </c>
      <c r="C868" s="56">
        <v>44844</v>
      </c>
      <c r="D868" s="53" t="s">
        <v>1977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1" t="s">
        <v>1022</v>
      </c>
      <c r="J868" s="53" t="s">
        <v>1897</v>
      </c>
      <c r="K868" s="51" t="str">
        <f ca="1">LeaveTracker[[#This Row],[Days]]&amp;" "&amp;LeaveTracker[[#This Row],[Type of Leave]]</f>
        <v>3 WITHOUTPAY</v>
      </c>
      <c r="L868" s="9">
        <f ca="1">NETWORKDAYS(LeaveTracker[[#This Row],[Start Date]],LeaveTracker[[#This Row],[End Date]],lstHolidays)</f>
        <v>3</v>
      </c>
      <c r="M868" s="9"/>
    </row>
    <row r="869" spans="1:13" ht="30" customHeight="1" x14ac:dyDescent="0.3">
      <c r="A869" s="51">
        <v>1151</v>
      </c>
      <c r="B869" s="56">
        <v>44893</v>
      </c>
      <c r="C869" s="56">
        <v>44851</v>
      </c>
      <c r="D869" s="53" t="s">
        <v>1978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1" t="s">
        <v>81</v>
      </c>
      <c r="J869" s="53"/>
      <c r="K869" s="51" t="str">
        <f ca="1">LeaveTracker[[#This Row],[Days]]&amp;" "&amp;LeaveTracker[[#This Row],[Type of Leave]]</f>
        <v>0 SL</v>
      </c>
      <c r="L869" s="9">
        <f ca="1">NETWORKDAYS(LeaveTracker[[#This Row],[Start Date]],LeaveTracker[[#This Row],[End Date]],lstHolidays)</f>
        <v>0</v>
      </c>
      <c r="M869" s="9"/>
    </row>
    <row r="870" spans="1:13" ht="30" customHeight="1" x14ac:dyDescent="0.3">
      <c r="A870" s="51">
        <v>1152</v>
      </c>
      <c r="B870" s="56">
        <v>44893</v>
      </c>
      <c r="C870" s="56">
        <v>44851</v>
      </c>
      <c r="D870" s="53" t="s">
        <v>1979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1" t="s">
        <v>82</v>
      </c>
      <c r="J870" s="53" t="s">
        <v>1004</v>
      </c>
      <c r="K870" s="51" t="str">
        <f ca="1">LeaveTracker[[#This Row],[Days]]&amp;" "&amp;LeaveTracker[[#This Row],[Type of Leave]]</f>
        <v>4 VL</v>
      </c>
      <c r="L870" s="9">
        <f ca="1">NETWORKDAYS(LeaveTracker[[#This Row],[Start Date]],LeaveTracker[[#This Row],[End Date]],lstHolidays)</f>
        <v>4</v>
      </c>
      <c r="M870" s="9"/>
    </row>
    <row r="871" spans="1:13" ht="30" customHeight="1" x14ac:dyDescent="0.3">
      <c r="A871" s="51">
        <v>1153</v>
      </c>
      <c r="B871" s="56">
        <v>44893</v>
      </c>
      <c r="C871" s="56">
        <v>44848</v>
      </c>
      <c r="D871" s="53" t="s">
        <v>1870</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1" t="s">
        <v>81</v>
      </c>
      <c r="J871" s="53"/>
      <c r="K871" s="51" t="str">
        <f ca="1">LeaveTracker[[#This Row],[Days]]&amp;" "&amp;LeaveTracker[[#This Row],[Type of Leave]]</f>
        <v>1 SL</v>
      </c>
      <c r="L871" s="9">
        <f ca="1">NETWORKDAYS(LeaveTracker[[#This Row],[Start Date]],LeaveTracker[[#This Row],[End Date]],lstHolidays)</f>
        <v>1</v>
      </c>
      <c r="M871" s="9"/>
    </row>
    <row r="872" spans="1:13" ht="30" customHeight="1" x14ac:dyDescent="0.3">
      <c r="A872" s="51">
        <v>1154</v>
      </c>
      <c r="B872" s="56">
        <v>44893</v>
      </c>
      <c r="C872" s="56">
        <v>44867</v>
      </c>
      <c r="D872" s="53" t="s">
        <v>1849</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1" t="s">
        <v>81</v>
      </c>
      <c r="J872" s="53"/>
      <c r="K872" s="51" t="str">
        <f ca="1">LeaveTracker[[#This Row],[Days]]&amp;" "&amp;LeaveTracker[[#This Row],[Type of Leave]]</f>
        <v>2 SL</v>
      </c>
      <c r="L872" s="9">
        <f ca="1">NETWORKDAYS(LeaveTracker[[#This Row],[Start Date]],LeaveTracker[[#This Row],[End Date]],lstHolidays)</f>
        <v>2</v>
      </c>
      <c r="M872" s="9"/>
    </row>
    <row r="873" spans="1:13" ht="30" customHeight="1" x14ac:dyDescent="0.3">
      <c r="A873" s="51">
        <v>1155</v>
      </c>
      <c r="B873" s="56">
        <v>44893</v>
      </c>
      <c r="C873" s="56">
        <v>44839</v>
      </c>
      <c r="D873" s="53" t="s">
        <v>1980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1" t="s">
        <v>81</v>
      </c>
      <c r="J873" s="53"/>
      <c r="K873" s="51" t="str">
        <f ca="1">LeaveTracker[[#This Row],[Days]]&amp;" "&amp;LeaveTracker[[#This Row],[Type of Leave]]</f>
        <v>3 SL</v>
      </c>
      <c r="L873" s="9">
        <f ca="1">NETWORKDAYS(LeaveTracker[[#This Row],[Start Date]],LeaveTracker[[#This Row],[End Date]],lstHolidays)</f>
        <v>3</v>
      </c>
      <c r="M873" s="9"/>
    </row>
    <row r="874" spans="1:13" ht="30" customHeight="1" x14ac:dyDescent="0.3">
      <c r="A874" s="51">
        <v>1156</v>
      </c>
      <c r="B874" s="56">
        <v>44893</v>
      </c>
      <c r="C874" s="56">
        <v>44844</v>
      </c>
      <c r="D874" s="53" t="s">
        <v>1967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1" t="s">
        <v>1022</v>
      </c>
      <c r="J874" s="53" t="s">
        <v>1897</v>
      </c>
      <c r="K874" s="51" t="str">
        <f ca="1">LeaveTracker[[#This Row],[Days]]&amp;" "&amp;LeaveTracker[[#This Row],[Type of Leave]]</f>
        <v>1 WITHOUTPAY</v>
      </c>
      <c r="L874" s="9">
        <f ca="1">NETWORKDAYS(LeaveTracker[[#This Row],[Start Date]],LeaveTracker[[#This Row],[End Date]],lstHolidays)</f>
        <v>1</v>
      </c>
      <c r="M874" s="9"/>
    </row>
    <row r="875" spans="1:13" ht="30" customHeight="1" x14ac:dyDescent="0.3">
      <c r="A875" s="51">
        <v>1157</v>
      </c>
      <c r="B875" s="56">
        <v>44893</v>
      </c>
      <c r="C875" s="56">
        <v>44851</v>
      </c>
      <c r="D875" s="53" t="s">
        <v>1772</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1" t="s">
        <v>81</v>
      </c>
      <c r="J875" s="53"/>
      <c r="K875" s="51" t="str">
        <f ca="1">LeaveTracker[[#This Row],[Days]]&amp;" "&amp;LeaveTracker[[#This Row],[Type of Leave]]</f>
        <v>1 SL</v>
      </c>
      <c r="L875" s="9">
        <f ca="1">NETWORKDAYS(LeaveTracker[[#This Row],[Start Date]],LeaveTracker[[#This Row],[End Date]],lstHolidays)</f>
        <v>1</v>
      </c>
      <c r="M875" s="9"/>
    </row>
    <row r="876" spans="1:13" ht="30"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20" t="s">
        <v>82</v>
      </c>
      <c r="J876" s="41"/>
      <c r="K876" s="51" t="str">
        <f ca="1">LeaveTracker[[#This Row],[Days]]&amp;" "&amp;LeaveTracker[[#This Row],[Type of Leave]]</f>
        <v>2 VL</v>
      </c>
      <c r="L876" s="23">
        <f ca="1">NETWORKDAYS(LeaveTracker[[#This Row],[Start Date]],LeaveTracker[[#This Row],[End Date]],lstHolidays)</f>
        <v>2</v>
      </c>
      <c r="M876" s="27"/>
    </row>
    <row r="877" spans="1:13" ht="30"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20" t="s">
        <v>81</v>
      </c>
      <c r="J877" s="42"/>
      <c r="K877" s="51" t="str">
        <f ca="1">LeaveTracker[[#This Row],[Days]]&amp;" "&amp;LeaveTracker[[#This Row],[Type of Leave]]</f>
        <v>1 SL</v>
      </c>
      <c r="L877" s="23">
        <f ca="1">NETWORKDAYS(LeaveTracker[[#This Row],[Start Date]],LeaveTracker[[#This Row],[End Date]],lstHolidays)</f>
        <v>1</v>
      </c>
      <c r="M877" s="27"/>
    </row>
    <row r="878" spans="1:13" ht="30"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20" t="s">
        <v>81</v>
      </c>
      <c r="J878" s="42"/>
      <c r="K878" s="51" t="str">
        <f ca="1">LeaveTracker[[#This Row],[Days]]&amp;" "&amp;LeaveTracker[[#This Row],[Type of Leave]]</f>
        <v>1 SL</v>
      </c>
      <c r="L878" s="23">
        <f ca="1">NETWORKDAYS(LeaveTracker[[#This Row],[Start Date]],LeaveTracker[[#This Row],[End Date]],lstHolidays)</f>
        <v>1</v>
      </c>
      <c r="M878" s="27"/>
    </row>
    <row r="879" spans="1:13" ht="30"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20" t="s">
        <v>82</v>
      </c>
      <c r="J879" s="42"/>
      <c r="K879" s="51" t="str">
        <f ca="1">LeaveTracker[[#This Row],[Days]]&amp;" "&amp;LeaveTracker[[#This Row],[Type of Leave]]</f>
        <v>1 VL</v>
      </c>
      <c r="L879" s="23">
        <f ca="1">NETWORKDAYS(LeaveTracker[[#This Row],[Start Date]],LeaveTracker[[#This Row],[End Date]],lstHolidays)</f>
        <v>1</v>
      </c>
      <c r="M879" s="27"/>
    </row>
    <row r="880" spans="1:13" ht="30"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20" t="s">
        <v>1</v>
      </c>
      <c r="J880" s="42" t="s">
        <v>105</v>
      </c>
      <c r="K880" s="51" t="str">
        <f ca="1">LeaveTracker[[#This Row],[Days]]&amp;" "&amp;LeaveTracker[[#This Row],[Type of Leave]]</f>
        <v>1 Other</v>
      </c>
      <c r="L880" s="23">
        <f ca="1">NETWORKDAYS(LeaveTracker[[#This Row],[Start Date]],LeaveTracker[[#This Row],[End Date]],lstHolidays)</f>
        <v>1</v>
      </c>
      <c r="M880" s="27"/>
    </row>
    <row r="881" spans="1:13" ht="30"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20" t="s">
        <v>81</v>
      </c>
      <c r="J881" s="42"/>
      <c r="K881" s="51" t="str">
        <f ca="1">LeaveTracker[[#This Row],[Days]]&amp;" "&amp;LeaveTracker[[#This Row],[Type of Leave]]</f>
        <v>1 SL</v>
      </c>
      <c r="L881" s="23">
        <f ca="1">NETWORKDAYS(LeaveTracker[[#This Row],[Start Date]],LeaveTracker[[#This Row],[End Date]],lstHolidays)</f>
        <v>1</v>
      </c>
      <c r="M881" s="27"/>
    </row>
    <row r="882" spans="1:13" ht="30"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20" t="s">
        <v>1</v>
      </c>
      <c r="J882" s="42" t="s">
        <v>105</v>
      </c>
      <c r="K882" s="51" t="str">
        <f ca="1">LeaveTracker[[#This Row],[Days]]&amp;" "&amp;LeaveTracker[[#This Row],[Type of Leave]]</f>
        <v>2 Other</v>
      </c>
      <c r="L882" s="23">
        <f ca="1">NETWORKDAYS(LeaveTracker[[#This Row],[Start Date]],LeaveTracker[[#This Row],[End Date]],lstHolidays)</f>
        <v>2</v>
      </c>
      <c r="M882" s="27"/>
    </row>
    <row r="883" spans="1:13" ht="30"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20" t="s">
        <v>81</v>
      </c>
      <c r="J883" s="42"/>
      <c r="K883" s="51" t="str">
        <f ca="1">LeaveTracker[[#This Row],[Days]]&amp;" "&amp;LeaveTracker[[#This Row],[Type of Leave]]</f>
        <v>1 SL</v>
      </c>
      <c r="L883" s="23">
        <f ca="1">NETWORKDAYS(LeaveTracker[[#This Row],[Start Date]],LeaveTracker[[#This Row],[End Date]],lstHolidays)</f>
        <v>1</v>
      </c>
      <c r="M883" s="27"/>
    </row>
    <row r="884" spans="1:13" ht="30"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20" t="s">
        <v>81</v>
      </c>
      <c r="K884" s="51" t="str">
        <f ca="1">LeaveTracker[[#This Row],[Days]]&amp;" "&amp;LeaveTracker[[#This Row],[Type of Leave]]</f>
        <v>2 SL</v>
      </c>
      <c r="L884" s="23">
        <f ca="1">NETWORKDAYS(LeaveTracker[[#This Row],[Start Date]],LeaveTracker[[#This Row],[End Date]],lstHolidays)</f>
        <v>2</v>
      </c>
      <c r="M884" s="27"/>
    </row>
    <row r="885" spans="1:13" ht="30"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20" t="s">
        <v>81</v>
      </c>
      <c r="K885" s="51" t="str">
        <f ca="1">LeaveTracker[[#This Row],[Days]]&amp;" "&amp;LeaveTracker[[#This Row],[Type of Leave]]</f>
        <v>1 SL</v>
      </c>
      <c r="L885" s="23">
        <f ca="1">NETWORKDAYS(LeaveTracker[[#This Row],[Start Date]],LeaveTracker[[#This Row],[End Date]],lstHolidays)</f>
        <v>1</v>
      </c>
      <c r="M885" s="27"/>
    </row>
    <row r="886" spans="1:13" ht="30"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20" t="s">
        <v>81</v>
      </c>
      <c r="K886" s="51" t="str">
        <f ca="1">LeaveTracker[[#This Row],[Days]]&amp;" "&amp;LeaveTracker[[#This Row],[Type of Leave]]</f>
        <v>1 SL</v>
      </c>
      <c r="L886" s="23">
        <f ca="1">NETWORKDAYS(LeaveTracker[[#This Row],[Start Date]],LeaveTracker[[#This Row],[End Date]],lstHolidays)</f>
        <v>1</v>
      </c>
      <c r="M886" s="27"/>
    </row>
    <row r="887" spans="1:13" ht="30"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20" t="s">
        <v>81</v>
      </c>
      <c r="K887" s="51" t="str">
        <f ca="1">LeaveTracker[[#This Row],[Days]]&amp;" "&amp;LeaveTracker[[#This Row],[Type of Leave]]</f>
        <v>20 SL</v>
      </c>
      <c r="L887" s="23">
        <f ca="1">NETWORKDAYS(LeaveTracker[[#This Row],[Start Date]],LeaveTracker[[#This Row],[End Date]],lstHolidays)</f>
        <v>20</v>
      </c>
      <c r="M887" s="27"/>
    </row>
    <row r="888" spans="1:13" ht="30"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20" t="s">
        <v>82</v>
      </c>
      <c r="K888" s="51" t="str">
        <f ca="1">LeaveTracker[[#This Row],[Days]]&amp;" "&amp;LeaveTracker[[#This Row],[Type of Leave]]</f>
        <v>3 VL</v>
      </c>
      <c r="L888" s="23">
        <f ca="1">NETWORKDAYS(LeaveTracker[[#This Row],[Start Date]],LeaveTracker[[#This Row],[End Date]],lstHolidays)</f>
        <v>3</v>
      </c>
      <c r="M888" s="27"/>
    </row>
    <row r="889" spans="1:13" ht="30" customHeight="1" x14ac:dyDescent="0.3">
      <c r="A889" s="32">
        <v>1134</v>
      </c>
      <c r="B889" s="33">
        <v>43789</v>
      </c>
      <c r="C889" s="22">
        <v>43756</v>
      </c>
      <c r="D889" s="19" t="s">
        <v>798</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20" t="s">
        <v>82</v>
      </c>
      <c r="K889" s="51" t="str">
        <f ca="1">LeaveTracker[[#This Row],[Days]]&amp;" "&amp;LeaveTracker[[#This Row],[Type of Leave]]</f>
        <v>2 VL</v>
      </c>
      <c r="L889" s="23">
        <f ca="1">NETWORKDAYS(LeaveTracker[[#This Row],[Start Date]],LeaveTracker[[#This Row],[End Date]],lstHolidays)</f>
        <v>2</v>
      </c>
      <c r="M889" s="27"/>
    </row>
    <row r="890" spans="1:13" ht="30"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20" t="s">
        <v>82</v>
      </c>
      <c r="K890" s="51" t="str">
        <f ca="1">LeaveTracker[[#This Row],[Days]]&amp;" "&amp;LeaveTracker[[#This Row],[Type of Leave]]</f>
        <v>3 VL</v>
      </c>
      <c r="L890" s="23">
        <f ca="1">NETWORKDAYS(LeaveTracker[[#This Row],[Start Date]],LeaveTracker[[#This Row],[End Date]],lstHolidays)</f>
        <v>3</v>
      </c>
      <c r="M890" s="27"/>
    </row>
    <row r="891" spans="1:13" ht="30"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20" t="s">
        <v>81</v>
      </c>
      <c r="K891" s="51" t="str">
        <f ca="1">LeaveTracker[[#This Row],[Days]]&amp;" "&amp;LeaveTracker[[#This Row],[Type of Leave]]</f>
        <v>2 SL</v>
      </c>
      <c r="L891" s="23">
        <f ca="1">NETWORKDAYS(LeaveTracker[[#This Row],[Start Date]],LeaveTracker[[#This Row],[End Date]],lstHolidays)</f>
        <v>2</v>
      </c>
      <c r="M891" s="27"/>
    </row>
    <row r="892" spans="1:13" ht="30"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20" t="s">
        <v>1</v>
      </c>
      <c r="J892" s="43" t="s">
        <v>158</v>
      </c>
      <c r="K892" s="51" t="str">
        <f ca="1">LeaveTracker[[#This Row],[Days]]&amp;" "&amp;LeaveTracker[[#This Row],[Type of Leave]]</f>
        <v>1 Other</v>
      </c>
      <c r="L892" s="23">
        <f ca="1">NETWORKDAYS(LeaveTracker[[#This Row],[Start Date]],LeaveTracker[[#This Row],[End Date]],lstHolidays)</f>
        <v>1</v>
      </c>
      <c r="M892" s="27"/>
    </row>
    <row r="893" spans="1:13" ht="30"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20" t="s">
        <v>81</v>
      </c>
      <c r="K893" s="51" t="str">
        <f ca="1">LeaveTracker[[#This Row],[Days]]&amp;" "&amp;LeaveTracker[[#This Row],[Type of Leave]]</f>
        <v>1 SL</v>
      </c>
      <c r="L893" s="23">
        <f ca="1">NETWORKDAYS(LeaveTracker[[#This Row],[Start Date]],LeaveTracker[[#This Row],[End Date]],lstHolidays)</f>
        <v>1</v>
      </c>
      <c r="M893" s="27"/>
    </row>
    <row r="894" spans="1:13" ht="30"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20" t="s">
        <v>82</v>
      </c>
      <c r="K894" s="51" t="str">
        <f ca="1">LeaveTracker[[#This Row],[Days]]&amp;" "&amp;LeaveTracker[[#This Row],[Type of Leave]]</f>
        <v>5 VL</v>
      </c>
      <c r="L894" s="23">
        <f ca="1">NETWORKDAYS(LeaveTracker[[#This Row],[Start Date]],LeaveTracker[[#This Row],[End Date]],lstHolidays)</f>
        <v>5</v>
      </c>
      <c r="M894" s="27"/>
    </row>
    <row r="895" spans="1:13" ht="30"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20" t="s">
        <v>1</v>
      </c>
      <c r="J895" s="43" t="s">
        <v>158</v>
      </c>
      <c r="K895" s="51" t="str">
        <f ca="1">LeaveTracker[[#This Row],[Days]]&amp;" "&amp;LeaveTracker[[#This Row],[Type of Leave]]</f>
        <v>1 Other</v>
      </c>
      <c r="L895" s="23">
        <f ca="1">NETWORKDAYS(LeaveTracker[[#This Row],[Start Date]],LeaveTracker[[#This Row],[End Date]],lstHolidays)</f>
        <v>1</v>
      </c>
      <c r="M895" s="27"/>
    </row>
    <row r="896" spans="1:13" ht="30"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20" t="s">
        <v>82</v>
      </c>
      <c r="K896" s="51" t="str">
        <f ca="1">LeaveTracker[[#This Row],[Days]]&amp;" "&amp;LeaveTracker[[#This Row],[Type of Leave]]</f>
        <v>4 VL</v>
      </c>
      <c r="L896" s="23">
        <f ca="1">NETWORKDAYS(LeaveTracker[[#This Row],[Start Date]],LeaveTracker[[#This Row],[End Date]],lstHolidays)</f>
        <v>4</v>
      </c>
      <c r="M896" s="27"/>
    </row>
    <row r="897" spans="1:13" ht="30"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20" t="s">
        <v>81</v>
      </c>
      <c r="K897" s="51" t="str">
        <f ca="1">LeaveTracker[[#This Row],[Days]]&amp;" "&amp;LeaveTracker[[#This Row],[Type of Leave]]</f>
        <v>3 SL</v>
      </c>
      <c r="L897" s="23">
        <f ca="1">NETWORKDAYS(LeaveTracker[[#This Row],[Start Date]],LeaveTracker[[#This Row],[End Date]],lstHolidays)</f>
        <v>3</v>
      </c>
      <c r="M897" s="27"/>
    </row>
    <row r="898" spans="1:13" ht="30"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20" t="s">
        <v>1</v>
      </c>
      <c r="J898" s="43" t="s">
        <v>158</v>
      </c>
      <c r="K898" s="51" t="str">
        <f ca="1">LeaveTracker[[#This Row],[Days]]&amp;" "&amp;LeaveTracker[[#This Row],[Type of Leave]]</f>
        <v>1 Other</v>
      </c>
      <c r="L898" s="23">
        <f ca="1">NETWORKDAYS(LeaveTracker[[#This Row],[Start Date]],LeaveTracker[[#This Row],[End Date]],lstHolidays)</f>
        <v>1</v>
      </c>
      <c r="M898" s="27"/>
    </row>
    <row r="899" spans="1:13" ht="30"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20" t="s">
        <v>82</v>
      </c>
      <c r="K899" s="51" t="str">
        <f ca="1">LeaveTracker[[#This Row],[Days]]&amp;" "&amp;LeaveTracker[[#This Row],[Type of Leave]]</f>
        <v>3 VL</v>
      </c>
      <c r="L899" s="23">
        <f ca="1">NETWORKDAYS(LeaveTracker[[#This Row],[Start Date]],LeaveTracker[[#This Row],[End Date]],lstHolidays)</f>
        <v>3</v>
      </c>
      <c r="M899" s="27"/>
    </row>
    <row r="900" spans="1:13" ht="30"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20" t="s">
        <v>81</v>
      </c>
      <c r="K900" s="51" t="str">
        <f ca="1">LeaveTracker[[#This Row],[Days]]&amp;" "&amp;LeaveTracker[[#This Row],[Type of Leave]]</f>
        <v>3 SL</v>
      </c>
      <c r="L900" s="23">
        <f ca="1">NETWORKDAYS(LeaveTracker[[#This Row],[Start Date]],LeaveTracker[[#This Row],[End Date]],lstHolidays)</f>
        <v>3</v>
      </c>
      <c r="M900" s="27"/>
    </row>
    <row r="901" spans="1:13" ht="30"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20" t="s">
        <v>81</v>
      </c>
      <c r="K901" s="51" t="str">
        <f ca="1">LeaveTracker[[#This Row],[Days]]&amp;" "&amp;LeaveTracker[[#This Row],[Type of Leave]]</f>
        <v>4 SL</v>
      </c>
      <c r="L901" s="23">
        <f ca="1">NETWORKDAYS(LeaveTracker[[#This Row],[Start Date]],LeaveTracker[[#This Row],[End Date]],lstHolidays)</f>
        <v>4</v>
      </c>
      <c r="M901" s="27"/>
    </row>
    <row r="902" spans="1:13" ht="30" customHeight="1" x14ac:dyDescent="0.3">
      <c r="A902" s="32">
        <v>1147</v>
      </c>
      <c r="B902" s="33">
        <v>43789</v>
      </c>
      <c r="C902" s="22">
        <v>43753</v>
      </c>
      <c r="D902" s="20" t="s">
        <v>772</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20" t="s">
        <v>82</v>
      </c>
      <c r="K902" s="51" t="str">
        <f>LeaveTracker[[#This Row],[Days]]&amp;" "&amp;LeaveTracker[[#This Row],[Type of Leave]]</f>
        <v>2 VL</v>
      </c>
      <c r="L902" s="23">
        <v>2</v>
      </c>
      <c r="M902" s="27"/>
    </row>
    <row r="903" spans="1:13" ht="30"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20" t="s">
        <v>81</v>
      </c>
      <c r="K903" s="51" t="str">
        <f ca="1">LeaveTracker[[#This Row],[Days]]&amp;" "&amp;LeaveTracker[[#This Row],[Type of Leave]]</f>
        <v>7 SL</v>
      </c>
      <c r="L903" s="23">
        <f ca="1">NETWORKDAYS(LeaveTracker[[#This Row],[Start Date]],LeaveTracker[[#This Row],[End Date]],lstHolidays)</f>
        <v>7</v>
      </c>
      <c r="M903" s="27"/>
    </row>
    <row r="904" spans="1:13" ht="30"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20" t="s">
        <v>1</v>
      </c>
      <c r="J904" s="43" t="s">
        <v>158</v>
      </c>
      <c r="K904" s="51" t="str">
        <f ca="1">LeaveTracker[[#This Row],[Days]]&amp;" "&amp;LeaveTracker[[#This Row],[Type of Leave]]</f>
        <v>1 Other</v>
      </c>
      <c r="L904" s="23">
        <f ca="1">NETWORKDAYS(LeaveTracker[[#This Row],[Start Date]],LeaveTracker[[#This Row],[End Date]],lstHolidays)</f>
        <v>1</v>
      </c>
      <c r="M904" s="27"/>
    </row>
    <row r="905" spans="1:13" ht="30"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20" t="s">
        <v>1</v>
      </c>
      <c r="J905" s="43" t="s">
        <v>158</v>
      </c>
      <c r="K905" s="51" t="str">
        <f>LeaveTracker[[#This Row],[Days]]&amp;" "&amp;LeaveTracker[[#This Row],[Type of Leave]]</f>
        <v>1 Other</v>
      </c>
      <c r="L905" s="23">
        <v>1</v>
      </c>
      <c r="M905" s="27"/>
    </row>
    <row r="906" spans="1:13" ht="30"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20" t="s">
        <v>82</v>
      </c>
      <c r="K906" s="51" t="str">
        <f ca="1">LeaveTracker[[#This Row],[Days]]&amp;" "&amp;LeaveTracker[[#This Row],[Type of Leave]]</f>
        <v>3 VL</v>
      </c>
      <c r="L906" s="23">
        <f ca="1">NETWORKDAYS(LeaveTracker[[#This Row],[Start Date]],LeaveTracker[[#This Row],[End Date]],lstHolidays)</f>
        <v>3</v>
      </c>
      <c r="M906" s="27"/>
    </row>
    <row r="907" spans="1:13" ht="30"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20" t="s">
        <v>81</v>
      </c>
      <c r="K907" s="51" t="str">
        <f ca="1">LeaveTracker[[#This Row],[Days]]&amp;" "&amp;LeaveTracker[[#This Row],[Type of Leave]]</f>
        <v>1 SL</v>
      </c>
      <c r="L907" s="23">
        <f ca="1">NETWORKDAYS(LeaveTracker[[#This Row],[Start Date]],LeaveTracker[[#This Row],[End Date]],lstHolidays)</f>
        <v>1</v>
      </c>
      <c r="M907" s="27"/>
    </row>
    <row r="908" spans="1:13" ht="30" customHeight="1" x14ac:dyDescent="0.3">
      <c r="A908" s="32">
        <v>1153</v>
      </c>
      <c r="B908" s="33">
        <v>43789</v>
      </c>
      <c r="C908" s="22">
        <v>43759</v>
      </c>
      <c r="D908" s="19" t="s">
        <v>1813</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20" t="s">
        <v>1</v>
      </c>
      <c r="J908" s="43" t="s">
        <v>214</v>
      </c>
      <c r="K908" s="51" t="str">
        <f ca="1">LeaveTracker[[#This Row],[Days]]&amp;" "&amp;LeaveTracker[[#This Row],[Type of Leave]]</f>
        <v>1 Other</v>
      </c>
      <c r="L908" s="23">
        <f ca="1">NETWORKDAYS(LeaveTracker[[#This Row],[Start Date]],LeaveTracker[[#This Row],[End Date]],lstHolidays)</f>
        <v>1</v>
      </c>
      <c r="M908" s="27"/>
    </row>
    <row r="909" spans="1:13" ht="30"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20" t="s">
        <v>81</v>
      </c>
      <c r="K909" s="51" t="str">
        <f ca="1">LeaveTracker[[#This Row],[Days]]&amp;" "&amp;LeaveTracker[[#This Row],[Type of Leave]]</f>
        <v>3 SL</v>
      </c>
      <c r="L909" s="23">
        <f ca="1">NETWORKDAYS(LeaveTracker[[#This Row],[Start Date]],LeaveTracker[[#This Row],[End Date]],lstHolidays)</f>
        <v>3</v>
      </c>
      <c r="M909" s="27"/>
    </row>
    <row r="910" spans="1:13" ht="30"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20" t="s">
        <v>81</v>
      </c>
      <c r="K910" s="51" t="str">
        <f ca="1">LeaveTracker[[#This Row],[Days]]&amp;" "&amp;LeaveTracker[[#This Row],[Type of Leave]]</f>
        <v>2 SL</v>
      </c>
      <c r="L910" s="23">
        <f ca="1">NETWORKDAYS(LeaveTracker[[#This Row],[Start Date]],LeaveTracker[[#This Row],[End Date]],lstHolidays)</f>
        <v>2</v>
      </c>
      <c r="M910" s="27"/>
    </row>
    <row r="911" spans="1:13" ht="30"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20" t="s">
        <v>82</v>
      </c>
      <c r="K911" s="51" t="str">
        <f ca="1">LeaveTracker[[#This Row],[Days]]&amp;" "&amp;LeaveTracker[[#This Row],[Type of Leave]]</f>
        <v>2 VL</v>
      </c>
      <c r="L911" s="23">
        <f ca="1">NETWORKDAYS(LeaveTracker[[#This Row],[Start Date]],LeaveTracker[[#This Row],[End Date]],lstHolidays)</f>
        <v>2</v>
      </c>
      <c r="M911" s="27"/>
    </row>
    <row r="912" spans="1:13" ht="30"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20" t="s">
        <v>81</v>
      </c>
      <c r="K912" s="51" t="str">
        <f ca="1">LeaveTracker[[#This Row],[Days]]&amp;" "&amp;LeaveTracker[[#This Row],[Type of Leave]]</f>
        <v>1 SL</v>
      </c>
      <c r="L912" s="23">
        <f ca="1">NETWORKDAYS(LeaveTracker[[#This Row],[Start Date]],LeaveTracker[[#This Row],[End Date]],lstHolidays)</f>
        <v>1</v>
      </c>
      <c r="M912" s="27"/>
    </row>
    <row r="913" spans="1:13" ht="30"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20" t="s">
        <v>1</v>
      </c>
      <c r="J913" s="43" t="s">
        <v>755</v>
      </c>
      <c r="K913" s="51" t="str">
        <f ca="1">LeaveTracker[[#This Row],[Days]]&amp;" "&amp;LeaveTracker[[#This Row],[Type of Leave]]</f>
        <v>1 Other</v>
      </c>
      <c r="L913" s="23">
        <f ca="1">NETWORKDAYS(LeaveTracker[[#This Row],[Start Date]],LeaveTracker[[#This Row],[End Date]],lstHolidays)</f>
        <v>1</v>
      </c>
      <c r="M913" s="27"/>
    </row>
    <row r="914" spans="1:13" ht="30"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20" t="s">
        <v>81</v>
      </c>
      <c r="K914" s="51" t="str">
        <f ca="1">LeaveTracker[[#This Row],[Days]]&amp;" "&amp;LeaveTracker[[#This Row],[Type of Leave]]</f>
        <v>1 SL</v>
      </c>
      <c r="L914" s="23">
        <f ca="1">NETWORKDAYS(LeaveTracker[[#This Row],[Start Date]],LeaveTracker[[#This Row],[End Date]],lstHolidays)</f>
        <v>1</v>
      </c>
      <c r="M914" s="27"/>
    </row>
    <row r="915" spans="1:13" ht="30" customHeight="1" x14ac:dyDescent="0.3">
      <c r="A915" s="32">
        <v>1160</v>
      </c>
      <c r="B915" s="33">
        <v>43789</v>
      </c>
      <c r="C915" s="22">
        <v>43756</v>
      </c>
      <c r="D915" s="19" t="s">
        <v>228</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20" t="s">
        <v>82</v>
      </c>
      <c r="K915" s="51" t="str">
        <f ca="1">LeaveTracker[[#This Row],[Days]]&amp;" "&amp;LeaveTracker[[#This Row],[Type of Leave]]</f>
        <v>5 VL</v>
      </c>
      <c r="L915" s="23">
        <f ca="1">NETWORKDAYS(LeaveTracker[[#This Row],[Start Date]],LeaveTracker[[#This Row],[End Date]],lstHolidays)</f>
        <v>5</v>
      </c>
      <c r="M915" s="27"/>
    </row>
    <row r="916" spans="1:13" ht="30" customHeight="1" x14ac:dyDescent="0.3">
      <c r="A916" s="32">
        <v>1161</v>
      </c>
      <c r="B916" s="33">
        <v>43789</v>
      </c>
      <c r="C916" s="22">
        <v>43759</v>
      </c>
      <c r="D916" s="20" t="s">
        <v>228</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20" t="s">
        <v>81</v>
      </c>
      <c r="K916" s="51" t="str">
        <f ca="1">LeaveTracker[[#This Row],[Days]]&amp;" "&amp;LeaveTracker[[#This Row],[Type of Leave]]</f>
        <v>3 SL</v>
      </c>
      <c r="L916" s="23">
        <f ca="1">NETWORKDAYS(LeaveTracker[[#This Row],[Start Date]],LeaveTracker[[#This Row],[End Date]],lstHolidays)</f>
        <v>3</v>
      </c>
      <c r="M916" s="27"/>
    </row>
    <row r="917" spans="1:13" ht="30" customHeight="1" x14ac:dyDescent="0.3">
      <c r="A917" s="32">
        <v>1162</v>
      </c>
      <c r="B917" s="33">
        <v>43789</v>
      </c>
      <c r="C917" s="22">
        <v>43773</v>
      </c>
      <c r="D917" s="20" t="s">
        <v>231</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20" t="s">
        <v>82</v>
      </c>
      <c r="K917" s="51" t="str">
        <f ca="1">LeaveTracker[[#This Row],[Days]]&amp;" "&amp;LeaveTracker[[#This Row],[Type of Leave]]</f>
        <v>2 VL</v>
      </c>
      <c r="L917" s="23">
        <f ca="1">NETWORKDAYS(LeaveTracker[[#This Row],[Start Date]],LeaveTracker[[#This Row],[End Date]],lstHolidays)</f>
        <v>2</v>
      </c>
      <c r="M917" s="27"/>
    </row>
    <row r="918" spans="1:13" ht="30" customHeight="1" x14ac:dyDescent="0.3">
      <c r="A918" s="32">
        <v>1163</v>
      </c>
      <c r="B918" s="33">
        <v>43789</v>
      </c>
      <c r="C918" s="22">
        <v>43752</v>
      </c>
      <c r="D918" s="20" t="s">
        <v>231</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20" t="s">
        <v>82</v>
      </c>
      <c r="K918" s="51" t="str">
        <f ca="1">LeaveTracker[[#This Row],[Days]]&amp;" "&amp;LeaveTracker[[#This Row],[Type of Leave]]</f>
        <v>1 VL</v>
      </c>
      <c r="L918" s="23">
        <f ca="1">NETWORKDAYS(LeaveTracker[[#This Row],[Start Date]],LeaveTracker[[#This Row],[End Date]],lstHolidays)</f>
        <v>1</v>
      </c>
      <c r="M918" s="27"/>
    </row>
    <row r="919" spans="1:13" ht="30" customHeight="1" x14ac:dyDescent="0.3">
      <c r="A919" s="32">
        <v>1164</v>
      </c>
      <c r="B919" s="33">
        <v>43789</v>
      </c>
      <c r="C919" s="22">
        <v>43749</v>
      </c>
      <c r="D919" s="20" t="s">
        <v>771</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20" t="s">
        <v>82</v>
      </c>
      <c r="K919" s="51" t="str">
        <f ca="1">LeaveTracker[[#This Row],[Days]]&amp;" "&amp;LeaveTracker[[#This Row],[Type of Leave]]</f>
        <v>1 VL</v>
      </c>
      <c r="L919" s="23">
        <f ca="1">NETWORKDAYS(LeaveTracker[[#This Row],[Start Date]],LeaveTracker[[#This Row],[End Date]],lstHolidays)</f>
        <v>1</v>
      </c>
      <c r="M919" s="27"/>
    </row>
    <row r="920" spans="1:13" ht="30" customHeight="1" x14ac:dyDescent="0.3">
      <c r="A920" s="32">
        <v>1165</v>
      </c>
      <c r="B920" s="33">
        <v>43789</v>
      </c>
      <c r="C920" s="22">
        <v>43749</v>
      </c>
      <c r="D920" s="19" t="s">
        <v>238</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20" t="s">
        <v>81</v>
      </c>
      <c r="K920" s="51" t="str">
        <f ca="1">LeaveTracker[[#This Row],[Days]]&amp;" "&amp;LeaveTracker[[#This Row],[Type of Leave]]</f>
        <v>1 SL</v>
      </c>
      <c r="L920" s="23">
        <f ca="1">NETWORKDAYS(LeaveTracker[[#This Row],[Start Date]],LeaveTracker[[#This Row],[End Date]],lstHolidays)</f>
        <v>1</v>
      </c>
      <c r="M920" s="27"/>
    </row>
    <row r="921" spans="1:13" ht="30" customHeight="1" x14ac:dyDescent="0.3">
      <c r="A921" s="32">
        <v>1166</v>
      </c>
      <c r="B921" s="33">
        <v>43789</v>
      </c>
      <c r="C921" s="22">
        <v>43773</v>
      </c>
      <c r="D921" s="19" t="s">
        <v>242</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20" t="s">
        <v>82</v>
      </c>
      <c r="K921" s="51" t="str">
        <f ca="1">LeaveTracker[[#This Row],[Days]]&amp;" "&amp;LeaveTracker[[#This Row],[Type of Leave]]</f>
        <v>1 VL</v>
      </c>
      <c r="L921" s="23">
        <f ca="1">NETWORKDAYS(LeaveTracker[[#This Row],[Start Date]],LeaveTracker[[#This Row],[End Date]],lstHolidays)</f>
        <v>1</v>
      </c>
      <c r="M921" s="27"/>
    </row>
    <row r="922" spans="1:13" ht="30" customHeight="1" x14ac:dyDescent="0.3">
      <c r="A922" s="32">
        <v>1167</v>
      </c>
      <c r="B922" s="33">
        <v>43789</v>
      </c>
      <c r="C922" s="22">
        <v>43754</v>
      </c>
      <c r="D922" s="20" t="s">
        <v>242</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20" t="s">
        <v>81</v>
      </c>
      <c r="K922" s="51" t="str">
        <f ca="1">LeaveTracker[[#This Row],[Days]]&amp;" "&amp;LeaveTracker[[#This Row],[Type of Leave]]</f>
        <v>2 SL</v>
      </c>
      <c r="L922" s="23">
        <f ca="1">NETWORKDAYS(LeaveTracker[[#This Row],[Start Date]],LeaveTracker[[#This Row],[End Date]],lstHolidays)</f>
        <v>2</v>
      </c>
      <c r="M922" s="27"/>
    </row>
    <row r="923" spans="1:13" ht="30" customHeight="1" x14ac:dyDescent="0.3">
      <c r="A923" s="32">
        <v>1168</v>
      </c>
      <c r="B923" s="33">
        <v>43789</v>
      </c>
      <c r="C923" s="22">
        <v>43731</v>
      </c>
      <c r="D923" s="20" t="s">
        <v>242</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20" t="s">
        <v>81</v>
      </c>
      <c r="K923" s="51" t="str">
        <f ca="1">LeaveTracker[[#This Row],[Days]]&amp;" "&amp;LeaveTracker[[#This Row],[Type of Leave]]</f>
        <v>1 SL</v>
      </c>
      <c r="L923" s="23">
        <f ca="1">NETWORKDAYS(LeaveTracker[[#This Row],[Start Date]],LeaveTracker[[#This Row],[End Date]],lstHolidays)</f>
        <v>1</v>
      </c>
      <c r="M923" s="27"/>
    </row>
    <row r="924" spans="1:13" ht="30" customHeight="1" x14ac:dyDescent="0.3">
      <c r="A924" s="32">
        <v>1169</v>
      </c>
      <c r="B924" s="33">
        <v>43789</v>
      </c>
      <c r="C924" s="22">
        <v>43712</v>
      </c>
      <c r="D924" s="20" t="s">
        <v>242</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20" t="s">
        <v>81</v>
      </c>
      <c r="K924" s="51" t="str">
        <f ca="1">LeaveTracker[[#This Row],[Days]]&amp;" "&amp;LeaveTracker[[#This Row],[Type of Leave]]</f>
        <v>1 SL</v>
      </c>
      <c r="L924" s="23">
        <f ca="1">NETWORKDAYS(LeaveTracker[[#This Row],[Start Date]],LeaveTracker[[#This Row],[End Date]],lstHolidays)</f>
        <v>1</v>
      </c>
      <c r="M924" s="27"/>
    </row>
    <row r="925" spans="1:13" ht="30" customHeight="1" x14ac:dyDescent="0.3">
      <c r="A925" s="32">
        <v>1170</v>
      </c>
      <c r="B925" s="33">
        <v>43789</v>
      </c>
      <c r="C925" s="22">
        <v>43745</v>
      </c>
      <c r="D925" s="19" t="s">
        <v>246</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20" t="s">
        <v>81</v>
      </c>
      <c r="K925" s="51" t="str">
        <f ca="1">LeaveTracker[[#This Row],[Days]]&amp;" "&amp;LeaveTracker[[#This Row],[Type of Leave]]</f>
        <v>1 SL</v>
      </c>
      <c r="L925" s="23">
        <f ca="1">NETWORKDAYS(LeaveTracker[[#This Row],[Start Date]],LeaveTracker[[#This Row],[End Date]],lstHolidays)</f>
        <v>1</v>
      </c>
      <c r="M925" s="27"/>
    </row>
    <row r="926" spans="1:13" ht="30" customHeight="1" x14ac:dyDescent="0.3">
      <c r="A926" s="32">
        <v>1171</v>
      </c>
      <c r="B926" s="33">
        <v>43789</v>
      </c>
      <c r="C926" s="22">
        <v>43728</v>
      </c>
      <c r="D926" s="20" t="s">
        <v>246</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20" t="s">
        <v>82</v>
      </c>
      <c r="K926" s="51" t="str">
        <f ca="1">LeaveTracker[[#This Row],[Days]]&amp;" "&amp;LeaveTracker[[#This Row],[Type of Leave]]</f>
        <v>1 VL</v>
      </c>
      <c r="L926" s="23">
        <f ca="1">NETWORKDAYS(LeaveTracker[[#This Row],[Start Date]],LeaveTracker[[#This Row],[End Date]],lstHolidays)</f>
        <v>1</v>
      </c>
      <c r="M926" s="27"/>
    </row>
    <row r="927" spans="1:13" ht="30" customHeight="1" x14ac:dyDescent="0.3">
      <c r="A927" s="32">
        <v>1172</v>
      </c>
      <c r="B927" s="33">
        <v>43789</v>
      </c>
      <c r="C927" s="22">
        <v>43714</v>
      </c>
      <c r="D927" s="20" t="s">
        <v>246</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20" t="s">
        <v>81</v>
      </c>
      <c r="K927" s="51" t="str">
        <f ca="1">LeaveTracker[[#This Row],[Days]]&amp;" "&amp;LeaveTracker[[#This Row],[Type of Leave]]</f>
        <v>1 SL</v>
      </c>
      <c r="L927" s="23">
        <f ca="1">NETWORKDAYS(LeaveTracker[[#This Row],[Start Date]],LeaveTracker[[#This Row],[End Date]],lstHolidays)</f>
        <v>1</v>
      </c>
      <c r="M927" s="27"/>
    </row>
    <row r="928" spans="1:13" ht="30" customHeight="1" x14ac:dyDescent="0.3">
      <c r="A928" s="32">
        <v>1172</v>
      </c>
      <c r="B928" s="33">
        <v>43789</v>
      </c>
      <c r="C928" s="22">
        <v>43714</v>
      </c>
      <c r="D928" s="20" t="s">
        <v>246</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20" t="s">
        <v>81</v>
      </c>
      <c r="K928" s="51" t="str">
        <f ca="1">LeaveTracker[[#This Row],[Days]]&amp;" "&amp;LeaveTracker[[#This Row],[Type of Leave]]</f>
        <v>1 SL</v>
      </c>
      <c r="L928" s="23">
        <f ca="1">NETWORKDAYS(LeaveTracker[[#This Row],[Start Date]],LeaveTracker[[#This Row],[End Date]],lstHolidays)</f>
        <v>1</v>
      </c>
      <c r="M928" s="27"/>
    </row>
    <row r="929" spans="1:13" ht="30" customHeight="1" x14ac:dyDescent="0.3">
      <c r="A929" s="32">
        <v>1173</v>
      </c>
      <c r="B929" s="33">
        <v>43789</v>
      </c>
      <c r="C929" s="22">
        <v>43749</v>
      </c>
      <c r="D929" s="19" t="s">
        <v>249</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20" t="s">
        <v>81</v>
      </c>
      <c r="K929" s="51" t="str">
        <f ca="1">LeaveTracker[[#This Row],[Days]]&amp;" "&amp;LeaveTracker[[#This Row],[Type of Leave]]</f>
        <v>1 SL</v>
      </c>
      <c r="L929" s="23">
        <f ca="1">NETWORKDAYS(LeaveTracker[[#This Row],[Start Date]],LeaveTracker[[#This Row],[End Date]],lstHolidays)</f>
        <v>1</v>
      </c>
      <c r="M929" s="27"/>
    </row>
    <row r="930" spans="1:13" ht="30" customHeight="1" x14ac:dyDescent="0.3">
      <c r="A930" s="32">
        <v>1174</v>
      </c>
      <c r="B930" s="33">
        <v>43789</v>
      </c>
      <c r="C930" s="22">
        <v>43731</v>
      </c>
      <c r="D930" s="20" t="s">
        <v>249</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20" t="s">
        <v>82</v>
      </c>
      <c r="K930" s="51" t="str">
        <f ca="1">LeaveTracker[[#This Row],[Days]]&amp;" "&amp;LeaveTracker[[#This Row],[Type of Leave]]</f>
        <v>4 VL</v>
      </c>
      <c r="L930" s="23">
        <f ca="1">NETWORKDAYS(LeaveTracker[[#This Row],[Start Date]],LeaveTracker[[#This Row],[End Date]],lstHolidays)</f>
        <v>4</v>
      </c>
      <c r="M930" s="27"/>
    </row>
    <row r="931" spans="1:13" ht="30" customHeight="1" x14ac:dyDescent="0.3">
      <c r="A931" s="32">
        <v>1175</v>
      </c>
      <c r="B931" s="33">
        <v>43789</v>
      </c>
      <c r="C931" s="22">
        <v>43731</v>
      </c>
      <c r="D931" s="20" t="s">
        <v>249</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20" t="s">
        <v>81</v>
      </c>
      <c r="K931" s="51" t="str">
        <f ca="1">LeaveTracker[[#This Row],[Days]]&amp;" "&amp;LeaveTracker[[#This Row],[Type of Leave]]</f>
        <v>2 SL</v>
      </c>
      <c r="L931" s="23">
        <f ca="1">NETWORKDAYS(LeaveTracker[[#This Row],[Start Date]],LeaveTracker[[#This Row],[End Date]],lstHolidays)</f>
        <v>2</v>
      </c>
      <c r="M931" s="27"/>
    </row>
    <row r="932" spans="1:13" ht="30" customHeight="1" x14ac:dyDescent="0.3">
      <c r="A932" s="32">
        <v>1176</v>
      </c>
      <c r="B932" s="33">
        <v>43789</v>
      </c>
      <c r="C932" s="22">
        <v>43725</v>
      </c>
      <c r="D932" s="20" t="s">
        <v>249</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20" t="s">
        <v>81</v>
      </c>
      <c r="K932" s="51" t="str">
        <f ca="1">LeaveTracker[[#This Row],[Days]]&amp;" "&amp;LeaveTracker[[#This Row],[Type of Leave]]</f>
        <v>2 SL</v>
      </c>
      <c r="L932" s="23">
        <f ca="1">NETWORKDAYS(LeaveTracker[[#This Row],[Start Date]],LeaveTracker[[#This Row],[End Date]],lstHolidays)</f>
        <v>2</v>
      </c>
      <c r="M932" s="27"/>
    </row>
    <row r="933" spans="1:13" ht="30" customHeight="1" x14ac:dyDescent="0.3">
      <c r="A933" s="32">
        <v>1177</v>
      </c>
      <c r="B933" s="33">
        <v>43789</v>
      </c>
      <c r="C933" s="22">
        <v>43766</v>
      </c>
      <c r="D933" s="19" t="s">
        <v>252</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20" t="s">
        <v>81</v>
      </c>
      <c r="K933" s="51" t="str">
        <f ca="1">LeaveTracker[[#This Row],[Days]]&amp;" "&amp;LeaveTracker[[#This Row],[Type of Leave]]</f>
        <v>2 SL</v>
      </c>
      <c r="L933" s="23">
        <f ca="1">NETWORKDAYS(LeaveTracker[[#This Row],[Start Date]],LeaveTracker[[#This Row],[End Date]],lstHolidays)</f>
        <v>2</v>
      </c>
      <c r="M933" s="27"/>
    </row>
    <row r="934" spans="1:13" ht="30" customHeight="1" x14ac:dyDescent="0.3">
      <c r="A934" s="32">
        <v>1178</v>
      </c>
      <c r="B934" s="33">
        <v>43789</v>
      </c>
      <c r="C934" s="22">
        <v>43760</v>
      </c>
      <c r="D934" s="19" t="s">
        <v>255</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20" t="s">
        <v>1</v>
      </c>
      <c r="J934" s="43" t="s">
        <v>158</v>
      </c>
      <c r="K934" s="51" t="str">
        <f ca="1">LeaveTracker[[#This Row],[Days]]&amp;" "&amp;LeaveTracker[[#This Row],[Type of Leave]]</f>
        <v>1 Other</v>
      </c>
      <c r="L934" s="23">
        <f ca="1">NETWORKDAYS(LeaveTracker[[#This Row],[Start Date]],LeaveTracker[[#This Row],[End Date]],lstHolidays)</f>
        <v>1</v>
      </c>
      <c r="M934" s="27"/>
    </row>
    <row r="935" spans="1:13" ht="30" customHeight="1" x14ac:dyDescent="0.3">
      <c r="A935" s="32">
        <v>1179</v>
      </c>
      <c r="B935" s="33">
        <v>43789</v>
      </c>
      <c r="C935" s="22">
        <v>43704</v>
      </c>
      <c r="D935" s="19" t="s">
        <v>258</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20" t="s">
        <v>81</v>
      </c>
      <c r="K935" s="51" t="str">
        <f ca="1">LeaveTracker[[#This Row],[Days]]&amp;" "&amp;LeaveTracker[[#This Row],[Type of Leave]]</f>
        <v>2 SL</v>
      </c>
      <c r="L935" s="23">
        <f ca="1">NETWORKDAYS(LeaveTracker[[#This Row],[Start Date]],LeaveTracker[[#This Row],[End Date]],lstHolidays)</f>
        <v>2</v>
      </c>
      <c r="M935" s="27"/>
    </row>
    <row r="936" spans="1:13" ht="30" customHeight="1" x14ac:dyDescent="0.3">
      <c r="A936" s="32">
        <v>1180</v>
      </c>
      <c r="B936" s="33">
        <v>43789</v>
      </c>
      <c r="C936" s="22">
        <v>43731</v>
      </c>
      <c r="D936" s="19" t="s">
        <v>261</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20" t="s">
        <v>81</v>
      </c>
      <c r="K936" s="51" t="str">
        <f ca="1">LeaveTracker[[#This Row],[Days]]&amp;" "&amp;LeaveTracker[[#This Row],[Type of Leave]]</f>
        <v>5 SL</v>
      </c>
      <c r="L936" s="23">
        <f ca="1">NETWORKDAYS(LeaveTracker[[#This Row],[Start Date]],LeaveTracker[[#This Row],[End Date]],lstHolidays)</f>
        <v>5</v>
      </c>
      <c r="M936" s="27"/>
    </row>
    <row r="937" spans="1:13" ht="30" customHeight="1" x14ac:dyDescent="0.3">
      <c r="A937" s="32">
        <v>1181</v>
      </c>
      <c r="B937" s="33">
        <v>43789</v>
      </c>
      <c r="C937" s="22">
        <v>43775</v>
      </c>
      <c r="D937" s="19" t="s">
        <v>265</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20" t="s">
        <v>81</v>
      </c>
      <c r="K937" s="51" t="str">
        <f ca="1">LeaveTracker[[#This Row],[Days]]&amp;" "&amp;LeaveTracker[[#This Row],[Type of Leave]]</f>
        <v>1 SL</v>
      </c>
      <c r="L937" s="23">
        <f ca="1">NETWORKDAYS(LeaveTracker[[#This Row],[Start Date]],LeaveTracker[[#This Row],[End Date]],lstHolidays)</f>
        <v>1</v>
      </c>
      <c r="M937" s="27"/>
    </row>
    <row r="938" spans="1:13" ht="30" customHeight="1" x14ac:dyDescent="0.3">
      <c r="A938" s="32">
        <v>1182</v>
      </c>
      <c r="B938" s="33">
        <v>43789</v>
      </c>
      <c r="C938" s="22">
        <v>43759</v>
      </c>
      <c r="D938" s="19" t="s">
        <v>268</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20" t="s">
        <v>82</v>
      </c>
      <c r="K938" s="51" t="str">
        <f ca="1">LeaveTracker[[#This Row],[Days]]&amp;" "&amp;LeaveTracker[[#This Row],[Type of Leave]]</f>
        <v>1 VL</v>
      </c>
      <c r="L938" s="23">
        <f ca="1">NETWORKDAYS(LeaveTracker[[#This Row],[Start Date]],LeaveTracker[[#This Row],[End Date]],lstHolidays)</f>
        <v>1</v>
      </c>
      <c r="M938" s="27"/>
    </row>
    <row r="939" spans="1:13" ht="30" customHeight="1" x14ac:dyDescent="0.3">
      <c r="A939" s="32">
        <v>1182</v>
      </c>
      <c r="B939" s="33">
        <v>43789</v>
      </c>
      <c r="C939" s="22">
        <v>43760</v>
      </c>
      <c r="D939" s="19" t="s">
        <v>268</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20" t="s">
        <v>82</v>
      </c>
      <c r="K939" s="51" t="str">
        <f ca="1">LeaveTracker[[#This Row],[Days]]&amp;" "&amp;LeaveTracker[[#This Row],[Type of Leave]]</f>
        <v>1 VL</v>
      </c>
      <c r="L939" s="23">
        <f ca="1">NETWORKDAYS(LeaveTracker[[#This Row],[Start Date]],LeaveTracker[[#This Row],[End Date]],lstHolidays)</f>
        <v>1</v>
      </c>
      <c r="M939" s="27"/>
    </row>
    <row r="940" spans="1:13" ht="30" customHeight="1" x14ac:dyDescent="0.3">
      <c r="A940" s="32">
        <v>1182</v>
      </c>
      <c r="B940" s="33">
        <v>43789</v>
      </c>
      <c r="C940" s="22">
        <v>43761</v>
      </c>
      <c r="D940" s="19" t="s">
        <v>268</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20" t="s">
        <v>82</v>
      </c>
      <c r="K940" s="51" t="str">
        <f ca="1">LeaveTracker[[#This Row],[Days]]&amp;" "&amp;LeaveTracker[[#This Row],[Type of Leave]]</f>
        <v>1 VL</v>
      </c>
      <c r="L940" s="23">
        <f ca="1">NETWORKDAYS(LeaveTracker[[#This Row],[Start Date]],LeaveTracker[[#This Row],[End Date]],lstHolidays)</f>
        <v>1</v>
      </c>
      <c r="M940" s="27"/>
    </row>
    <row r="941" spans="1:13" ht="30" customHeight="1" x14ac:dyDescent="0.3">
      <c r="A941" s="32">
        <v>1183</v>
      </c>
      <c r="B941" s="33">
        <v>43789</v>
      </c>
      <c r="C941" s="22">
        <v>43758</v>
      </c>
      <c r="D941" s="20" t="s">
        <v>268</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20" t="s">
        <v>82</v>
      </c>
      <c r="K941" s="51" t="str">
        <f ca="1">LeaveTracker[[#This Row],[Days]]&amp;" "&amp;LeaveTracker[[#This Row],[Type of Leave]]</f>
        <v>1 VL</v>
      </c>
      <c r="L941" s="23">
        <f ca="1">NETWORKDAYS(LeaveTracker[[#This Row],[Start Date]],LeaveTracker[[#This Row],[End Date]],lstHolidays)</f>
        <v>1</v>
      </c>
      <c r="M941" s="27"/>
    </row>
    <row r="942" spans="1:13" ht="30" customHeight="1" x14ac:dyDescent="0.3">
      <c r="A942" s="32">
        <v>1183</v>
      </c>
      <c r="B942" s="33">
        <v>43789</v>
      </c>
      <c r="C942" s="22">
        <v>43758</v>
      </c>
      <c r="D942" s="20" t="s">
        <v>268</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20" t="s">
        <v>82</v>
      </c>
      <c r="K942" s="51" t="str">
        <f ca="1">LeaveTracker[[#This Row],[Days]]&amp;" "&amp;LeaveTracker[[#This Row],[Type of Leave]]</f>
        <v>1 VL</v>
      </c>
      <c r="L942" s="23">
        <f ca="1">NETWORKDAYS(LeaveTracker[[#This Row],[Start Date]],LeaveTracker[[#This Row],[End Date]],lstHolidays)</f>
        <v>1</v>
      </c>
      <c r="M942" s="27"/>
    </row>
    <row r="943" spans="1:13" ht="30" customHeight="1" x14ac:dyDescent="0.3">
      <c r="A943" s="32">
        <v>1184</v>
      </c>
      <c r="B943" s="33">
        <v>43791</v>
      </c>
      <c r="C943" s="22">
        <v>43780</v>
      </c>
      <c r="D943" s="19" t="s">
        <v>273</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20" t="s">
        <v>82</v>
      </c>
      <c r="K943" s="51" t="str">
        <f ca="1">LeaveTracker[[#This Row],[Days]]&amp;" "&amp;LeaveTracker[[#This Row],[Type of Leave]]</f>
        <v>4 VL</v>
      </c>
      <c r="L943" s="23">
        <f ca="1">NETWORKDAYS(LeaveTracker[[#This Row],[Start Date]],LeaveTracker[[#This Row],[End Date]],lstHolidays)</f>
        <v>4</v>
      </c>
      <c r="M943" s="27"/>
    </row>
    <row r="944" spans="1:13" ht="30" customHeight="1" x14ac:dyDescent="0.3">
      <c r="A944" s="32">
        <v>1185</v>
      </c>
      <c r="B944" s="33">
        <v>43791</v>
      </c>
      <c r="C944" s="22">
        <v>43758</v>
      </c>
      <c r="D944" s="20" t="s">
        <v>268</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20" t="s">
        <v>1</v>
      </c>
      <c r="J944" s="43" t="s">
        <v>274</v>
      </c>
      <c r="K944" s="51" t="str">
        <f ca="1">LeaveTracker[[#This Row],[Days]]&amp;" "&amp;LeaveTracker[[#This Row],[Type of Leave]]</f>
        <v>1 Other</v>
      </c>
      <c r="L944" s="23">
        <f ca="1">NETWORKDAYS(LeaveTracker[[#This Row],[Start Date]],LeaveTracker[[#This Row],[End Date]],lstHolidays)</f>
        <v>1</v>
      </c>
      <c r="M944" s="27"/>
    </row>
    <row r="945" spans="1:13" ht="30" customHeight="1" x14ac:dyDescent="0.3">
      <c r="A945" s="32">
        <v>1185</v>
      </c>
      <c r="B945" s="33">
        <v>43791</v>
      </c>
      <c r="C945" s="22">
        <v>43758</v>
      </c>
      <c r="D945" s="20" t="s">
        <v>268</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20" t="s">
        <v>1</v>
      </c>
      <c r="J945" s="43" t="s">
        <v>274</v>
      </c>
      <c r="K945" s="51" t="str">
        <f ca="1">LeaveTracker[[#This Row],[Days]]&amp;" "&amp;LeaveTracker[[#This Row],[Type of Leave]]</f>
        <v>1 Other</v>
      </c>
      <c r="L945" s="23">
        <f ca="1">NETWORKDAYS(LeaveTracker[[#This Row],[Start Date]],LeaveTracker[[#This Row],[End Date]],lstHolidays)</f>
        <v>1</v>
      </c>
      <c r="M945" s="27"/>
    </row>
    <row r="946" spans="1:13" ht="30" customHeight="1" x14ac:dyDescent="0.3">
      <c r="A946" s="32">
        <v>1185</v>
      </c>
      <c r="B946" s="33">
        <v>43791</v>
      </c>
      <c r="C946" s="22">
        <v>43758</v>
      </c>
      <c r="D946" s="20" t="s">
        <v>268</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20" t="s">
        <v>1</v>
      </c>
      <c r="J946" s="43" t="s">
        <v>274</v>
      </c>
      <c r="K946" s="51" t="str">
        <f ca="1">LeaveTracker[[#This Row],[Days]]&amp;" "&amp;LeaveTracker[[#This Row],[Type of Leave]]</f>
        <v>1 Other</v>
      </c>
      <c r="L946" s="23">
        <f ca="1">NETWORKDAYS(LeaveTracker[[#This Row],[Start Date]],LeaveTracker[[#This Row],[End Date]],lstHolidays)</f>
        <v>1</v>
      </c>
      <c r="M946" s="27"/>
    </row>
    <row r="947" spans="1:13" ht="30" customHeight="1" x14ac:dyDescent="0.3">
      <c r="A947" s="32">
        <v>1186</v>
      </c>
      <c r="B947" s="33">
        <v>43791</v>
      </c>
      <c r="C947" s="22">
        <v>43762</v>
      </c>
      <c r="D947" s="19" t="s">
        <v>278</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20" t="s">
        <v>82</v>
      </c>
      <c r="K947" s="51" t="str">
        <f ca="1">LeaveTracker[[#This Row],[Days]]&amp;" "&amp;LeaveTracker[[#This Row],[Type of Leave]]</f>
        <v>1 VL</v>
      </c>
      <c r="L947" s="23">
        <f ca="1">NETWORKDAYS(LeaveTracker[[#This Row],[Start Date]],LeaveTracker[[#This Row],[End Date]],lstHolidays)</f>
        <v>1</v>
      </c>
      <c r="M947" s="27"/>
    </row>
    <row r="948" spans="1:13" ht="30" customHeight="1" x14ac:dyDescent="0.3">
      <c r="A948" s="32">
        <v>1186</v>
      </c>
      <c r="B948" s="33">
        <v>43791</v>
      </c>
      <c r="C948" s="22">
        <v>43763</v>
      </c>
      <c r="D948" s="19" t="s">
        <v>278</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20" t="s">
        <v>82</v>
      </c>
      <c r="K948" s="51" t="str">
        <f ca="1">LeaveTracker[[#This Row],[Days]]&amp;" "&amp;LeaveTracker[[#This Row],[Type of Leave]]</f>
        <v>1 VL</v>
      </c>
      <c r="L948" s="23">
        <f ca="1">NETWORKDAYS(LeaveTracker[[#This Row],[Start Date]],LeaveTracker[[#This Row],[End Date]],lstHolidays)</f>
        <v>1</v>
      </c>
      <c r="M948" s="27"/>
    </row>
    <row r="949" spans="1:13" ht="30" customHeight="1" x14ac:dyDescent="0.3">
      <c r="A949" s="32">
        <v>1186</v>
      </c>
      <c r="B949" s="33">
        <v>43791</v>
      </c>
      <c r="C949" s="22">
        <v>43764</v>
      </c>
      <c r="D949" s="19" t="s">
        <v>278</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20" t="s">
        <v>82</v>
      </c>
      <c r="K949" s="51" t="str">
        <f ca="1">LeaveTracker[[#This Row],[Days]]&amp;" "&amp;LeaveTracker[[#This Row],[Type of Leave]]</f>
        <v>1 VL</v>
      </c>
      <c r="L949" s="23">
        <f ca="1">NETWORKDAYS(LeaveTracker[[#This Row],[Start Date]],LeaveTracker[[#This Row],[End Date]],lstHolidays)</f>
        <v>1</v>
      </c>
      <c r="M949" s="27"/>
    </row>
    <row r="950" spans="1:13" ht="30" customHeight="1" x14ac:dyDescent="0.3">
      <c r="A950" s="32">
        <v>1186</v>
      </c>
      <c r="B950" s="33">
        <v>43791</v>
      </c>
      <c r="C950" s="22">
        <v>43765</v>
      </c>
      <c r="D950" s="19" t="s">
        <v>278</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20" t="s">
        <v>82</v>
      </c>
      <c r="K950" s="51" t="str">
        <f ca="1">LeaveTracker[[#This Row],[Days]]&amp;" "&amp;LeaveTracker[[#This Row],[Type of Leave]]</f>
        <v>1 VL</v>
      </c>
      <c r="L950" s="23">
        <f ca="1">NETWORKDAYS(LeaveTracker[[#This Row],[Start Date]],LeaveTracker[[#This Row],[End Date]],lstHolidays)</f>
        <v>1</v>
      </c>
      <c r="M950" s="27"/>
    </row>
    <row r="951" spans="1:13" ht="30" customHeight="1" x14ac:dyDescent="0.3">
      <c r="A951" s="32">
        <v>1186</v>
      </c>
      <c r="B951" s="33">
        <v>43791</v>
      </c>
      <c r="C951" s="22">
        <v>43766</v>
      </c>
      <c r="D951" s="19" t="s">
        <v>278</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20" t="s">
        <v>82</v>
      </c>
      <c r="K951" s="51" t="str">
        <f ca="1">LeaveTracker[[#This Row],[Days]]&amp;" "&amp;LeaveTracker[[#This Row],[Type of Leave]]</f>
        <v>1 VL</v>
      </c>
      <c r="L951" s="23">
        <f ca="1">NETWORKDAYS(LeaveTracker[[#This Row],[Start Date]],LeaveTracker[[#This Row],[End Date]],lstHolidays)</f>
        <v>1</v>
      </c>
      <c r="M951" s="27"/>
    </row>
    <row r="952" spans="1:13" ht="30" customHeight="1" x14ac:dyDescent="0.3">
      <c r="A952" s="32">
        <v>1187</v>
      </c>
      <c r="B952" s="33">
        <v>43791</v>
      </c>
      <c r="C952" s="22">
        <v>43764</v>
      </c>
      <c r="D952" s="19" t="s">
        <v>280</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20" t="s">
        <v>1</v>
      </c>
      <c r="J952" s="43" t="s">
        <v>158</v>
      </c>
      <c r="K952" s="51" t="str">
        <f>LeaveTracker[[#This Row],[Days]]&amp;" "&amp;LeaveTracker[[#This Row],[Type of Leave]]</f>
        <v>1 Other</v>
      </c>
      <c r="L952" s="23">
        <v>1</v>
      </c>
      <c r="M952" s="27"/>
    </row>
    <row r="953" spans="1:13" ht="30" customHeight="1" x14ac:dyDescent="0.3">
      <c r="A953" s="32">
        <v>1188</v>
      </c>
      <c r="B953" s="33">
        <v>43791</v>
      </c>
      <c r="C953" s="22">
        <v>43759</v>
      </c>
      <c r="D953" s="19" t="s">
        <v>283</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20" t="s">
        <v>1</v>
      </c>
      <c r="J953" s="43" t="s">
        <v>105</v>
      </c>
      <c r="K953" s="51" t="str">
        <f ca="1">LeaveTracker[[#This Row],[Days]]&amp;" "&amp;LeaveTracker[[#This Row],[Type of Leave]]</f>
        <v>1 Other</v>
      </c>
      <c r="L953" s="23">
        <f ca="1">NETWORKDAYS(LeaveTracker[[#This Row],[Start Date]],LeaveTracker[[#This Row],[End Date]],lstHolidays)</f>
        <v>1</v>
      </c>
      <c r="M953" s="27"/>
    </row>
    <row r="954" spans="1:13" ht="30" customHeight="1" x14ac:dyDescent="0.3">
      <c r="A954" s="32">
        <v>1189</v>
      </c>
      <c r="B954" s="33">
        <v>43791</v>
      </c>
      <c r="C954" s="22">
        <v>43763</v>
      </c>
      <c r="D954" s="20" t="s">
        <v>283</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20" t="s">
        <v>82</v>
      </c>
      <c r="K954" s="51" t="str">
        <f ca="1">LeaveTracker[[#This Row],[Days]]&amp;" "&amp;LeaveTracker[[#This Row],[Type of Leave]]</f>
        <v>2 VL</v>
      </c>
      <c r="L954" s="23">
        <f ca="1">NETWORKDAYS(LeaveTracker[[#This Row],[Start Date]],LeaveTracker[[#This Row],[End Date]],lstHolidays)</f>
        <v>2</v>
      </c>
      <c r="M954" s="27"/>
    </row>
    <row r="955" spans="1:13" ht="30" customHeight="1" x14ac:dyDescent="0.3">
      <c r="A955" s="32">
        <v>1190</v>
      </c>
      <c r="B955" s="33">
        <v>43791</v>
      </c>
      <c r="C955" s="22">
        <v>43761</v>
      </c>
      <c r="D955" s="19" t="s">
        <v>287</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20" t="s">
        <v>1</v>
      </c>
      <c r="J955" s="43" t="s">
        <v>105</v>
      </c>
      <c r="K955" s="51" t="str">
        <f ca="1">LeaveTracker[[#This Row],[Days]]&amp;" "&amp;LeaveTracker[[#This Row],[Type of Leave]]</f>
        <v>1 Other</v>
      </c>
      <c r="L955" s="23">
        <f ca="1">NETWORKDAYS(LeaveTracker[[#This Row],[Start Date]],LeaveTracker[[#This Row],[End Date]],lstHolidays)</f>
        <v>1</v>
      </c>
      <c r="M955" s="27"/>
    </row>
    <row r="956" spans="1:13" ht="30" customHeight="1" x14ac:dyDescent="0.3">
      <c r="A956" s="32">
        <v>1191</v>
      </c>
      <c r="B956" s="33">
        <v>43791</v>
      </c>
      <c r="C956" s="22">
        <v>43761</v>
      </c>
      <c r="D956" s="20" t="s">
        <v>287</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20" t="s">
        <v>81</v>
      </c>
      <c r="K956" s="51" t="str">
        <f>LeaveTracker[[#This Row],[Days]]&amp;" "&amp;LeaveTracker[[#This Row],[Type of Leave]]</f>
        <v>1 SL</v>
      </c>
      <c r="L956" s="23">
        <v>1</v>
      </c>
      <c r="M956" s="27"/>
    </row>
    <row r="957" spans="1:13" ht="30" customHeight="1" x14ac:dyDescent="0.3">
      <c r="A957" s="32">
        <v>1192</v>
      </c>
      <c r="B957" s="33">
        <v>43791</v>
      </c>
      <c r="C957" s="22">
        <v>43749</v>
      </c>
      <c r="D957" s="20" t="s">
        <v>287</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20" t="s">
        <v>81</v>
      </c>
      <c r="K957" s="51" t="str">
        <f ca="1">LeaveTracker[[#This Row],[Days]]&amp;" "&amp;LeaveTracker[[#This Row],[Type of Leave]]</f>
        <v>8 SL</v>
      </c>
      <c r="L957" s="23">
        <f ca="1">NETWORKDAYS(LeaveTracker[[#This Row],[Start Date]],LeaveTracker[[#This Row],[End Date]],lstHolidays)</f>
        <v>8</v>
      </c>
      <c r="M957" s="27"/>
    </row>
    <row r="958" spans="1:13" ht="30" customHeight="1" x14ac:dyDescent="0.3">
      <c r="A958" s="32">
        <v>1193</v>
      </c>
      <c r="B958" s="33">
        <v>43791</v>
      </c>
      <c r="C958" s="22">
        <v>43725</v>
      </c>
      <c r="D958" s="20" t="s">
        <v>287</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20" t="s">
        <v>81</v>
      </c>
      <c r="K958" s="51" t="str">
        <f>LeaveTracker[[#This Row],[Days]]&amp;" "&amp;LeaveTracker[[#This Row],[Type of Leave]]</f>
        <v>1 SL</v>
      </c>
      <c r="L958" s="23">
        <v>1</v>
      </c>
      <c r="M958" s="27"/>
    </row>
    <row r="959" spans="1:13" ht="30" customHeight="1" x14ac:dyDescent="0.3">
      <c r="A959" s="32">
        <v>1193</v>
      </c>
      <c r="B959" s="33">
        <v>43791</v>
      </c>
      <c r="C959" s="22">
        <v>43725</v>
      </c>
      <c r="D959" s="20" t="s">
        <v>287</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20" t="s">
        <v>81</v>
      </c>
      <c r="K959" s="51" t="str">
        <f ca="1">LeaveTracker[[#This Row],[Days]]&amp;" "&amp;LeaveTracker[[#This Row],[Type of Leave]]</f>
        <v>3 SL</v>
      </c>
      <c r="L959" s="23">
        <f ca="1">NETWORKDAYS(LeaveTracker[[#This Row],[Start Date]],LeaveTracker[[#This Row],[End Date]],lstHolidays)</f>
        <v>3</v>
      </c>
      <c r="M959" s="27"/>
    </row>
    <row r="960" spans="1:13" ht="30" customHeight="1" x14ac:dyDescent="0.3">
      <c r="A960" s="32">
        <v>1193</v>
      </c>
      <c r="B960" s="33">
        <v>43791</v>
      </c>
      <c r="C960" s="22">
        <v>43725</v>
      </c>
      <c r="D960" s="20" t="s">
        <v>287</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20" t="s">
        <v>81</v>
      </c>
      <c r="K960" s="51" t="str">
        <f ca="1">LeaveTracker[[#This Row],[Days]]&amp;" "&amp;LeaveTracker[[#This Row],[Type of Leave]]</f>
        <v>2 SL</v>
      </c>
      <c r="L960" s="23">
        <f ca="1">NETWORKDAYS(LeaveTracker[[#This Row],[Start Date]],LeaveTracker[[#This Row],[End Date]],lstHolidays)</f>
        <v>2</v>
      </c>
      <c r="M960" s="27"/>
    </row>
    <row r="961" spans="1:13" ht="30" customHeight="1" x14ac:dyDescent="0.3">
      <c r="A961" s="32">
        <v>1194</v>
      </c>
      <c r="B961" s="33">
        <v>43791</v>
      </c>
      <c r="C961" s="22">
        <v>43760</v>
      </c>
      <c r="D961" s="19" t="s">
        <v>290</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20" t="s">
        <v>82</v>
      </c>
      <c r="K961" s="51" t="str">
        <f ca="1">LeaveTracker[[#This Row],[Days]]&amp;" "&amp;LeaveTracker[[#This Row],[Type of Leave]]</f>
        <v>4 VL</v>
      </c>
      <c r="L961" s="23">
        <f ca="1">NETWORKDAYS(LeaveTracker[[#This Row],[Start Date]],LeaveTracker[[#This Row],[End Date]],lstHolidays)</f>
        <v>4</v>
      </c>
      <c r="M961" s="27"/>
    </row>
    <row r="962" spans="1:13" ht="30" customHeight="1" x14ac:dyDescent="0.3">
      <c r="A962" s="32">
        <v>1194</v>
      </c>
      <c r="B962" s="33">
        <v>43791</v>
      </c>
      <c r="C962" s="22">
        <v>43760</v>
      </c>
      <c r="D962" s="20" t="s">
        <v>290</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20" t="s">
        <v>82</v>
      </c>
      <c r="K962" s="51" t="str">
        <f ca="1">LeaveTracker[[#This Row],[Days]]&amp;" "&amp;LeaveTracker[[#This Row],[Type of Leave]]</f>
        <v>5 VL</v>
      </c>
      <c r="L962" s="23">
        <f ca="1">NETWORKDAYS(LeaveTracker[[#This Row],[Start Date]],LeaveTracker[[#This Row],[End Date]],lstHolidays)</f>
        <v>5</v>
      </c>
      <c r="M962" s="27"/>
    </row>
    <row r="963" spans="1:13" ht="30" customHeight="1" x14ac:dyDescent="0.3">
      <c r="A963" s="32">
        <v>1194</v>
      </c>
      <c r="B963" s="33">
        <v>43791</v>
      </c>
      <c r="C963" s="22">
        <v>43760</v>
      </c>
      <c r="D963" s="20" t="s">
        <v>290</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20" t="s">
        <v>82</v>
      </c>
      <c r="K963" s="51" t="str">
        <f ca="1">LeaveTracker[[#This Row],[Days]]&amp;" "&amp;LeaveTracker[[#This Row],[Type of Leave]]</f>
        <v>5 VL</v>
      </c>
      <c r="L963" s="23">
        <f ca="1">NETWORKDAYS(LeaveTracker[[#This Row],[Start Date]],LeaveTracker[[#This Row],[End Date]],lstHolidays)</f>
        <v>5</v>
      </c>
      <c r="M963" s="27"/>
    </row>
    <row r="964" spans="1:13" ht="30" customHeight="1" x14ac:dyDescent="0.3">
      <c r="A964" s="32">
        <v>1195</v>
      </c>
      <c r="B964" s="33">
        <v>43791</v>
      </c>
      <c r="C964" s="22">
        <v>43760</v>
      </c>
      <c r="D964" s="20" t="s">
        <v>290</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20" t="s">
        <v>81</v>
      </c>
      <c r="K964" s="51" t="str">
        <f ca="1">LeaveTracker[[#This Row],[Days]]&amp;" "&amp;LeaveTracker[[#This Row],[Type of Leave]]</f>
        <v>1 SL</v>
      </c>
      <c r="L964" s="23">
        <f ca="1">NETWORKDAYS(LeaveTracker[[#This Row],[Start Date]],LeaveTracker[[#This Row],[End Date]],lstHolidays)</f>
        <v>1</v>
      </c>
      <c r="M964" s="27"/>
    </row>
    <row r="965" spans="1:13" ht="30" customHeight="1" x14ac:dyDescent="0.3">
      <c r="A965" s="32">
        <v>1196</v>
      </c>
      <c r="B965" s="33">
        <v>43791</v>
      </c>
      <c r="C965" s="22">
        <v>43755</v>
      </c>
      <c r="D965" s="19" t="s">
        <v>297</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20" t="s">
        <v>298</v>
      </c>
      <c r="J965" s="43" t="s">
        <v>299</v>
      </c>
      <c r="K965" s="51" t="str">
        <f ca="1">LeaveTracker[[#This Row],[Days]]&amp;" "&amp;LeaveTracker[[#This Row],[Type of Leave]]</f>
        <v>5 OTHER</v>
      </c>
      <c r="L965" s="23">
        <f ca="1">NETWORKDAYS(LeaveTracker[[#This Row],[Start Date]],LeaveTracker[[#This Row],[End Date]],lstHolidays)</f>
        <v>5</v>
      </c>
      <c r="M965" s="27"/>
    </row>
    <row r="966" spans="1:13" ht="30" customHeight="1" x14ac:dyDescent="0.3">
      <c r="A966" s="32">
        <v>1197</v>
      </c>
      <c r="B966" s="33">
        <v>43791</v>
      </c>
      <c r="C966" s="22">
        <v>43733</v>
      </c>
      <c r="D966" s="20" t="s">
        <v>302</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20" t="s">
        <v>81</v>
      </c>
      <c r="K966" s="51" t="str">
        <f ca="1">LeaveTracker[[#This Row],[Days]]&amp;" "&amp;LeaveTracker[[#This Row],[Type of Leave]]</f>
        <v>2 SL</v>
      </c>
      <c r="L966" s="23">
        <f ca="1">NETWORKDAYS(LeaveTracker[[#This Row],[Start Date]],LeaveTracker[[#This Row],[End Date]],lstHolidays)</f>
        <v>2</v>
      </c>
      <c r="M966" s="27"/>
    </row>
    <row r="967" spans="1:13" ht="30" customHeight="1" x14ac:dyDescent="0.3">
      <c r="A967" s="32">
        <v>1198</v>
      </c>
      <c r="B967" s="33">
        <v>43791</v>
      </c>
      <c r="C967" s="22">
        <v>43754</v>
      </c>
      <c r="D967" s="19" t="s">
        <v>304</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20" t="s">
        <v>1</v>
      </c>
      <c r="J967" s="43" t="s">
        <v>1004</v>
      </c>
      <c r="K967" s="51" t="str">
        <f ca="1">LeaveTracker[[#This Row],[Days]]&amp;" "&amp;LeaveTracker[[#This Row],[Type of Leave]]</f>
        <v>3 Other</v>
      </c>
      <c r="L967" s="23">
        <f ca="1">NETWORKDAYS(LeaveTracker[[#This Row],[Start Date]],LeaveTracker[[#This Row],[End Date]],lstHolidays)</f>
        <v>3</v>
      </c>
      <c r="M967" s="27"/>
    </row>
    <row r="968" spans="1:13" ht="30" customHeight="1" x14ac:dyDescent="0.3">
      <c r="A968" s="32">
        <v>1198</v>
      </c>
      <c r="B968" s="33">
        <v>43791</v>
      </c>
      <c r="C968" s="22">
        <v>43754</v>
      </c>
      <c r="D968" s="19" t="s">
        <v>304</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20" t="s">
        <v>1</v>
      </c>
      <c r="J968" s="43" t="s">
        <v>1004</v>
      </c>
      <c r="K968" s="51" t="str">
        <f ca="1">LeaveTracker[[#This Row],[Days]]&amp;" "&amp;LeaveTracker[[#This Row],[Type of Leave]]</f>
        <v>1 Other</v>
      </c>
      <c r="L968" s="23">
        <f ca="1">NETWORKDAYS(LeaveTracker[[#This Row],[Start Date]],LeaveTracker[[#This Row],[End Date]],lstHolidays)</f>
        <v>1</v>
      </c>
      <c r="M968" s="27"/>
    </row>
    <row r="969" spans="1:13" ht="30" customHeight="1" x14ac:dyDescent="0.3">
      <c r="A969" s="32">
        <v>1198</v>
      </c>
      <c r="B969" s="33">
        <v>43791</v>
      </c>
      <c r="C969" s="22">
        <v>43754</v>
      </c>
      <c r="D969" s="19" t="s">
        <v>304</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20" t="s">
        <v>1</v>
      </c>
      <c r="J969" s="43" t="s">
        <v>1004</v>
      </c>
      <c r="K969" s="51" t="str">
        <f ca="1">LeaveTracker[[#This Row],[Days]]&amp;" "&amp;LeaveTracker[[#This Row],[Type of Leave]]</f>
        <v>1 Other</v>
      </c>
      <c r="L969" s="23">
        <f ca="1">NETWORKDAYS(LeaveTracker[[#This Row],[Start Date]],LeaveTracker[[#This Row],[End Date]],lstHolidays)</f>
        <v>1</v>
      </c>
      <c r="M969" s="27"/>
    </row>
    <row r="970" spans="1:13" ht="30" customHeight="1" x14ac:dyDescent="0.3">
      <c r="A970" s="32">
        <v>1199</v>
      </c>
      <c r="B970" s="33">
        <v>43791</v>
      </c>
      <c r="C970" s="22">
        <v>43737</v>
      </c>
      <c r="D970" s="20" t="s">
        <v>309</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20" t="s">
        <v>82</v>
      </c>
      <c r="K970" s="51" t="str">
        <f ca="1">LeaveTracker[[#This Row],[Days]]&amp;" "&amp;LeaveTracker[[#This Row],[Type of Leave]]</f>
        <v>5 VL</v>
      </c>
      <c r="L970" s="23">
        <f ca="1">NETWORKDAYS(LeaveTracker[[#This Row],[Start Date]],LeaveTracker[[#This Row],[End Date]],lstHolidays)</f>
        <v>5</v>
      </c>
      <c r="M970" s="27"/>
    </row>
    <row r="971" spans="1:13" ht="30" customHeight="1" x14ac:dyDescent="0.3">
      <c r="A971" s="32">
        <v>1200</v>
      </c>
      <c r="B971" s="33">
        <v>43791</v>
      </c>
      <c r="C971" s="22">
        <v>43759</v>
      </c>
      <c r="D971" s="19" t="s">
        <v>313</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20" t="s">
        <v>82</v>
      </c>
      <c r="K971" s="51" t="str">
        <f ca="1">LeaveTracker[[#This Row],[Days]]&amp;" "&amp;LeaveTracker[[#This Row],[Type of Leave]]</f>
        <v>2 VL</v>
      </c>
      <c r="L971" s="23">
        <f ca="1">NETWORKDAYS(LeaveTracker[[#This Row],[Start Date]],LeaveTracker[[#This Row],[End Date]],lstHolidays)</f>
        <v>2</v>
      </c>
      <c r="M971" s="27"/>
    </row>
    <row r="972" spans="1:13" ht="30" customHeight="1" x14ac:dyDescent="0.3">
      <c r="A972" s="32">
        <v>1201</v>
      </c>
      <c r="B972" s="33">
        <v>43791</v>
      </c>
      <c r="C972" s="22">
        <v>43759</v>
      </c>
      <c r="D972" s="19" t="s">
        <v>315</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20" t="s">
        <v>81</v>
      </c>
      <c r="K972" s="51" t="str">
        <f ca="1">LeaveTracker[[#This Row],[Days]]&amp;" "&amp;LeaveTracker[[#This Row],[Type of Leave]]</f>
        <v>1 SL</v>
      </c>
      <c r="L972" s="23">
        <f ca="1">NETWORKDAYS(LeaveTracker[[#This Row],[Start Date]],LeaveTracker[[#This Row],[End Date]],lstHolidays)</f>
        <v>1</v>
      </c>
      <c r="M972" s="27"/>
    </row>
    <row r="973" spans="1:13" ht="30" customHeight="1" x14ac:dyDescent="0.3">
      <c r="A973" s="32">
        <v>1202</v>
      </c>
      <c r="B973" s="33">
        <v>43791</v>
      </c>
      <c r="C973" s="22">
        <v>43754</v>
      </c>
      <c r="D973" s="20" t="s">
        <v>315</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20" t="s">
        <v>81</v>
      </c>
      <c r="K973" s="51" t="str">
        <f ca="1">LeaveTracker[[#This Row],[Days]]&amp;" "&amp;LeaveTracker[[#This Row],[Type of Leave]]</f>
        <v>1 SL</v>
      </c>
      <c r="L973" s="23">
        <f ca="1">NETWORKDAYS(LeaveTracker[[#This Row],[Start Date]],LeaveTracker[[#This Row],[End Date]],lstHolidays)</f>
        <v>1</v>
      </c>
      <c r="M973" s="27"/>
    </row>
    <row r="974" spans="1:13" ht="30" customHeight="1" x14ac:dyDescent="0.3">
      <c r="A974" s="32">
        <v>1203</v>
      </c>
      <c r="B974" s="33">
        <v>43791</v>
      </c>
      <c r="C974" s="22">
        <v>43754</v>
      </c>
      <c r="D974" s="20" t="s">
        <v>315</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20" t="s">
        <v>81</v>
      </c>
      <c r="K974" s="51" t="str">
        <f ca="1">LeaveTracker[[#This Row],[Days]]&amp;" "&amp;LeaveTracker[[#This Row],[Type of Leave]]</f>
        <v>1 SL</v>
      </c>
      <c r="L974" s="23">
        <f ca="1">NETWORKDAYS(LeaveTracker[[#This Row],[Start Date]],LeaveTracker[[#This Row],[End Date]],lstHolidays)</f>
        <v>1</v>
      </c>
      <c r="M974" s="27"/>
    </row>
    <row r="975" spans="1:13" ht="30" customHeight="1" x14ac:dyDescent="0.3">
      <c r="A975" s="32">
        <v>1204</v>
      </c>
      <c r="B975" s="33">
        <v>43791</v>
      </c>
      <c r="C975" s="22">
        <v>43754</v>
      </c>
      <c r="D975" s="19" t="s">
        <v>319</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20" t="s">
        <v>81</v>
      </c>
      <c r="K975" s="51" t="str">
        <f ca="1">LeaveTracker[[#This Row],[Days]]&amp;" "&amp;LeaveTracker[[#This Row],[Type of Leave]]</f>
        <v>1 SL</v>
      </c>
      <c r="L975" s="23">
        <f ca="1">NETWORKDAYS(LeaveTracker[[#This Row],[Start Date]],LeaveTracker[[#This Row],[End Date]],lstHolidays)</f>
        <v>1</v>
      </c>
      <c r="M975" s="27"/>
    </row>
    <row r="976" spans="1:13" ht="30" customHeight="1" x14ac:dyDescent="0.3">
      <c r="A976" s="32">
        <v>1205</v>
      </c>
      <c r="B976" s="33">
        <v>43791</v>
      </c>
      <c r="C976" s="22">
        <v>43754</v>
      </c>
      <c r="D976" s="20" t="s">
        <v>319</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20" t="s">
        <v>81</v>
      </c>
      <c r="K976" s="51" t="str">
        <f ca="1">LeaveTracker[[#This Row],[Days]]&amp;" "&amp;LeaveTracker[[#This Row],[Type of Leave]]</f>
        <v>1 SL</v>
      </c>
      <c r="L976" s="23">
        <f ca="1">NETWORKDAYS(LeaveTracker[[#This Row],[Start Date]],LeaveTracker[[#This Row],[End Date]],lstHolidays)</f>
        <v>1</v>
      </c>
      <c r="M976" s="27"/>
    </row>
    <row r="977" spans="1:13" ht="30" customHeight="1" x14ac:dyDescent="0.3">
      <c r="A977" s="32">
        <v>1206</v>
      </c>
      <c r="B977" s="33">
        <v>43791</v>
      </c>
      <c r="C977" s="22">
        <v>43759</v>
      </c>
      <c r="D977" s="20" t="s">
        <v>319</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20" t="s">
        <v>81</v>
      </c>
      <c r="K977" s="51" t="str">
        <f ca="1">LeaveTracker[[#This Row],[Days]]&amp;" "&amp;LeaveTracker[[#This Row],[Type of Leave]]</f>
        <v>1 SL</v>
      </c>
      <c r="L977" s="23">
        <f ca="1">NETWORKDAYS(LeaveTracker[[#This Row],[Start Date]],LeaveTracker[[#This Row],[End Date]],lstHolidays)</f>
        <v>1</v>
      </c>
      <c r="M977" s="27"/>
    </row>
    <row r="978" spans="1:13" ht="30" customHeight="1" x14ac:dyDescent="0.3">
      <c r="A978" s="32">
        <v>1207</v>
      </c>
      <c r="B978" s="33">
        <v>43791</v>
      </c>
      <c r="C978" s="22">
        <v>43759</v>
      </c>
      <c r="D978" s="19" t="s">
        <v>323</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20" t="s">
        <v>81</v>
      </c>
      <c r="K978" s="51" t="str">
        <f ca="1">LeaveTracker[[#This Row],[Days]]&amp;" "&amp;LeaveTracker[[#This Row],[Type of Leave]]</f>
        <v>1 SL</v>
      </c>
      <c r="L978" s="23">
        <f ca="1">NETWORKDAYS(LeaveTracker[[#This Row],[Start Date]],LeaveTracker[[#This Row],[End Date]],lstHolidays)</f>
        <v>1</v>
      </c>
      <c r="M978" s="27"/>
    </row>
    <row r="979" spans="1:13" ht="30" customHeight="1" x14ac:dyDescent="0.3">
      <c r="A979" s="32">
        <v>1208</v>
      </c>
      <c r="B979" s="33">
        <v>43791</v>
      </c>
      <c r="C979" s="22">
        <v>43769</v>
      </c>
      <c r="D979" s="19" t="s">
        <v>327</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20" t="s">
        <v>81</v>
      </c>
      <c r="K979" s="51" t="str">
        <f ca="1">LeaveTracker[[#This Row],[Days]]&amp;" "&amp;LeaveTracker[[#This Row],[Type of Leave]]</f>
        <v>4 SL</v>
      </c>
      <c r="L979" s="23">
        <f ca="1">NETWORKDAYS(LeaveTracker[[#This Row],[Start Date]],LeaveTracker[[#This Row],[End Date]],lstHolidays)</f>
        <v>4</v>
      </c>
      <c r="M979" s="27"/>
    </row>
    <row r="980" spans="1:13" ht="30" customHeight="1" x14ac:dyDescent="0.3">
      <c r="A980" s="32">
        <v>1208</v>
      </c>
      <c r="B980" s="33">
        <v>43791</v>
      </c>
      <c r="C980" s="22">
        <v>43769</v>
      </c>
      <c r="D980" s="19" t="s">
        <v>327</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20" t="s">
        <v>81</v>
      </c>
      <c r="K980" s="51" t="str">
        <f ca="1">LeaveTracker[[#This Row],[Days]]&amp;" "&amp;LeaveTracker[[#This Row],[Type of Leave]]</f>
        <v>4 SL</v>
      </c>
      <c r="L980" s="23">
        <f ca="1">NETWORKDAYS(LeaveTracker[[#This Row],[Start Date]],LeaveTracker[[#This Row],[End Date]],lstHolidays)</f>
        <v>4</v>
      </c>
      <c r="M980" s="27"/>
    </row>
    <row r="981" spans="1:13" ht="30" customHeight="1" x14ac:dyDescent="0.3">
      <c r="A981" s="32">
        <v>1209</v>
      </c>
      <c r="B981" s="33">
        <v>43791</v>
      </c>
      <c r="C981" s="22">
        <v>43740</v>
      </c>
      <c r="D981" s="20" t="s">
        <v>327</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20" t="s">
        <v>81</v>
      </c>
      <c r="K981" s="51" t="str">
        <f ca="1">LeaveTracker[[#This Row],[Days]]&amp;" "&amp;LeaveTracker[[#This Row],[Type of Leave]]</f>
        <v>2 SL</v>
      </c>
      <c r="L981" s="23">
        <f ca="1">NETWORKDAYS(LeaveTracker[[#This Row],[Start Date]],LeaveTracker[[#This Row],[End Date]],lstHolidays)</f>
        <v>2</v>
      </c>
      <c r="M981" s="27"/>
    </row>
    <row r="982" spans="1:13" ht="30" customHeight="1" x14ac:dyDescent="0.3">
      <c r="A982" s="32">
        <v>1209</v>
      </c>
      <c r="B982" s="33">
        <v>43791</v>
      </c>
      <c r="C982" s="22">
        <v>43740</v>
      </c>
      <c r="D982" s="20" t="s">
        <v>327</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20" t="s">
        <v>81</v>
      </c>
      <c r="K982" s="51" t="str">
        <f ca="1">LeaveTracker[[#This Row],[Days]]&amp;" "&amp;LeaveTracker[[#This Row],[Type of Leave]]</f>
        <v>1 SL</v>
      </c>
      <c r="L982" s="23">
        <f ca="1">NETWORKDAYS(LeaveTracker[[#This Row],[Start Date]],LeaveTracker[[#This Row],[End Date]],lstHolidays)</f>
        <v>1</v>
      </c>
      <c r="M982" s="27"/>
    </row>
    <row r="983" spans="1:13" ht="30" customHeight="1" x14ac:dyDescent="0.3">
      <c r="A983" s="32">
        <v>1210</v>
      </c>
      <c r="B983" s="33">
        <v>43791</v>
      </c>
      <c r="C983" s="22">
        <v>43768</v>
      </c>
      <c r="D983" s="19" t="s">
        <v>332</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20" t="s">
        <v>81</v>
      </c>
      <c r="K983" s="51" t="str">
        <f ca="1">LeaveTracker[[#This Row],[Days]]&amp;" "&amp;LeaveTracker[[#This Row],[Type of Leave]]</f>
        <v>2 SL</v>
      </c>
      <c r="L983" s="23">
        <f ca="1">NETWORKDAYS(LeaveTracker[[#This Row],[Start Date]],LeaveTracker[[#This Row],[End Date]],lstHolidays)</f>
        <v>2</v>
      </c>
      <c r="M983" s="27"/>
    </row>
    <row r="984" spans="1:13" ht="30" customHeight="1" x14ac:dyDescent="0.3">
      <c r="A984" s="32">
        <v>1211</v>
      </c>
      <c r="B984" s="33">
        <v>43791</v>
      </c>
      <c r="C984" s="22">
        <v>43733</v>
      </c>
      <c r="D984" s="19" t="s">
        <v>336</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20" t="s">
        <v>81</v>
      </c>
      <c r="K984" s="51" t="str">
        <f ca="1">LeaveTracker[[#This Row],[Days]]&amp;" "&amp;LeaveTracker[[#This Row],[Type of Leave]]</f>
        <v>1 SL</v>
      </c>
      <c r="L984" s="23">
        <f ca="1">NETWORKDAYS(LeaveTracker[[#This Row],[Start Date]],LeaveTracker[[#This Row],[End Date]],lstHolidays)</f>
        <v>1</v>
      </c>
      <c r="M984" s="27"/>
    </row>
    <row r="985" spans="1:13" ht="30" customHeight="1" x14ac:dyDescent="0.3">
      <c r="A985" s="32">
        <v>1212</v>
      </c>
      <c r="B985" s="33">
        <v>43791</v>
      </c>
      <c r="C985" s="22">
        <v>43725</v>
      </c>
      <c r="D985" s="19" t="s">
        <v>338</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20" t="s">
        <v>81</v>
      </c>
      <c r="K985" s="51" t="str">
        <f ca="1">LeaveTracker[[#This Row],[Days]]&amp;" "&amp;LeaveTracker[[#This Row],[Type of Leave]]</f>
        <v>3 SL</v>
      </c>
      <c r="L985" s="23">
        <f ca="1">NETWORKDAYS(LeaveTracker[[#This Row],[Start Date]],LeaveTracker[[#This Row],[End Date]],lstHolidays)</f>
        <v>3</v>
      </c>
      <c r="M985" s="27"/>
    </row>
    <row r="986" spans="1:13" ht="30" customHeight="1" x14ac:dyDescent="0.3">
      <c r="A986" s="32">
        <v>1213</v>
      </c>
      <c r="B986" s="33">
        <v>43791</v>
      </c>
      <c r="C986" s="22">
        <v>43775</v>
      </c>
      <c r="D986" s="19" t="s">
        <v>341</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20" t="s">
        <v>81</v>
      </c>
      <c r="K986" s="51" t="str">
        <f ca="1">LeaveTracker[[#This Row],[Days]]&amp;" "&amp;LeaveTracker[[#This Row],[Type of Leave]]</f>
        <v>2 SL</v>
      </c>
      <c r="L986" s="23">
        <f ca="1">NETWORKDAYS(LeaveTracker[[#This Row],[Start Date]],LeaveTracker[[#This Row],[End Date]],lstHolidays)</f>
        <v>2</v>
      </c>
      <c r="M986" s="27"/>
    </row>
    <row r="987" spans="1:13" ht="30" customHeight="1" x14ac:dyDescent="0.3">
      <c r="A987" s="32">
        <v>1214</v>
      </c>
      <c r="B987" s="33">
        <v>43791</v>
      </c>
      <c r="C987" s="22">
        <v>43759</v>
      </c>
      <c r="D987" s="19" t="s">
        <v>344</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20" t="s">
        <v>1</v>
      </c>
      <c r="J987" s="43" t="s">
        <v>1004</v>
      </c>
      <c r="K987" s="51" t="str">
        <f ca="1">LeaveTracker[[#This Row],[Days]]&amp;" "&amp;LeaveTracker[[#This Row],[Type of Leave]]</f>
        <v>5 Other</v>
      </c>
      <c r="L987" s="23">
        <f ca="1">NETWORKDAYS(LeaveTracker[[#This Row],[Start Date]],LeaveTracker[[#This Row],[End Date]],lstHolidays)</f>
        <v>5</v>
      </c>
      <c r="M987" s="27"/>
    </row>
    <row r="988" spans="1:13" ht="30" customHeight="1" x14ac:dyDescent="0.3">
      <c r="A988" s="32">
        <v>1215</v>
      </c>
      <c r="B988" s="33">
        <v>43791</v>
      </c>
      <c r="C988" s="22">
        <v>43768</v>
      </c>
      <c r="D988" s="19" t="s">
        <v>347</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20" t="s">
        <v>81</v>
      </c>
      <c r="K988" s="51" t="str">
        <f ca="1">LeaveTracker[[#This Row],[Days]]&amp;" "&amp;LeaveTracker[[#This Row],[Type of Leave]]</f>
        <v>2 SL</v>
      </c>
      <c r="L988" s="23">
        <f ca="1">NETWORKDAYS(LeaveTracker[[#This Row],[Start Date]],LeaveTracker[[#This Row],[End Date]],lstHolidays)</f>
        <v>2</v>
      </c>
      <c r="M988" s="27"/>
    </row>
    <row r="989" spans="1:13" ht="30" customHeight="1" x14ac:dyDescent="0.3">
      <c r="A989" s="32">
        <v>1216</v>
      </c>
      <c r="B989" s="33">
        <v>43791</v>
      </c>
      <c r="C989" s="22">
        <v>43752</v>
      </c>
      <c r="D989" s="20" t="s">
        <v>347</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20" t="s">
        <v>81</v>
      </c>
      <c r="K989" s="51" t="str">
        <f ca="1">LeaveTracker[[#This Row],[Days]]&amp;" "&amp;LeaveTracker[[#This Row],[Type of Leave]]</f>
        <v>2 SL</v>
      </c>
      <c r="L989" s="23">
        <f ca="1">NETWORKDAYS(LeaveTracker[[#This Row],[Start Date]],LeaveTracker[[#This Row],[End Date]],lstHolidays)</f>
        <v>2</v>
      </c>
      <c r="M989" s="27"/>
    </row>
    <row r="990" spans="1:13" ht="30" customHeight="1" x14ac:dyDescent="0.3">
      <c r="A990" s="32">
        <v>1217</v>
      </c>
      <c r="B990" s="33">
        <v>43791</v>
      </c>
      <c r="C990" s="22">
        <v>43745</v>
      </c>
      <c r="D990" s="20" t="s">
        <v>347</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20" t="s">
        <v>81</v>
      </c>
      <c r="K990" s="51" t="str">
        <f ca="1">LeaveTracker[[#This Row],[Days]]&amp;" "&amp;LeaveTracker[[#This Row],[Type of Leave]]</f>
        <v>3 SL</v>
      </c>
      <c r="L990" s="23">
        <f ca="1">NETWORKDAYS(LeaveTracker[[#This Row],[Start Date]],LeaveTracker[[#This Row],[End Date]],lstHolidays)</f>
        <v>3</v>
      </c>
      <c r="M990" s="27"/>
    </row>
    <row r="991" spans="1:13" ht="30" customHeight="1" x14ac:dyDescent="0.3">
      <c r="A991" s="32">
        <v>1218</v>
      </c>
      <c r="B991" s="33">
        <v>43791</v>
      </c>
      <c r="C991" s="22">
        <v>43739</v>
      </c>
      <c r="D991" s="20" t="s">
        <v>347</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20" t="s">
        <v>81</v>
      </c>
      <c r="K991" s="51" t="str">
        <f ca="1">LeaveTracker[[#This Row],[Days]]&amp;" "&amp;LeaveTracker[[#This Row],[Type of Leave]]</f>
        <v>1 SL</v>
      </c>
      <c r="L991" s="23">
        <f ca="1">NETWORKDAYS(LeaveTracker[[#This Row],[Start Date]],LeaveTracker[[#This Row],[End Date]],lstHolidays)</f>
        <v>1</v>
      </c>
      <c r="M991" s="27"/>
    </row>
    <row r="992" spans="1:13" ht="30" customHeight="1" x14ac:dyDescent="0.3">
      <c r="A992" s="32">
        <v>1218</v>
      </c>
      <c r="B992" s="33">
        <v>43791</v>
      </c>
      <c r="C992" s="22">
        <v>43739</v>
      </c>
      <c r="D992" s="20" t="s">
        <v>347</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20" t="s">
        <v>81</v>
      </c>
      <c r="K992" s="51" t="str">
        <f ca="1">LeaveTracker[[#This Row],[Days]]&amp;" "&amp;LeaveTracker[[#This Row],[Type of Leave]]</f>
        <v>1 SL</v>
      </c>
      <c r="L992" s="23">
        <f ca="1">NETWORKDAYS(LeaveTracker[[#This Row],[Start Date]],LeaveTracker[[#This Row],[End Date]],lstHolidays)</f>
        <v>1</v>
      </c>
      <c r="M992" s="27"/>
    </row>
    <row r="993" spans="1:13" ht="30" customHeight="1" x14ac:dyDescent="0.3">
      <c r="A993" s="32">
        <v>1218</v>
      </c>
      <c r="B993" s="33">
        <v>43791</v>
      </c>
      <c r="C993" s="22">
        <v>43739</v>
      </c>
      <c r="D993" s="20" t="s">
        <v>347</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20" t="s">
        <v>81</v>
      </c>
      <c r="K993" s="51" t="str">
        <f ca="1">LeaveTracker[[#This Row],[Days]]&amp;" "&amp;LeaveTracker[[#This Row],[Type of Leave]]</f>
        <v>1 SL</v>
      </c>
      <c r="L993" s="23">
        <f ca="1">NETWORKDAYS(LeaveTracker[[#This Row],[Start Date]],LeaveTracker[[#This Row],[End Date]],lstHolidays)</f>
        <v>1</v>
      </c>
      <c r="M993" s="27"/>
    </row>
    <row r="994" spans="1:13" ht="30" customHeight="1" x14ac:dyDescent="0.3">
      <c r="A994" s="32">
        <v>1219</v>
      </c>
      <c r="B994" s="33">
        <v>43791</v>
      </c>
      <c r="C994" s="22">
        <v>43726</v>
      </c>
      <c r="D994" s="20" t="s">
        <v>347</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20" t="s">
        <v>81</v>
      </c>
      <c r="K994" s="51" t="str">
        <f ca="1">LeaveTracker[[#This Row],[Days]]&amp;" "&amp;LeaveTracker[[#This Row],[Type of Leave]]</f>
        <v>2 SL</v>
      </c>
      <c r="L994" s="23">
        <f ca="1">NETWORKDAYS(LeaveTracker[[#This Row],[Start Date]],LeaveTracker[[#This Row],[End Date]],lstHolidays)</f>
        <v>2</v>
      </c>
      <c r="M994" s="27"/>
    </row>
    <row r="995" spans="1:13" ht="30" customHeight="1" x14ac:dyDescent="0.3">
      <c r="A995" s="32">
        <v>1220</v>
      </c>
      <c r="B995" s="33">
        <v>43791</v>
      </c>
      <c r="C995" s="22">
        <v>43745</v>
      </c>
      <c r="D995" s="19" t="s">
        <v>351</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20" t="s">
        <v>81</v>
      </c>
      <c r="K995" s="51" t="str">
        <f ca="1">LeaveTracker[[#This Row],[Days]]&amp;" "&amp;LeaveTracker[[#This Row],[Type of Leave]]</f>
        <v>1 SL</v>
      </c>
      <c r="L995" s="23">
        <f ca="1">NETWORKDAYS(LeaveTracker[[#This Row],[Start Date]],LeaveTracker[[#This Row],[End Date]],lstHolidays)</f>
        <v>1</v>
      </c>
      <c r="M995" s="27"/>
    </row>
    <row r="996" spans="1:13" ht="30" customHeight="1" x14ac:dyDescent="0.3">
      <c r="A996" s="32">
        <v>1221</v>
      </c>
      <c r="B996" s="33">
        <v>43791</v>
      </c>
      <c r="C996" s="22">
        <v>43767</v>
      </c>
      <c r="D996" s="19" t="s">
        <v>355</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20" t="s">
        <v>81</v>
      </c>
      <c r="K996" s="51" t="str">
        <f ca="1">LeaveTracker[[#This Row],[Days]]&amp;" "&amp;LeaveTracker[[#This Row],[Type of Leave]]</f>
        <v>1 SL</v>
      </c>
      <c r="L996" s="23">
        <f ca="1">NETWORKDAYS(LeaveTracker[[#This Row],[Start Date]],LeaveTracker[[#This Row],[End Date]],lstHolidays)</f>
        <v>1</v>
      </c>
      <c r="M996" s="27"/>
    </row>
    <row r="997" spans="1:13" ht="30" customHeight="1" x14ac:dyDescent="0.3">
      <c r="A997" s="32">
        <v>1221</v>
      </c>
      <c r="B997" s="33">
        <v>43791</v>
      </c>
      <c r="C997" s="22">
        <v>43767</v>
      </c>
      <c r="D997" s="19" t="s">
        <v>355</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20" t="s">
        <v>81</v>
      </c>
      <c r="K997" s="51" t="str">
        <f ca="1">LeaveTracker[[#This Row],[Days]]&amp;" "&amp;LeaveTracker[[#This Row],[Type of Leave]]</f>
        <v>1 SL</v>
      </c>
      <c r="L997" s="23">
        <f ca="1">NETWORKDAYS(LeaveTracker[[#This Row],[Start Date]],LeaveTracker[[#This Row],[End Date]],lstHolidays)</f>
        <v>1</v>
      </c>
      <c r="M997" s="27"/>
    </row>
    <row r="998" spans="1:13" ht="30" customHeight="1" x14ac:dyDescent="0.3">
      <c r="A998" s="32">
        <v>1222</v>
      </c>
      <c r="B998" s="33">
        <v>43794</v>
      </c>
      <c r="C998" s="22">
        <v>43763</v>
      </c>
      <c r="D998" s="19" t="s">
        <v>358</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20" t="s">
        <v>81</v>
      </c>
      <c r="K998" s="51" t="str">
        <f ca="1">LeaveTracker[[#This Row],[Days]]&amp;" "&amp;LeaveTracker[[#This Row],[Type of Leave]]</f>
        <v>1 SL</v>
      </c>
      <c r="L998" s="23">
        <f ca="1">NETWORKDAYS(LeaveTracker[[#This Row],[Start Date]],LeaveTracker[[#This Row],[End Date]],lstHolidays)</f>
        <v>1</v>
      </c>
      <c r="M998" s="27"/>
    </row>
    <row r="999" spans="1:13" ht="30" customHeight="1" x14ac:dyDescent="0.3">
      <c r="A999" s="32">
        <v>1223</v>
      </c>
      <c r="B999" s="33">
        <v>43794</v>
      </c>
      <c r="C999" s="22">
        <v>43756</v>
      </c>
      <c r="D999" s="19" t="s">
        <v>362</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20" t="s">
        <v>1</v>
      </c>
      <c r="J999" s="43" t="s">
        <v>105</v>
      </c>
      <c r="K999" s="51" t="str">
        <f ca="1">LeaveTracker[[#This Row],[Days]]&amp;" "&amp;LeaveTracker[[#This Row],[Type of Leave]]</f>
        <v>2 Other</v>
      </c>
      <c r="L999" s="23">
        <f ca="1">NETWORKDAYS(LeaveTracker[[#This Row],[Start Date]],LeaveTracker[[#This Row],[End Date]],lstHolidays)</f>
        <v>2</v>
      </c>
      <c r="M999" s="27"/>
    </row>
    <row r="1000" spans="1:13" ht="30" customHeight="1" x14ac:dyDescent="0.3">
      <c r="A1000" s="32">
        <v>1224</v>
      </c>
      <c r="B1000" s="33">
        <v>43794</v>
      </c>
      <c r="C1000" s="22">
        <v>43769</v>
      </c>
      <c r="D1000" s="19" t="s">
        <v>367</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19" t="s">
        <v>81</v>
      </c>
      <c r="K1000" s="51" t="str">
        <f ca="1">LeaveTracker[[#This Row],[Days]]&amp;" "&amp;LeaveTracker[[#This Row],[Type of Leave]]</f>
        <v>1 SL</v>
      </c>
      <c r="L1000" s="23">
        <f ca="1">NETWORKDAYS(LeaveTracker[[#This Row],[Start Date]],LeaveTracker[[#This Row],[End Date]],lstHolidays)</f>
        <v>1</v>
      </c>
      <c r="M1000" s="27"/>
    </row>
    <row r="1001" spans="1:13" ht="30" customHeight="1" x14ac:dyDescent="0.3">
      <c r="A1001" s="32">
        <v>1225</v>
      </c>
      <c r="B1001" s="33">
        <v>43794</v>
      </c>
      <c r="C1001" s="22">
        <v>43763</v>
      </c>
      <c r="D1001" s="20" t="s">
        <v>371</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19" t="s">
        <v>82</v>
      </c>
      <c r="K1001" s="51" t="str">
        <f ca="1">LeaveTracker[[#This Row],[Days]]&amp;" "&amp;LeaveTracker[[#This Row],[Type of Leave]]</f>
        <v>2 VL</v>
      </c>
      <c r="L1001" s="23">
        <f ca="1">NETWORKDAYS(LeaveTracker[[#This Row],[Start Date]],LeaveTracker[[#This Row],[End Date]],lstHolidays)</f>
        <v>2</v>
      </c>
      <c r="M1001" s="27"/>
    </row>
    <row r="1002" spans="1:13" ht="30" customHeight="1" x14ac:dyDescent="0.3">
      <c r="A1002" s="32">
        <v>1225</v>
      </c>
      <c r="B1002" s="33">
        <v>43794</v>
      </c>
      <c r="C1002" s="22">
        <v>43763</v>
      </c>
      <c r="D1002" s="20" t="s">
        <v>371</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20" t="s">
        <v>82</v>
      </c>
      <c r="K1002" s="51" t="str">
        <f ca="1">LeaveTracker[[#This Row],[Days]]&amp;" "&amp;LeaveTracker[[#This Row],[Type of Leave]]</f>
        <v>2 VL</v>
      </c>
      <c r="L1002" s="23">
        <f ca="1">NETWORKDAYS(LeaveTracker[[#This Row],[Start Date]],LeaveTracker[[#This Row],[End Date]],lstHolidays)</f>
        <v>2</v>
      </c>
      <c r="M1002" s="27"/>
    </row>
    <row r="1003" spans="1:13" ht="30" customHeight="1" x14ac:dyDescent="0.3">
      <c r="A1003" s="32">
        <v>1226</v>
      </c>
      <c r="B1003" s="33">
        <v>43794</v>
      </c>
      <c r="C1003" s="22">
        <v>43760</v>
      </c>
      <c r="D1003" s="19" t="s">
        <v>367</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19" t="s">
        <v>81</v>
      </c>
      <c r="K1003" s="51" t="str">
        <f ca="1">LeaveTracker[[#This Row],[Days]]&amp;" "&amp;LeaveTracker[[#This Row],[Type of Leave]]</f>
        <v>1 SL</v>
      </c>
      <c r="L1003" s="23">
        <f ca="1">NETWORKDAYS(LeaveTracker[[#This Row],[Start Date]],LeaveTracker[[#This Row],[End Date]],lstHolidays)</f>
        <v>1</v>
      </c>
      <c r="M1003" s="27"/>
    </row>
    <row r="1004" spans="1:13" ht="30" customHeight="1" x14ac:dyDescent="0.3">
      <c r="A1004" s="32">
        <v>1226</v>
      </c>
      <c r="B1004" s="33">
        <v>43794</v>
      </c>
      <c r="C1004" s="22">
        <v>43760</v>
      </c>
      <c r="D1004" s="19" t="s">
        <v>367</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19" t="s">
        <v>81</v>
      </c>
      <c r="K1004" s="51" t="str">
        <f ca="1">LeaveTracker[[#This Row],[Days]]&amp;" "&amp;LeaveTracker[[#This Row],[Type of Leave]]</f>
        <v>1 SL</v>
      </c>
      <c r="L1004" s="23">
        <f ca="1">NETWORKDAYS(LeaveTracker[[#This Row],[Start Date]],LeaveTracker[[#This Row],[End Date]],lstHolidays)</f>
        <v>1</v>
      </c>
      <c r="M1004" s="27"/>
    </row>
    <row r="1005" spans="1:13" ht="30" customHeight="1" x14ac:dyDescent="0.3">
      <c r="A1005" s="32">
        <v>1227</v>
      </c>
      <c r="B1005" s="33">
        <v>43794</v>
      </c>
      <c r="C1005" s="22">
        <v>43763</v>
      </c>
      <c r="D1005" s="20" t="s">
        <v>371</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19"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customHeight="1" x14ac:dyDescent="0.3">
      <c r="A1006" s="32">
        <v>1228</v>
      </c>
      <c r="B1006" s="33">
        <v>43794</v>
      </c>
      <c r="C1006" s="22">
        <v>43717</v>
      </c>
      <c r="D1006" s="20" t="s">
        <v>371</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19" t="s">
        <v>82</v>
      </c>
      <c r="K1006" s="51" t="str">
        <f ca="1">LeaveTracker[[#This Row],[Days]]&amp;" "&amp;LeaveTracker[[#This Row],[Type of Leave]]</f>
        <v>1 VL</v>
      </c>
      <c r="L1006" s="23">
        <f ca="1">NETWORKDAYS(LeaveTracker[[#This Row],[Start Date]],LeaveTracker[[#This Row],[End Date]],lstHolidays)</f>
        <v>1</v>
      </c>
      <c r="M1006" s="27"/>
    </row>
    <row r="1007" spans="1:13" ht="30" customHeight="1" x14ac:dyDescent="0.3">
      <c r="A1007" s="32">
        <v>1228</v>
      </c>
      <c r="B1007" s="33">
        <v>43794</v>
      </c>
      <c r="C1007" s="22">
        <v>43717</v>
      </c>
      <c r="D1007" s="19" t="s">
        <v>371</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19" t="s">
        <v>82</v>
      </c>
      <c r="K1007" s="51" t="str">
        <f ca="1">LeaveTracker[[#This Row],[Days]]&amp;" "&amp;LeaveTracker[[#This Row],[Type of Leave]]</f>
        <v>1 VL</v>
      </c>
      <c r="L1007" s="23">
        <f ca="1">NETWORKDAYS(LeaveTracker[[#This Row],[Start Date]],LeaveTracker[[#This Row],[End Date]],lstHolidays)</f>
        <v>1</v>
      </c>
      <c r="M1007" s="27"/>
    </row>
    <row r="1008" spans="1:13" ht="30" customHeight="1" x14ac:dyDescent="0.3">
      <c r="A1008" s="32">
        <v>1229</v>
      </c>
      <c r="B1008" s="33">
        <v>43794</v>
      </c>
      <c r="C1008" s="22">
        <v>43731</v>
      </c>
      <c r="D1008" s="19" t="s">
        <v>371</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19" t="s">
        <v>81</v>
      </c>
      <c r="K1008" s="51" t="str">
        <f ca="1">LeaveTracker[[#This Row],[Days]]&amp;" "&amp;LeaveTracker[[#This Row],[Type of Leave]]</f>
        <v>2 SL</v>
      </c>
      <c r="L1008" s="23">
        <f ca="1">NETWORKDAYS(LeaveTracker[[#This Row],[Start Date]],LeaveTracker[[#This Row],[End Date]],lstHolidays)</f>
        <v>2</v>
      </c>
      <c r="M1008" s="27"/>
    </row>
    <row r="1009" spans="1:13" ht="30" customHeight="1" x14ac:dyDescent="0.3">
      <c r="A1009" s="32">
        <v>1230</v>
      </c>
      <c r="B1009" s="33">
        <v>43794</v>
      </c>
      <c r="C1009" s="22">
        <v>43760</v>
      </c>
      <c r="D1009" s="19" t="s">
        <v>371</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19" t="s">
        <v>82</v>
      </c>
      <c r="K1009" s="51" t="str">
        <f ca="1">LeaveTracker[[#This Row],[Days]]&amp;" "&amp;LeaveTracker[[#This Row],[Type of Leave]]</f>
        <v>5 VL</v>
      </c>
      <c r="L1009" s="23">
        <f ca="1">NETWORKDAYS(LeaveTracker[[#This Row],[Start Date]],LeaveTracker[[#This Row],[End Date]],lstHolidays)</f>
        <v>5</v>
      </c>
      <c r="M1009" s="27"/>
    </row>
    <row r="1010" spans="1:13" ht="30" customHeight="1" x14ac:dyDescent="0.3">
      <c r="A1010" s="32">
        <v>1231</v>
      </c>
      <c r="B1010" s="33">
        <v>43794</v>
      </c>
      <c r="C1010" s="22">
        <v>43710</v>
      </c>
      <c r="D1010" s="19" t="s">
        <v>371</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19" t="s">
        <v>82</v>
      </c>
      <c r="K1010" s="51" t="str">
        <f ca="1">LeaveTracker[[#This Row],[Days]]&amp;" "&amp;LeaveTracker[[#This Row],[Type of Leave]]</f>
        <v>3 VL</v>
      </c>
      <c r="L1010" s="23">
        <f ca="1">NETWORKDAYS(LeaveTracker[[#This Row],[Start Date]],LeaveTracker[[#This Row],[End Date]],lstHolidays)</f>
        <v>3</v>
      </c>
      <c r="M1010" s="27"/>
    </row>
    <row r="1011" spans="1:13" ht="30" customHeight="1" x14ac:dyDescent="0.3">
      <c r="A1011" s="32">
        <v>1232</v>
      </c>
      <c r="B1011" s="33">
        <v>43794</v>
      </c>
      <c r="C1011" s="22">
        <v>43735</v>
      </c>
      <c r="D1011" s="19" t="s">
        <v>375</v>
      </c>
      <c r="E1011" s="51" t="str">
        <f>IF(ISBLANK(LeaveTracker[[#This Row],[Employee Name]]),"-----",VLOOKUP(LeaveTracker[[#This Row],[Employee Name]],Employees[[Employee Name]:[Office]],7))</f>
        <v>BPLO</v>
      </c>
      <c r="F1011" s="51" t="str">
        <f>IF(ISBLANK(LeaveTracker[[#This Row],[Employee Name]]),"-----",VLOOKUP(LeaveTracker[[#This Row],[Employee Name]],Employees[[Employee Name]:[Office]],6))</f>
        <v>JOBCON</v>
      </c>
      <c r="G1011" s="24">
        <v>43731</v>
      </c>
      <c r="H1011" s="24">
        <v>43732</v>
      </c>
      <c r="I1011" s="19" t="s">
        <v>81</v>
      </c>
      <c r="K1011" s="51" t="str">
        <f ca="1">LeaveTracker[[#This Row],[Days]]&amp;" "&amp;LeaveTracker[[#This Row],[Type of Leave]]</f>
        <v>2 SL</v>
      </c>
      <c r="L1011" s="23">
        <f ca="1">NETWORKDAYS(LeaveTracker[[#This Row],[Start Date]],LeaveTracker[[#This Row],[End Date]],lstHolidays)</f>
        <v>2</v>
      </c>
      <c r="M1011" s="27"/>
    </row>
    <row r="1012" spans="1:13" ht="30" customHeight="1" x14ac:dyDescent="0.3">
      <c r="A1012" s="32">
        <v>1233</v>
      </c>
      <c r="B1012" s="33">
        <v>43794</v>
      </c>
      <c r="C1012" s="22">
        <v>43732</v>
      </c>
      <c r="D1012" s="19" t="s">
        <v>380</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19" t="s">
        <v>81</v>
      </c>
      <c r="K1012" s="51" t="str">
        <f ca="1">LeaveTracker[[#This Row],[Days]]&amp;" "&amp;LeaveTracker[[#This Row],[Type of Leave]]</f>
        <v>1 SL</v>
      </c>
      <c r="L1012" s="23">
        <f ca="1">NETWORKDAYS(LeaveTracker[[#This Row],[Start Date]],LeaveTracker[[#This Row],[End Date]],lstHolidays)</f>
        <v>1</v>
      </c>
      <c r="M1012" s="27"/>
    </row>
    <row r="1013" spans="1:13" ht="30" customHeight="1" x14ac:dyDescent="0.3">
      <c r="A1013" s="32">
        <v>1234</v>
      </c>
      <c r="B1013" s="33">
        <v>43794</v>
      </c>
      <c r="C1013" s="22">
        <v>43759</v>
      </c>
      <c r="D1013" s="19" t="s">
        <v>382</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19" t="s">
        <v>82</v>
      </c>
      <c r="K1013" s="51" t="str">
        <f ca="1">LeaveTracker[[#This Row],[Days]]&amp;" "&amp;LeaveTracker[[#This Row],[Type of Leave]]</f>
        <v>4 VL</v>
      </c>
      <c r="L1013" s="23">
        <f ca="1">NETWORKDAYS(LeaveTracker[[#This Row],[Start Date]],LeaveTracker[[#This Row],[End Date]],lstHolidays)</f>
        <v>4</v>
      </c>
      <c r="M1013" s="27"/>
    </row>
    <row r="1014" spans="1:13" ht="30" customHeight="1" x14ac:dyDescent="0.3">
      <c r="A1014" s="32">
        <v>1235</v>
      </c>
      <c r="B1014" s="33">
        <v>43794</v>
      </c>
      <c r="C1014" s="22">
        <v>43760</v>
      </c>
      <c r="D1014" s="19" t="s">
        <v>1025</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19" t="s">
        <v>81</v>
      </c>
      <c r="K1014" s="51" t="str">
        <f ca="1">LeaveTracker[[#This Row],[Days]]&amp;" "&amp;LeaveTracker[[#This Row],[Type of Leave]]</f>
        <v>1 SL</v>
      </c>
      <c r="L1014" s="23">
        <f ca="1">NETWORKDAYS(LeaveTracker[[#This Row],[Start Date]],LeaveTracker[[#This Row],[End Date]],lstHolidays)</f>
        <v>1</v>
      </c>
      <c r="M1014" s="27"/>
    </row>
    <row r="1015" spans="1:13" ht="30" customHeight="1" x14ac:dyDescent="0.3">
      <c r="A1015" s="32">
        <v>1235</v>
      </c>
      <c r="B1015" s="33">
        <v>43794</v>
      </c>
      <c r="C1015" s="22">
        <v>43760</v>
      </c>
      <c r="D1015" s="19" t="s">
        <v>1025</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19" t="s">
        <v>81</v>
      </c>
      <c r="K1015" s="51" t="str">
        <f ca="1">LeaveTracker[[#This Row],[Days]]&amp;" "&amp;LeaveTracker[[#This Row],[Type of Leave]]</f>
        <v>2 SL</v>
      </c>
      <c r="L1015" s="23">
        <f ca="1">NETWORKDAYS(LeaveTracker[[#This Row],[Start Date]],LeaveTracker[[#This Row],[End Date]],lstHolidays)</f>
        <v>2</v>
      </c>
      <c r="M1015" s="27"/>
    </row>
    <row r="1016" spans="1:13" ht="30" customHeight="1" x14ac:dyDescent="0.3">
      <c r="A1016" s="32">
        <v>1236</v>
      </c>
      <c r="B1016" s="33">
        <v>43794</v>
      </c>
      <c r="C1016" s="22">
        <v>43760</v>
      </c>
      <c r="D1016" s="19" t="s">
        <v>385</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19" t="s">
        <v>82</v>
      </c>
      <c r="J1016" s="43" t="s">
        <v>399</v>
      </c>
      <c r="K1016" s="51" t="str">
        <f ca="1">LeaveTracker[[#This Row],[Days]]&amp;" "&amp;LeaveTracker[[#This Row],[Type of Leave]]</f>
        <v>3 VL</v>
      </c>
      <c r="L1016" s="23">
        <f ca="1">NETWORKDAYS(LeaveTracker[[#This Row],[Start Date]],LeaveTracker[[#This Row],[End Date]],lstHolidays)</f>
        <v>3</v>
      </c>
      <c r="M1016" s="27"/>
    </row>
    <row r="1017" spans="1:13" ht="30" customHeight="1" x14ac:dyDescent="0.3">
      <c r="A1017" s="32">
        <v>1237</v>
      </c>
      <c r="B1017" s="33">
        <v>43794</v>
      </c>
      <c r="C1017" s="22">
        <v>43775</v>
      </c>
      <c r="D1017" s="19" t="s">
        <v>388</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19" t="s">
        <v>81</v>
      </c>
      <c r="K1017" s="51" t="str">
        <f ca="1">LeaveTracker[[#This Row],[Days]]&amp;" "&amp;LeaveTracker[[#This Row],[Type of Leave]]</f>
        <v>3 SL</v>
      </c>
      <c r="L1017" s="23">
        <f ca="1">NETWORKDAYS(LeaveTracker[[#This Row],[Start Date]],LeaveTracker[[#This Row],[End Date]],lstHolidays)</f>
        <v>3</v>
      </c>
      <c r="M1017" s="27"/>
    </row>
    <row r="1018" spans="1:13" ht="30" customHeight="1" x14ac:dyDescent="0.3">
      <c r="A1018" s="32">
        <v>1238</v>
      </c>
      <c r="B1018" s="33">
        <v>43794</v>
      </c>
      <c r="C1018" s="22">
        <v>43755</v>
      </c>
      <c r="D1018" s="19" t="s">
        <v>391</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19" t="s">
        <v>81</v>
      </c>
      <c r="K1018" s="51" t="str">
        <f ca="1">LeaveTracker[[#This Row],[Days]]&amp;" "&amp;LeaveTracker[[#This Row],[Type of Leave]]</f>
        <v>2 SL</v>
      </c>
      <c r="L1018" s="23">
        <f ca="1">NETWORKDAYS(LeaveTracker[[#This Row],[Start Date]],LeaveTracker[[#This Row],[End Date]],lstHolidays)</f>
        <v>2</v>
      </c>
      <c r="M1018" s="27"/>
    </row>
    <row r="1019" spans="1:13" ht="30" customHeight="1" x14ac:dyDescent="0.3">
      <c r="A1019" s="32">
        <v>1239</v>
      </c>
      <c r="B1019" s="33">
        <v>43794</v>
      </c>
      <c r="C1019" s="22">
        <v>43766</v>
      </c>
      <c r="D1019" s="19" t="s">
        <v>391</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19" t="s">
        <v>81</v>
      </c>
      <c r="K1019" s="51" t="str">
        <f ca="1">LeaveTracker[[#This Row],[Days]]&amp;" "&amp;LeaveTracker[[#This Row],[Type of Leave]]</f>
        <v>3 SL</v>
      </c>
      <c r="L1019" s="23">
        <f ca="1">NETWORKDAYS(LeaveTracker[[#This Row],[Start Date]],LeaveTracker[[#This Row],[End Date]],lstHolidays)</f>
        <v>3</v>
      </c>
      <c r="M1019" s="27"/>
    </row>
    <row r="1020" spans="1:13" ht="30" customHeight="1" x14ac:dyDescent="0.3">
      <c r="A1020" s="32">
        <v>1240</v>
      </c>
      <c r="B1020" s="33">
        <v>43794</v>
      </c>
      <c r="C1020" s="22">
        <v>43767</v>
      </c>
      <c r="D1020" s="19" t="s">
        <v>394</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19" t="s">
        <v>81</v>
      </c>
      <c r="K1020" s="51" t="str">
        <f ca="1">LeaveTracker[[#This Row],[Days]]&amp;" "&amp;LeaveTracker[[#This Row],[Type of Leave]]</f>
        <v>1 SL</v>
      </c>
      <c r="L1020" s="23">
        <f ca="1">NETWORKDAYS(LeaveTracker[[#This Row],[Start Date]],LeaveTracker[[#This Row],[End Date]],lstHolidays)</f>
        <v>1</v>
      </c>
      <c r="M1020" s="27"/>
    </row>
    <row r="1021" spans="1:13" ht="30" customHeight="1" x14ac:dyDescent="0.3">
      <c r="A1021" s="32">
        <v>1241</v>
      </c>
      <c r="B1021" s="33">
        <v>43794</v>
      </c>
      <c r="C1021" s="22">
        <v>43763</v>
      </c>
      <c r="D1021" s="19" t="s">
        <v>394</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19" t="s">
        <v>81</v>
      </c>
      <c r="K1021" s="51" t="str">
        <f ca="1">LeaveTracker[[#This Row],[Days]]&amp;" "&amp;LeaveTracker[[#This Row],[Type of Leave]]</f>
        <v>1 SL</v>
      </c>
      <c r="L1021" s="23">
        <f ca="1">NETWORKDAYS(LeaveTracker[[#This Row],[Start Date]],LeaveTracker[[#This Row],[End Date]],lstHolidays)</f>
        <v>1</v>
      </c>
      <c r="M1021" s="27"/>
    </row>
    <row r="1022" spans="1:13" ht="30" customHeight="1" x14ac:dyDescent="0.3">
      <c r="A1022" s="32">
        <v>1242</v>
      </c>
      <c r="B1022" s="33">
        <v>43794</v>
      </c>
      <c r="C1022" s="22">
        <v>43787</v>
      </c>
      <c r="D1022" s="20" t="s">
        <v>396</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19" t="s">
        <v>1</v>
      </c>
      <c r="J1022" s="43" t="s">
        <v>299</v>
      </c>
      <c r="K1022" s="51" t="str">
        <f ca="1">LeaveTracker[[#This Row],[Days]]&amp;" "&amp;LeaveTracker[[#This Row],[Type of Leave]]</f>
        <v>5 Other</v>
      </c>
      <c r="L1022" s="23">
        <f ca="1">NETWORKDAYS(LeaveTracker[[#This Row],[Start Date]],LeaveTracker[[#This Row],[End Date]],lstHolidays)</f>
        <v>5</v>
      </c>
      <c r="M1022" s="27"/>
    </row>
    <row r="1023" spans="1:13" ht="30" customHeight="1" x14ac:dyDescent="0.3">
      <c r="A1023" s="32">
        <v>1243</v>
      </c>
      <c r="B1023" s="33">
        <v>43794</v>
      </c>
      <c r="C1023" s="22">
        <v>43754</v>
      </c>
      <c r="D1023" s="19" t="s">
        <v>396</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19" t="s">
        <v>82</v>
      </c>
      <c r="K1023" s="51" t="str">
        <f ca="1">LeaveTracker[[#This Row],[Days]]&amp;" "&amp;LeaveTracker[[#This Row],[Type of Leave]]</f>
        <v>3 VL</v>
      </c>
      <c r="L1023" s="23">
        <f ca="1">NETWORKDAYS(LeaveTracker[[#This Row],[Start Date]],LeaveTracker[[#This Row],[End Date]],lstHolidays)</f>
        <v>3</v>
      </c>
      <c r="M1023" s="27"/>
    </row>
    <row r="1024" spans="1:13" ht="30" customHeight="1" x14ac:dyDescent="0.3">
      <c r="A1024" s="32">
        <v>1245</v>
      </c>
      <c r="B1024" s="33">
        <v>43794</v>
      </c>
      <c r="C1024" s="22">
        <v>43754</v>
      </c>
      <c r="D1024" s="19" t="s">
        <v>396</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19" t="s">
        <v>81</v>
      </c>
      <c r="K1024" s="51" t="str">
        <f ca="1">LeaveTracker[[#This Row],[Days]]&amp;" "&amp;LeaveTracker[[#This Row],[Type of Leave]]</f>
        <v>1 SL</v>
      </c>
      <c r="L1024" s="23">
        <f ca="1">NETWORKDAYS(LeaveTracker[[#This Row],[Start Date]],LeaveTracker[[#This Row],[End Date]],lstHolidays)</f>
        <v>1</v>
      </c>
      <c r="M1024" s="27"/>
    </row>
    <row r="1025" spans="1:13" ht="30" customHeight="1" x14ac:dyDescent="0.3">
      <c r="A1025" s="32">
        <v>1246</v>
      </c>
      <c r="B1025" s="33">
        <v>43794</v>
      </c>
      <c r="C1025" s="22">
        <v>43748</v>
      </c>
      <c r="D1025" s="19" t="s">
        <v>398</v>
      </c>
      <c r="E1025" s="51" t="str">
        <f>IF(ISBLANK(LeaveTracker[[#This Row],[Employee Name]]),"-----",VLOOKUP(LeaveTracker[[#This Row],[Employee Name]],Employees[[Employee Name]:[Office]],7))</f>
        <v>NUTRITION OFFICE</v>
      </c>
      <c r="F1025" s="51" t="str">
        <f>IF(ISBLANK(LeaveTracker[[#This Row],[Employee Name]]),"-----",VLOOKUP(LeaveTracker[[#This Row],[Employee Name]],Employees[[Employee Name]:[Office]],6))</f>
        <v>REGULAR</v>
      </c>
      <c r="G1025" s="24">
        <v>43752</v>
      </c>
      <c r="H1025" s="24">
        <v>43752</v>
      </c>
      <c r="I1025" s="19" t="s">
        <v>82</v>
      </c>
      <c r="K1025" s="51" t="str">
        <f ca="1">LeaveTracker[[#This Row],[Days]]&amp;" "&amp;LeaveTracker[[#This Row],[Type of Leave]]</f>
        <v>1 VL</v>
      </c>
      <c r="L1025" s="23">
        <f ca="1">NETWORKDAYS(LeaveTracker[[#This Row],[Start Date]],LeaveTracker[[#This Row],[End Date]],lstHolidays)</f>
        <v>1</v>
      </c>
      <c r="M1025" s="27"/>
    </row>
    <row r="1026" spans="1:13" ht="30" customHeight="1" x14ac:dyDescent="0.3">
      <c r="A1026" s="32">
        <v>1246</v>
      </c>
      <c r="B1026" s="33">
        <v>43794</v>
      </c>
      <c r="C1026" s="22">
        <v>43748</v>
      </c>
      <c r="D1026" s="20" t="s">
        <v>398</v>
      </c>
      <c r="E1026" s="51" t="str">
        <f>IF(ISBLANK(LeaveTracker[[#This Row],[Employee Name]]),"-----",VLOOKUP(LeaveTracker[[#This Row],[Employee Name]],Employees[[Employee Name]:[Office]],7))</f>
        <v>NUTRITION OFFICE</v>
      </c>
      <c r="F1026" s="51" t="str">
        <f>IF(ISBLANK(LeaveTracker[[#This Row],[Employee Name]]),"-----",VLOOKUP(LeaveTracker[[#This Row],[Employee Name]],Employees[[Employee Name]:[Office]],6))</f>
        <v>REGULAR</v>
      </c>
      <c r="G1026" s="24">
        <v>43754</v>
      </c>
      <c r="H1026" s="24">
        <v>43754</v>
      </c>
      <c r="I1026" s="20" t="s">
        <v>82</v>
      </c>
      <c r="K1026" s="51" t="str">
        <f ca="1">LeaveTracker[[#This Row],[Days]]&amp;" "&amp;LeaveTracker[[#This Row],[Type of Leave]]</f>
        <v>1 VL</v>
      </c>
      <c r="L1026" s="23">
        <f ca="1">NETWORKDAYS(LeaveTracker[[#This Row],[Start Date]],LeaveTracker[[#This Row],[End Date]],lstHolidays)</f>
        <v>1</v>
      </c>
      <c r="M1026" s="27"/>
    </row>
    <row r="1027" spans="1:13" ht="30" customHeight="1" x14ac:dyDescent="0.3">
      <c r="A1027" s="32">
        <v>1246</v>
      </c>
      <c r="B1027" s="33">
        <v>43794</v>
      </c>
      <c r="C1027" s="22">
        <v>43748</v>
      </c>
      <c r="D1027" s="20" t="s">
        <v>398</v>
      </c>
      <c r="E1027" s="51" t="str">
        <f>IF(ISBLANK(LeaveTracker[[#This Row],[Employee Name]]),"-----",VLOOKUP(LeaveTracker[[#This Row],[Employee Name]],Employees[[Employee Name]:[Office]],7))</f>
        <v>NUTRITION OFFICE</v>
      </c>
      <c r="F1027" s="51" t="str">
        <f>IF(ISBLANK(LeaveTracker[[#This Row],[Employee Name]]),"-----",VLOOKUP(LeaveTracker[[#This Row],[Employee Name]],Employees[[Employee Name]:[Office]],6))</f>
        <v>REGULAR</v>
      </c>
      <c r="G1027" s="24">
        <v>43756</v>
      </c>
      <c r="H1027" s="24">
        <v>43756</v>
      </c>
      <c r="I1027" s="20" t="s">
        <v>82</v>
      </c>
      <c r="K1027" s="51" t="str">
        <f ca="1">LeaveTracker[[#This Row],[Days]]&amp;" "&amp;LeaveTracker[[#This Row],[Type of Leave]]</f>
        <v>1 VL</v>
      </c>
      <c r="L1027" s="23">
        <f ca="1">NETWORKDAYS(LeaveTracker[[#This Row],[Start Date]],LeaveTracker[[#This Row],[End Date]],lstHolidays)</f>
        <v>1</v>
      </c>
      <c r="M1027" s="27"/>
    </row>
    <row r="1028" spans="1:13" ht="30" customHeight="1" x14ac:dyDescent="0.3">
      <c r="A1028" s="32">
        <v>1247</v>
      </c>
      <c r="B1028" s="33">
        <v>43794</v>
      </c>
      <c r="C1028" s="22">
        <v>43754</v>
      </c>
      <c r="D1028" s="19" t="s">
        <v>402</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20" t="s">
        <v>81</v>
      </c>
      <c r="K1028" s="51" t="str">
        <f ca="1">LeaveTracker[[#This Row],[Days]]&amp;" "&amp;LeaveTracker[[#This Row],[Type of Leave]]</f>
        <v>2 SL</v>
      </c>
      <c r="L1028" s="23">
        <f ca="1">NETWORKDAYS(LeaveTracker[[#This Row],[Start Date]],LeaveTracker[[#This Row],[End Date]],lstHolidays)</f>
        <v>2</v>
      </c>
      <c r="M1028" s="27"/>
    </row>
    <row r="1029" spans="1:13" ht="30" customHeight="1" x14ac:dyDescent="0.3">
      <c r="A1029" s="32">
        <v>1248</v>
      </c>
      <c r="B1029" s="33">
        <v>43794</v>
      </c>
      <c r="C1029" s="22">
        <v>43759</v>
      </c>
      <c r="D1029" s="19" t="s">
        <v>405</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20" t="s">
        <v>81</v>
      </c>
      <c r="K1029" s="51" t="str">
        <f ca="1">LeaveTracker[[#This Row],[Days]]&amp;" "&amp;LeaveTracker[[#This Row],[Type of Leave]]</f>
        <v>1 SL</v>
      </c>
      <c r="L1029" s="23">
        <f ca="1">NETWORKDAYS(LeaveTracker[[#This Row],[Start Date]],LeaveTracker[[#This Row],[End Date]],lstHolidays)</f>
        <v>1</v>
      </c>
      <c r="M1029" s="27"/>
    </row>
    <row r="1030" spans="1:13" ht="30" customHeight="1" x14ac:dyDescent="0.3">
      <c r="A1030" s="32">
        <v>1249</v>
      </c>
      <c r="B1030" s="33">
        <v>43795</v>
      </c>
      <c r="C1030" s="22">
        <v>43755</v>
      </c>
      <c r="D1030" s="19" t="s">
        <v>407</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20" t="s">
        <v>82</v>
      </c>
      <c r="K1030" s="51" t="str">
        <f ca="1">LeaveTracker[[#This Row],[Days]]&amp;" "&amp;LeaveTracker[[#This Row],[Type of Leave]]</f>
        <v>1 VL</v>
      </c>
      <c r="L1030" s="23">
        <f ca="1">NETWORKDAYS(LeaveTracker[[#This Row],[Start Date]],LeaveTracker[[#This Row],[End Date]],lstHolidays)</f>
        <v>1</v>
      </c>
      <c r="M1030" s="27"/>
    </row>
    <row r="1031" spans="1:13" ht="30" customHeight="1" x14ac:dyDescent="0.3">
      <c r="A1031" s="32">
        <v>1250</v>
      </c>
      <c r="B1031" s="33">
        <v>43795</v>
      </c>
      <c r="C1031" s="22">
        <v>43759</v>
      </c>
      <c r="D1031" s="19" t="s">
        <v>1021</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20"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customHeight="1" x14ac:dyDescent="0.3">
      <c r="A1032" s="32">
        <v>1251</v>
      </c>
      <c r="B1032" s="33">
        <v>43795</v>
      </c>
      <c r="C1032" s="22">
        <v>43754</v>
      </c>
      <c r="D1032" s="19" t="s">
        <v>411</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20" t="s">
        <v>298</v>
      </c>
      <c r="J1032" s="43" t="s">
        <v>158</v>
      </c>
      <c r="K1032" s="51" t="str">
        <f ca="1">LeaveTracker[[#This Row],[Days]]&amp;" "&amp;LeaveTracker[[#This Row],[Type of Leave]]</f>
        <v>1 OTHER</v>
      </c>
      <c r="L1032" s="23">
        <f ca="1">NETWORKDAYS(LeaveTracker[[#This Row],[Start Date]],LeaveTracker[[#This Row],[End Date]],lstHolidays)</f>
        <v>1</v>
      </c>
      <c r="M1032" s="27"/>
    </row>
    <row r="1033" spans="1:13" ht="30" customHeight="1" x14ac:dyDescent="0.3">
      <c r="A1033" s="32">
        <v>1252</v>
      </c>
      <c r="B1033" s="33">
        <v>43795</v>
      </c>
      <c r="C1033" s="22">
        <v>43760</v>
      </c>
      <c r="D1033" s="19" t="s">
        <v>415</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20" t="s">
        <v>82</v>
      </c>
      <c r="J1033" s="43" t="s">
        <v>1004</v>
      </c>
      <c r="K1033" s="51" t="str">
        <f ca="1">LeaveTracker[[#This Row],[Days]]&amp;" "&amp;LeaveTracker[[#This Row],[Type of Leave]]</f>
        <v>2 VL</v>
      </c>
      <c r="L1033" s="23">
        <f ca="1">NETWORKDAYS(LeaveTracker[[#This Row],[Start Date]],LeaveTracker[[#This Row],[End Date]],lstHolidays)</f>
        <v>2</v>
      </c>
      <c r="M1033" s="27"/>
    </row>
    <row r="1034" spans="1:13" ht="30" customHeight="1" x14ac:dyDescent="0.3">
      <c r="A1034" s="32">
        <v>1253</v>
      </c>
      <c r="B1034" s="33">
        <v>43795</v>
      </c>
      <c r="C1034" s="22">
        <v>43761</v>
      </c>
      <c r="D1034" s="19" t="s">
        <v>418</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20" t="s">
        <v>82</v>
      </c>
      <c r="J1034" s="43" t="s">
        <v>1004</v>
      </c>
      <c r="K1034" s="51" t="str">
        <f ca="1">LeaveTracker[[#This Row],[Days]]&amp;" "&amp;LeaveTracker[[#This Row],[Type of Leave]]</f>
        <v>1 VL</v>
      </c>
      <c r="L1034" s="23">
        <f ca="1">NETWORKDAYS(LeaveTracker[[#This Row],[Start Date]],LeaveTracker[[#This Row],[End Date]],lstHolidays)</f>
        <v>1</v>
      </c>
      <c r="M1034" s="27"/>
    </row>
    <row r="1035" spans="1:13" ht="30" customHeight="1" x14ac:dyDescent="0.3">
      <c r="A1035" s="32">
        <v>1254</v>
      </c>
      <c r="B1035" s="33">
        <v>43795</v>
      </c>
      <c r="C1035" s="22">
        <v>43762</v>
      </c>
      <c r="D1035" s="20" t="s">
        <v>418</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20" t="s">
        <v>82</v>
      </c>
      <c r="J1035" s="43" t="s">
        <v>1004</v>
      </c>
      <c r="K1035" s="51" t="str">
        <f ca="1">LeaveTracker[[#This Row],[Days]]&amp;" "&amp;LeaveTracker[[#This Row],[Type of Leave]]</f>
        <v>1 VL</v>
      </c>
      <c r="L1035" s="23">
        <f ca="1">NETWORKDAYS(LeaveTracker[[#This Row],[Start Date]],LeaveTracker[[#This Row],[End Date]],lstHolidays)</f>
        <v>1</v>
      </c>
      <c r="M1035" s="27"/>
    </row>
    <row r="1036" spans="1:13" ht="30" customHeight="1" x14ac:dyDescent="0.3">
      <c r="A1036" s="32">
        <v>1255</v>
      </c>
      <c r="B1036" s="33">
        <v>43795</v>
      </c>
      <c r="C1036" s="22">
        <v>43767</v>
      </c>
      <c r="D1036" s="19" t="s">
        <v>944</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20" t="s">
        <v>82</v>
      </c>
      <c r="K1036" s="51" t="str">
        <f ca="1">LeaveTracker[[#This Row],[Days]]&amp;" "&amp;LeaveTracker[[#This Row],[Type of Leave]]</f>
        <v>1 VL</v>
      </c>
      <c r="L1036" s="23">
        <f ca="1">NETWORKDAYS(LeaveTracker[[#This Row],[Start Date]],LeaveTracker[[#This Row],[End Date]],lstHolidays)</f>
        <v>1</v>
      </c>
      <c r="M1036" s="27"/>
    </row>
    <row r="1037" spans="1:13" ht="30" customHeight="1" x14ac:dyDescent="0.3">
      <c r="A1037" s="32">
        <v>1255</v>
      </c>
      <c r="B1037" s="33">
        <v>43795</v>
      </c>
      <c r="C1037" s="22">
        <v>43767</v>
      </c>
      <c r="D1037" s="19" t="s">
        <v>944</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20" t="s">
        <v>82</v>
      </c>
      <c r="K1037" s="51" t="str">
        <f ca="1">LeaveTracker[[#This Row],[Days]]&amp;" "&amp;LeaveTracker[[#This Row],[Type of Leave]]</f>
        <v>2 VL</v>
      </c>
      <c r="L1037" s="23">
        <f ca="1">NETWORKDAYS(LeaveTracker[[#This Row],[Start Date]],LeaveTracker[[#This Row],[End Date]],lstHolidays)</f>
        <v>2</v>
      </c>
      <c r="M1037" s="27"/>
    </row>
    <row r="1038" spans="1:13" ht="30" customHeight="1" x14ac:dyDescent="0.3">
      <c r="A1038" s="32">
        <v>1256</v>
      </c>
      <c r="B1038" s="33">
        <v>43795</v>
      </c>
      <c r="C1038" s="22">
        <v>43761</v>
      </c>
      <c r="D1038" s="19" t="s">
        <v>944</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20" t="s">
        <v>81</v>
      </c>
      <c r="K1038" s="51" t="str">
        <f ca="1">LeaveTracker[[#This Row],[Days]]&amp;" "&amp;LeaveTracker[[#This Row],[Type of Leave]]</f>
        <v>1 SL</v>
      </c>
      <c r="L1038" s="23">
        <f ca="1">NETWORKDAYS(LeaveTracker[[#This Row],[Start Date]],LeaveTracker[[#This Row],[End Date]],lstHolidays)</f>
        <v>1</v>
      </c>
      <c r="M1038" s="27"/>
    </row>
    <row r="1039" spans="1:13" ht="30" customHeight="1" x14ac:dyDescent="0.3">
      <c r="A1039" s="32">
        <v>1257</v>
      </c>
      <c r="B1039" s="33">
        <v>43795</v>
      </c>
      <c r="C1039" s="22">
        <v>43732</v>
      </c>
      <c r="D1039" s="19" t="s">
        <v>944</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20" t="s">
        <v>82</v>
      </c>
      <c r="K1039" s="51" t="str">
        <f ca="1">LeaveTracker[[#This Row],[Days]]&amp;" "&amp;LeaveTracker[[#This Row],[Type of Leave]]</f>
        <v>5 VL</v>
      </c>
      <c r="L1039" s="23">
        <f ca="1">NETWORKDAYS(LeaveTracker[[#This Row],[Start Date]],LeaveTracker[[#This Row],[End Date]],lstHolidays)</f>
        <v>5</v>
      </c>
      <c r="M1039" s="27"/>
    </row>
    <row r="1040" spans="1:13" ht="30" customHeight="1" x14ac:dyDescent="0.3">
      <c r="A1040" s="32">
        <v>1257</v>
      </c>
      <c r="B1040" s="33">
        <v>43795</v>
      </c>
      <c r="C1040" s="22">
        <v>43732</v>
      </c>
      <c r="D1040" s="19" t="s">
        <v>944</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20" t="s">
        <v>82</v>
      </c>
      <c r="K1040" s="51" t="str">
        <f ca="1">LeaveTracker[[#This Row],[Days]]&amp;" "&amp;LeaveTracker[[#This Row],[Type of Leave]]</f>
        <v>1 VL</v>
      </c>
      <c r="L1040" s="23">
        <f ca="1">NETWORKDAYS(LeaveTracker[[#This Row],[Start Date]],LeaveTracker[[#This Row],[End Date]],lstHolidays)</f>
        <v>1</v>
      </c>
      <c r="M1040" s="27"/>
    </row>
    <row r="1041" spans="1:13" ht="30" customHeight="1" x14ac:dyDescent="0.3">
      <c r="A1041" s="32">
        <v>1258</v>
      </c>
      <c r="B1041" s="33">
        <v>43795</v>
      </c>
      <c r="C1041" s="22">
        <v>43762</v>
      </c>
      <c r="D1041" s="19" t="s">
        <v>422</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20" t="s">
        <v>81</v>
      </c>
      <c r="K1041" s="51" t="str">
        <f ca="1">LeaveTracker[[#This Row],[Days]]&amp;" "&amp;LeaveTracker[[#This Row],[Type of Leave]]</f>
        <v>3 SL</v>
      </c>
      <c r="L1041" s="23">
        <f ca="1">NETWORKDAYS(LeaveTracker[[#This Row],[Start Date]],LeaveTracker[[#This Row],[End Date]],lstHolidays)</f>
        <v>3</v>
      </c>
      <c r="M1041" s="27"/>
    </row>
    <row r="1042" spans="1:13" ht="30" customHeight="1" x14ac:dyDescent="0.3">
      <c r="A1042" s="32">
        <v>1259</v>
      </c>
      <c r="B1042" s="33">
        <v>43795</v>
      </c>
      <c r="C1042" s="22">
        <v>43766</v>
      </c>
      <c r="D1042" s="19" t="s">
        <v>427</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20" t="s">
        <v>81</v>
      </c>
      <c r="K1042" s="51" t="str">
        <f ca="1">LeaveTracker[[#This Row],[Days]]&amp;" "&amp;LeaveTracker[[#This Row],[Type of Leave]]</f>
        <v>1 SL</v>
      </c>
      <c r="L1042" s="23">
        <f ca="1">NETWORKDAYS(LeaveTracker[[#This Row],[Start Date]],LeaveTracker[[#This Row],[End Date]],lstHolidays)</f>
        <v>1</v>
      </c>
      <c r="M1042" s="27"/>
    </row>
    <row r="1043" spans="1:13" ht="30" customHeight="1" x14ac:dyDescent="0.3">
      <c r="A1043" s="32">
        <v>1260</v>
      </c>
      <c r="B1043" s="33">
        <v>43795</v>
      </c>
      <c r="C1043" s="24">
        <v>43767</v>
      </c>
      <c r="D1043" s="20" t="s">
        <v>428</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20" t="s">
        <v>82</v>
      </c>
      <c r="K1043" s="51" t="str">
        <f ca="1">LeaveTracker[[#This Row],[Days]]&amp;" "&amp;LeaveTracker[[#This Row],[Type of Leave]]</f>
        <v>3 VL</v>
      </c>
      <c r="L1043" s="23">
        <f ca="1">NETWORKDAYS(LeaveTracker[[#This Row],[Start Date]],LeaveTracker[[#This Row],[End Date]],lstHolidays)</f>
        <v>3</v>
      </c>
      <c r="M1043" s="27"/>
    </row>
    <row r="1044" spans="1:13" ht="30" customHeight="1" x14ac:dyDescent="0.3">
      <c r="A1044" s="32">
        <v>1261</v>
      </c>
      <c r="B1044" s="33">
        <v>43795</v>
      </c>
      <c r="C1044" s="24">
        <v>43749</v>
      </c>
      <c r="D1044" s="20" t="s">
        <v>332</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20" t="s">
        <v>81</v>
      </c>
      <c r="K1044" s="51" t="str">
        <f ca="1">LeaveTracker[[#This Row],[Days]]&amp;" "&amp;LeaveTracker[[#This Row],[Type of Leave]]</f>
        <v>1 SL</v>
      </c>
      <c r="L1044" s="23">
        <f ca="1">NETWORKDAYS(LeaveTracker[[#This Row],[Start Date]],LeaveTracker[[#This Row],[End Date]],lstHolidays)</f>
        <v>1</v>
      </c>
      <c r="M1044" s="27"/>
    </row>
    <row r="1045" spans="1:13" ht="30" customHeight="1" x14ac:dyDescent="0.3">
      <c r="A1045" s="32">
        <v>1262</v>
      </c>
      <c r="B1045" s="33">
        <v>43795</v>
      </c>
      <c r="C1045" s="22">
        <v>43766</v>
      </c>
      <c r="D1045" s="19" t="s">
        <v>435</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20" t="s">
        <v>81</v>
      </c>
      <c r="K1045" s="51" t="str">
        <f ca="1">LeaveTracker[[#This Row],[Days]]&amp;" "&amp;LeaveTracker[[#This Row],[Type of Leave]]</f>
        <v>3 SL</v>
      </c>
      <c r="L1045" s="23">
        <f ca="1">NETWORKDAYS(LeaveTracker[[#This Row],[Start Date]],LeaveTracker[[#This Row],[End Date]],lstHolidays)</f>
        <v>3</v>
      </c>
      <c r="M1045" s="27"/>
    </row>
    <row r="1046" spans="1:13" ht="30"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20" t="s">
        <v>298</v>
      </c>
      <c r="J1046" s="43" t="s">
        <v>436</v>
      </c>
      <c r="K1046" s="51" t="str">
        <f ca="1">LeaveTracker[[#This Row],[Days]]&amp;" "&amp;LeaveTracker[[#This Row],[Type of Leave]]</f>
        <v>0 OTHER</v>
      </c>
      <c r="L1046" s="23">
        <f ca="1">NETWORKDAYS(LeaveTracker[[#This Row],[Start Date]],LeaveTracker[[#This Row],[End Date]],lstHolidays)</f>
        <v>0</v>
      </c>
      <c r="M1046" s="27"/>
    </row>
    <row r="1047" spans="1:13" ht="30" customHeight="1" x14ac:dyDescent="0.3">
      <c r="A1047" s="32">
        <v>1264</v>
      </c>
      <c r="B1047" s="33">
        <v>43795</v>
      </c>
      <c r="C1047" s="22">
        <v>43756</v>
      </c>
      <c r="D1047" s="19" t="s">
        <v>440</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20" t="s">
        <v>81</v>
      </c>
      <c r="K1047" s="51" t="str">
        <f ca="1">LeaveTracker[[#This Row],[Days]]&amp;" "&amp;LeaveTracker[[#This Row],[Type of Leave]]</f>
        <v>19 SL</v>
      </c>
      <c r="L1047" s="23">
        <f ca="1">NETWORKDAYS(LeaveTracker[[#This Row],[Start Date]],LeaveTracker[[#This Row],[End Date]],lstHolidays)</f>
        <v>19</v>
      </c>
      <c r="M1047" s="27"/>
    </row>
    <row r="1048" spans="1:13" ht="30" customHeight="1" x14ac:dyDescent="0.3">
      <c r="A1048" s="32">
        <v>1265</v>
      </c>
      <c r="B1048" s="33">
        <v>43795</v>
      </c>
      <c r="C1048" s="22">
        <v>43756</v>
      </c>
      <c r="D1048" s="20" t="s">
        <v>440</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19"/>
      <c r="K1048" s="51" t="str">
        <f ca="1">LeaveTracker[[#This Row],[Days]]&amp;" "&amp;LeaveTracker[[#This Row],[Type of Leave]]</f>
        <v xml:space="preserve">2 </v>
      </c>
      <c r="L1048" s="23">
        <f ca="1">NETWORKDAYS(LeaveTracker[[#This Row],[Start Date]],LeaveTracker[[#This Row],[End Date]],lstHolidays)</f>
        <v>2</v>
      </c>
      <c r="M1048" s="27"/>
    </row>
    <row r="1049" spans="1:13" ht="30" customHeight="1" x14ac:dyDescent="0.3">
      <c r="A1049" s="32">
        <v>1265</v>
      </c>
      <c r="B1049" s="33">
        <v>43795</v>
      </c>
      <c r="C1049" s="22">
        <v>43756</v>
      </c>
      <c r="D1049" s="20" t="s">
        <v>440</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19"/>
      <c r="K1049" s="51" t="str">
        <f ca="1">LeaveTracker[[#This Row],[Days]]&amp;" "&amp;LeaveTracker[[#This Row],[Type of Leave]]</f>
        <v xml:space="preserve">2 </v>
      </c>
      <c r="L1049" s="23">
        <f ca="1">NETWORKDAYS(LeaveTracker[[#This Row],[Start Date]],LeaveTracker[[#This Row],[End Date]],lstHolidays)</f>
        <v>2</v>
      </c>
      <c r="M1049" s="27"/>
    </row>
    <row r="1050" spans="1:13" ht="30" customHeight="1" x14ac:dyDescent="0.3">
      <c r="A1050" s="32">
        <v>1266</v>
      </c>
      <c r="B1050" s="33">
        <v>43795</v>
      </c>
      <c r="C1050" s="22">
        <v>43766</v>
      </c>
      <c r="D1050" s="19" t="s">
        <v>443</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20" t="s">
        <v>81</v>
      </c>
      <c r="K1050" s="51" t="str">
        <f ca="1">LeaveTracker[[#This Row],[Days]]&amp;" "&amp;LeaveTracker[[#This Row],[Type of Leave]]</f>
        <v>1 SL</v>
      </c>
      <c r="L1050" s="23">
        <f ca="1">NETWORKDAYS(LeaveTracker[[#This Row],[Start Date]],LeaveTracker[[#This Row],[End Date]],lstHolidays)</f>
        <v>1</v>
      </c>
      <c r="M1050" s="27"/>
    </row>
    <row r="1051" spans="1:13" ht="30" customHeight="1" x14ac:dyDescent="0.3">
      <c r="A1051" s="32">
        <v>1266</v>
      </c>
      <c r="B1051" s="33">
        <v>43795</v>
      </c>
      <c r="C1051" s="22">
        <v>43767</v>
      </c>
      <c r="D1051" s="19" t="s">
        <v>443</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20" t="s">
        <v>81</v>
      </c>
      <c r="K1051" s="51" t="str">
        <f ca="1">LeaveTracker[[#This Row],[Days]]&amp;" "&amp;LeaveTracker[[#This Row],[Type of Leave]]</f>
        <v>1 SL</v>
      </c>
      <c r="L1051" s="23">
        <f ca="1">NETWORKDAYS(LeaveTracker[[#This Row],[Start Date]],LeaveTracker[[#This Row],[End Date]],lstHolidays)</f>
        <v>1</v>
      </c>
      <c r="M1051" s="27"/>
    </row>
    <row r="1052" spans="1:13" ht="30" customHeight="1" x14ac:dyDescent="0.3">
      <c r="A1052" s="32">
        <v>1267</v>
      </c>
      <c r="B1052" s="33">
        <v>43795</v>
      </c>
      <c r="C1052" s="22">
        <v>43738</v>
      </c>
      <c r="D1052" s="19" t="s">
        <v>446</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20" t="s">
        <v>298</v>
      </c>
      <c r="J1052" s="43" t="s">
        <v>105</v>
      </c>
      <c r="K1052" s="51" t="str">
        <f ca="1">LeaveTracker[[#This Row],[Days]]&amp;" "&amp;LeaveTracker[[#This Row],[Type of Leave]]</f>
        <v>0 OTHER</v>
      </c>
      <c r="L1052" s="23">
        <f ca="1">NETWORKDAYS(LeaveTracker[[#This Row],[Start Date]],LeaveTracker[[#This Row],[End Date]],lstHolidays)</f>
        <v>0</v>
      </c>
      <c r="M1052" s="27"/>
    </row>
    <row r="1053" spans="1:13" ht="30" customHeight="1" x14ac:dyDescent="0.3">
      <c r="A1053" s="32">
        <v>1268</v>
      </c>
      <c r="B1053" s="33">
        <v>43795</v>
      </c>
      <c r="C1053" s="22">
        <v>43761</v>
      </c>
      <c r="D1053" s="19" t="s">
        <v>449</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20" t="s">
        <v>81</v>
      </c>
      <c r="K1053" s="51" t="str">
        <f ca="1">LeaveTracker[[#This Row],[Days]]&amp;" "&amp;LeaveTracker[[#This Row],[Type of Leave]]</f>
        <v>1 SL</v>
      </c>
      <c r="L1053" s="23">
        <f ca="1">NETWORKDAYS(LeaveTracker[[#This Row],[Start Date]],LeaveTracker[[#This Row],[End Date]],lstHolidays)</f>
        <v>1</v>
      </c>
      <c r="M1053" s="27"/>
    </row>
    <row r="1054" spans="1:13" ht="30" customHeight="1" x14ac:dyDescent="0.3">
      <c r="A1054" s="32">
        <v>1269</v>
      </c>
      <c r="B1054" s="33">
        <v>43795</v>
      </c>
      <c r="C1054" s="22">
        <v>43761</v>
      </c>
      <c r="D1054" s="20" t="s">
        <v>452</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20" t="s">
        <v>81</v>
      </c>
      <c r="K1054" s="51" t="str">
        <f ca="1">LeaveTracker[[#This Row],[Days]]&amp;" "&amp;LeaveTracker[[#This Row],[Type of Leave]]</f>
        <v>1 SL</v>
      </c>
      <c r="L1054" s="23">
        <f ca="1">NETWORKDAYS(LeaveTracker[[#This Row],[Start Date]],LeaveTracker[[#This Row],[End Date]],lstHolidays)</f>
        <v>1</v>
      </c>
      <c r="M1054" s="27"/>
    </row>
    <row r="1055" spans="1:13" ht="30" customHeight="1" x14ac:dyDescent="0.3">
      <c r="A1055" s="32">
        <v>1270</v>
      </c>
      <c r="B1055" s="33">
        <v>43795</v>
      </c>
      <c r="C1055" s="22">
        <v>43761</v>
      </c>
      <c r="D1055" s="19" t="s">
        <v>456</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20" t="s">
        <v>81</v>
      </c>
      <c r="K1055" s="51" t="str">
        <f ca="1">LeaveTracker[[#This Row],[Days]]&amp;" "&amp;LeaveTracker[[#This Row],[Type of Leave]]</f>
        <v>1 SL</v>
      </c>
      <c r="L1055" s="23">
        <f ca="1">NETWORKDAYS(LeaveTracker[[#This Row],[Start Date]],LeaveTracker[[#This Row],[End Date]],lstHolidays)</f>
        <v>1</v>
      </c>
      <c r="M1055" s="27"/>
    </row>
    <row r="1056" spans="1:13" ht="30" customHeight="1" x14ac:dyDescent="0.3">
      <c r="A1056" s="32">
        <v>1271</v>
      </c>
      <c r="B1056" s="33">
        <v>43795</v>
      </c>
      <c r="C1056" s="22">
        <v>43766</v>
      </c>
      <c r="D1056" s="19" t="s">
        <v>459</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20" t="s">
        <v>81</v>
      </c>
      <c r="K1056" s="51" t="str">
        <f ca="1">LeaveTracker[[#This Row],[Days]]&amp;" "&amp;LeaveTracker[[#This Row],[Type of Leave]]</f>
        <v>1 SL</v>
      </c>
      <c r="L1056" s="23">
        <f ca="1">NETWORKDAYS(LeaveTracker[[#This Row],[Start Date]],LeaveTracker[[#This Row],[End Date]],lstHolidays)</f>
        <v>1</v>
      </c>
      <c r="M1056" s="27"/>
    </row>
    <row r="1057" spans="1:13" ht="30" customHeight="1" x14ac:dyDescent="0.3">
      <c r="A1057" s="32">
        <v>1272</v>
      </c>
      <c r="B1057" s="33">
        <v>43795</v>
      </c>
      <c r="C1057" s="22">
        <v>43761</v>
      </c>
      <c r="D1057" s="19" t="s">
        <v>423</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20" t="s">
        <v>81</v>
      </c>
      <c r="K1057" s="51" t="str">
        <f ca="1">LeaveTracker[[#This Row],[Days]]&amp;" "&amp;LeaveTracker[[#This Row],[Type of Leave]]</f>
        <v>19 SL</v>
      </c>
      <c r="L1057" s="23">
        <f ca="1">NETWORKDAYS(LeaveTracker[[#This Row],[Start Date]],LeaveTracker[[#This Row],[End Date]],lstHolidays)</f>
        <v>19</v>
      </c>
      <c r="M1057" s="27"/>
    </row>
    <row r="1058" spans="1:13" ht="30" customHeight="1" x14ac:dyDescent="0.3">
      <c r="A1058" s="32">
        <v>1272</v>
      </c>
      <c r="B1058" s="33">
        <v>43795</v>
      </c>
      <c r="C1058" s="22">
        <v>43761</v>
      </c>
      <c r="D1058" s="19" t="s">
        <v>423</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20" t="s">
        <v>81</v>
      </c>
      <c r="K1058" s="51" t="str">
        <f ca="1">LeaveTracker[[#This Row],[Days]]&amp;" "&amp;LeaveTracker[[#This Row],[Type of Leave]]</f>
        <v>5 SL</v>
      </c>
      <c r="L1058" s="23">
        <f ca="1">NETWORKDAYS(LeaveTracker[[#This Row],[Start Date]],LeaveTracker[[#This Row],[End Date]],lstHolidays)</f>
        <v>5</v>
      </c>
      <c r="M1058" s="27"/>
    </row>
    <row r="1059" spans="1:13" ht="30" customHeight="1" x14ac:dyDescent="0.3">
      <c r="A1059" s="32">
        <v>1273</v>
      </c>
      <c r="B1059" s="33">
        <v>43795</v>
      </c>
      <c r="C1059" s="22">
        <v>43752</v>
      </c>
      <c r="D1059" s="19" t="s">
        <v>464</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20" t="s">
        <v>82</v>
      </c>
      <c r="K1059" s="51" t="str">
        <f ca="1">LeaveTracker[[#This Row],[Days]]&amp;" "&amp;LeaveTracker[[#This Row],[Type of Leave]]</f>
        <v>5 VL</v>
      </c>
      <c r="L1059" s="23">
        <f ca="1">NETWORKDAYS(LeaveTracker[[#This Row],[Start Date]],LeaveTracker[[#This Row],[End Date]],lstHolidays)</f>
        <v>5</v>
      </c>
      <c r="M1059" s="27"/>
    </row>
    <row r="1060" spans="1:13" ht="30" customHeight="1" x14ac:dyDescent="0.3">
      <c r="A1060" s="32">
        <v>1274</v>
      </c>
      <c r="B1060" s="33">
        <v>43795</v>
      </c>
      <c r="C1060" s="22">
        <v>43754</v>
      </c>
      <c r="D1060" s="20" t="s">
        <v>464</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20" t="s">
        <v>81</v>
      </c>
      <c r="K1060" s="51" t="str">
        <f ca="1">LeaveTracker[[#This Row],[Days]]&amp;" "&amp;LeaveTracker[[#This Row],[Type of Leave]]</f>
        <v>1 SL</v>
      </c>
      <c r="L1060" s="23">
        <f ca="1">NETWORKDAYS(LeaveTracker[[#This Row],[Start Date]],LeaveTracker[[#This Row],[End Date]],lstHolidays)</f>
        <v>1</v>
      </c>
      <c r="M1060" s="27"/>
    </row>
    <row r="1061" spans="1:13" ht="30" customHeight="1" x14ac:dyDescent="0.3">
      <c r="A1061" s="32">
        <v>1275</v>
      </c>
      <c r="B1061" s="33">
        <v>43795</v>
      </c>
      <c r="C1061" s="22">
        <v>43738</v>
      </c>
      <c r="D1061" s="20" t="s">
        <v>464</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20" t="s">
        <v>81</v>
      </c>
      <c r="K1061" s="51" t="str">
        <f ca="1">LeaveTracker[[#This Row],[Days]]&amp;" "&amp;LeaveTracker[[#This Row],[Type of Leave]]</f>
        <v>3 SL</v>
      </c>
      <c r="L1061" s="23">
        <f ca="1">NETWORKDAYS(LeaveTracker[[#This Row],[Start Date]],LeaveTracker[[#This Row],[End Date]],lstHolidays)</f>
        <v>3</v>
      </c>
      <c r="M1061" s="27"/>
    </row>
    <row r="1062" spans="1:13" ht="30" customHeight="1" x14ac:dyDescent="0.3">
      <c r="A1062" s="32">
        <v>1276</v>
      </c>
      <c r="B1062" s="33">
        <v>43795</v>
      </c>
      <c r="C1062" s="24">
        <v>43767</v>
      </c>
      <c r="D1062" s="19" t="s">
        <v>466</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20" t="s">
        <v>82</v>
      </c>
      <c r="K1062" s="51" t="str">
        <f ca="1">LeaveTracker[[#This Row],[Days]]&amp;" "&amp;LeaveTracker[[#This Row],[Type of Leave]]</f>
        <v>2 VL</v>
      </c>
      <c r="L1062" s="23">
        <f ca="1">NETWORKDAYS(LeaveTracker[[#This Row],[Start Date]],LeaveTracker[[#This Row],[End Date]],lstHolidays)</f>
        <v>2</v>
      </c>
      <c r="M1062" s="27"/>
    </row>
    <row r="1063" spans="1:13" ht="30" customHeight="1" x14ac:dyDescent="0.3">
      <c r="A1063" s="32">
        <v>1277</v>
      </c>
      <c r="B1063" s="33">
        <v>43795</v>
      </c>
      <c r="C1063" s="24">
        <v>43766</v>
      </c>
      <c r="D1063" s="20" t="s">
        <v>466</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20"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customHeight="1" x14ac:dyDescent="0.3">
      <c r="A1064" s="32">
        <v>1278</v>
      </c>
      <c r="B1064" s="33">
        <v>43795</v>
      </c>
      <c r="C1064" s="24">
        <v>43742</v>
      </c>
      <c r="D1064" s="19" t="s">
        <v>466</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20" t="s">
        <v>81</v>
      </c>
      <c r="K1064" s="51" t="str">
        <f ca="1">LeaveTracker[[#This Row],[Days]]&amp;" "&amp;LeaveTracker[[#This Row],[Type of Leave]]</f>
        <v>1 SL</v>
      </c>
      <c r="L1064" s="23">
        <f ca="1">NETWORKDAYS(LeaveTracker[[#This Row],[Start Date]],LeaveTracker[[#This Row],[End Date]],lstHolidays)</f>
        <v>1</v>
      </c>
      <c r="M1064" s="27"/>
    </row>
    <row r="1065" spans="1:13" ht="30" customHeight="1" x14ac:dyDescent="0.3">
      <c r="A1065" s="32">
        <v>1279</v>
      </c>
      <c r="B1065" s="33">
        <v>43795</v>
      </c>
      <c r="C1065" s="22">
        <v>43766</v>
      </c>
      <c r="D1065" s="19" t="s">
        <v>468</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20" t="s">
        <v>82</v>
      </c>
      <c r="K1065" s="51" t="str">
        <f ca="1">LeaveTracker[[#This Row],[Days]]&amp;" "&amp;LeaveTracker[[#This Row],[Type of Leave]]</f>
        <v>1 VL</v>
      </c>
      <c r="L1065" s="23">
        <f ca="1">NETWORKDAYS(LeaveTracker[[#This Row],[Start Date]],LeaveTracker[[#This Row],[End Date]],lstHolidays)</f>
        <v>1</v>
      </c>
      <c r="M1065" s="27"/>
    </row>
    <row r="1066" spans="1:13" ht="30" customHeight="1" x14ac:dyDescent="0.3">
      <c r="A1066" s="32">
        <v>1280</v>
      </c>
      <c r="B1066" s="33">
        <v>43795</v>
      </c>
      <c r="C1066" s="22">
        <v>43754</v>
      </c>
      <c r="D1066" s="20" t="s">
        <v>468</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20" t="s">
        <v>82</v>
      </c>
      <c r="K1066" s="51" t="str">
        <f ca="1">LeaveTracker[[#This Row],[Days]]&amp;" "&amp;LeaveTracker[[#This Row],[Type of Leave]]</f>
        <v>1 VL</v>
      </c>
      <c r="L1066" s="23">
        <f ca="1">NETWORKDAYS(LeaveTracker[[#This Row],[Start Date]],LeaveTracker[[#This Row],[End Date]],lstHolidays)</f>
        <v>1</v>
      </c>
      <c r="M1066" s="27"/>
    </row>
    <row r="1067" spans="1:13" ht="30" customHeight="1" x14ac:dyDescent="0.3">
      <c r="A1067" s="32">
        <v>1281</v>
      </c>
      <c r="B1067" s="33">
        <v>43795</v>
      </c>
      <c r="C1067" s="22">
        <v>43766</v>
      </c>
      <c r="D1067" s="19" t="s">
        <v>470</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20" t="s">
        <v>81</v>
      </c>
      <c r="K1067" s="51" t="str">
        <f ca="1">LeaveTracker[[#This Row],[Days]]&amp;" "&amp;LeaveTracker[[#This Row],[Type of Leave]]</f>
        <v>1 SL</v>
      </c>
      <c r="L1067" s="23">
        <f ca="1">NETWORKDAYS(LeaveTracker[[#This Row],[Start Date]],LeaveTracker[[#This Row],[End Date]],lstHolidays)</f>
        <v>1</v>
      </c>
      <c r="M1067" s="27"/>
    </row>
    <row r="1068" spans="1:13" ht="30" customHeight="1" x14ac:dyDescent="0.3">
      <c r="A1068" s="32">
        <v>1282</v>
      </c>
      <c r="B1068" s="33">
        <v>43795</v>
      </c>
      <c r="C1068" s="22">
        <v>43772</v>
      </c>
      <c r="D1068" s="19" t="s">
        <v>471</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20" t="s">
        <v>81</v>
      </c>
      <c r="K1068" s="51" t="str">
        <f ca="1">LeaveTracker[[#This Row],[Days]]&amp;" "&amp;LeaveTracker[[#This Row],[Type of Leave]]</f>
        <v>2 SL</v>
      </c>
      <c r="L1068" s="23">
        <f ca="1">NETWORKDAYS(LeaveTracker[[#This Row],[Start Date]],LeaveTracker[[#This Row],[End Date]],lstHolidays)</f>
        <v>2</v>
      </c>
      <c r="M1068" s="27"/>
    </row>
    <row r="1069" spans="1:13" ht="30" customHeight="1" x14ac:dyDescent="0.3">
      <c r="A1069" s="32">
        <v>1282</v>
      </c>
      <c r="B1069" s="33">
        <v>43795</v>
      </c>
      <c r="C1069" s="22">
        <v>43772</v>
      </c>
      <c r="D1069" s="19" t="s">
        <v>471</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20" t="s">
        <v>81</v>
      </c>
      <c r="K1069" s="51" t="str">
        <f>LeaveTracker[[#This Row],[Days]]&amp;" "&amp;LeaveTracker[[#This Row],[Type of Leave]]</f>
        <v>1 SL</v>
      </c>
      <c r="L1069" s="23">
        <v>1</v>
      </c>
      <c r="M1069" s="27"/>
    </row>
    <row r="1070" spans="1:13" ht="30" customHeight="1" x14ac:dyDescent="0.3">
      <c r="A1070" s="32">
        <v>1283</v>
      </c>
      <c r="B1070" s="33">
        <v>43795</v>
      </c>
      <c r="C1070" s="22">
        <v>43763</v>
      </c>
      <c r="D1070" s="20" t="s">
        <v>471</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20" t="s">
        <v>81</v>
      </c>
      <c r="K1070" s="51" t="str">
        <f ca="1">LeaveTracker[[#This Row],[Days]]&amp;" "&amp;LeaveTracker[[#This Row],[Type of Leave]]</f>
        <v>2 SL</v>
      </c>
      <c r="L1070" s="23">
        <f ca="1">NETWORKDAYS(LeaveTracker[[#This Row],[Start Date]],LeaveTracker[[#This Row],[End Date]],lstHolidays)</f>
        <v>2</v>
      </c>
      <c r="M1070" s="27"/>
    </row>
    <row r="1071" spans="1:13" ht="30" customHeight="1" x14ac:dyDescent="0.3">
      <c r="A1071" s="32">
        <v>1284</v>
      </c>
      <c r="B1071" s="33">
        <v>43795</v>
      </c>
      <c r="C1071" s="22">
        <v>43721</v>
      </c>
      <c r="D1071" s="20" t="s">
        <v>471</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20" t="s">
        <v>81</v>
      </c>
      <c r="K1071" s="51" t="str">
        <f ca="1">LeaveTracker[[#This Row],[Days]]&amp;" "&amp;LeaveTracker[[#This Row],[Type of Leave]]</f>
        <v>1 SL</v>
      </c>
      <c r="L1071" s="23">
        <f ca="1">NETWORKDAYS(LeaveTracker[[#This Row],[Start Date]],LeaveTracker[[#This Row],[End Date]],lstHolidays)</f>
        <v>1</v>
      </c>
      <c r="M1071" s="27"/>
    </row>
    <row r="1072" spans="1:13" ht="30" customHeight="1" x14ac:dyDescent="0.3">
      <c r="A1072" s="32">
        <v>1285</v>
      </c>
      <c r="B1072" s="33">
        <v>43795</v>
      </c>
      <c r="C1072" s="22">
        <v>43717</v>
      </c>
      <c r="D1072" s="20" t="s">
        <v>471</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20" t="s">
        <v>81</v>
      </c>
      <c r="K1072" s="51" t="str">
        <f ca="1">LeaveTracker[[#This Row],[Days]]&amp;" "&amp;LeaveTracker[[#This Row],[Type of Leave]]</f>
        <v>1 SL</v>
      </c>
      <c r="L1072" s="23">
        <f ca="1">NETWORKDAYS(LeaveTracker[[#This Row],[Start Date]],LeaveTracker[[#This Row],[End Date]],lstHolidays)</f>
        <v>1</v>
      </c>
      <c r="M1072" s="27"/>
    </row>
    <row r="1073" spans="1:13" ht="30" customHeight="1" x14ac:dyDescent="0.3">
      <c r="A1073" s="32">
        <v>1286</v>
      </c>
      <c r="B1073" s="33">
        <v>43795</v>
      </c>
      <c r="C1073" s="22">
        <v>43766</v>
      </c>
      <c r="D1073" s="19" t="s">
        <v>473</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20" t="s">
        <v>81</v>
      </c>
      <c r="K1073" s="51" t="str">
        <f ca="1">LeaveTracker[[#This Row],[Days]]&amp;" "&amp;LeaveTracker[[#This Row],[Type of Leave]]</f>
        <v>3 SL</v>
      </c>
      <c r="L1073" s="23">
        <f ca="1">NETWORKDAYS(LeaveTracker[[#This Row],[Start Date]],LeaveTracker[[#This Row],[End Date]],lstHolidays)</f>
        <v>3</v>
      </c>
      <c r="M1073" s="27"/>
    </row>
    <row r="1074" spans="1:13" ht="30" customHeight="1" x14ac:dyDescent="0.3">
      <c r="A1074" s="32">
        <v>1287</v>
      </c>
      <c r="B1074" s="33">
        <v>43795</v>
      </c>
      <c r="C1074" s="22">
        <v>43731</v>
      </c>
      <c r="D1074" s="20" t="s">
        <v>473</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20" t="s">
        <v>81</v>
      </c>
      <c r="K1074" s="51" t="str">
        <f ca="1">LeaveTracker[[#This Row],[Days]]&amp;" "&amp;LeaveTracker[[#This Row],[Type of Leave]]</f>
        <v>2 SL</v>
      </c>
      <c r="L1074" s="23">
        <f ca="1">NETWORKDAYS(LeaveTracker[[#This Row],[Start Date]],LeaveTracker[[#This Row],[End Date]],lstHolidays)</f>
        <v>2</v>
      </c>
      <c r="M1074" s="27"/>
    </row>
    <row r="1075" spans="1:13" ht="30" customHeight="1" x14ac:dyDescent="0.3">
      <c r="A1075" s="32">
        <v>1288</v>
      </c>
      <c r="B1075" s="33">
        <v>43795</v>
      </c>
      <c r="C1075" s="22">
        <v>43710</v>
      </c>
      <c r="D1075" s="20" t="s">
        <v>473</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20" t="s">
        <v>82</v>
      </c>
      <c r="K1075" s="51" t="str">
        <f ca="1">LeaveTracker[[#This Row],[Days]]&amp;" "&amp;LeaveTracker[[#This Row],[Type of Leave]]</f>
        <v>1 VL</v>
      </c>
      <c r="L1075" s="23">
        <f ca="1">NETWORKDAYS(LeaveTracker[[#This Row],[Start Date]],LeaveTracker[[#This Row],[End Date]],lstHolidays)</f>
        <v>1</v>
      </c>
      <c r="M1075" s="27"/>
    </row>
    <row r="1076" spans="1:13" ht="30" customHeight="1" x14ac:dyDescent="0.3">
      <c r="A1076" s="32">
        <v>1288</v>
      </c>
      <c r="B1076" s="33">
        <v>43795</v>
      </c>
      <c r="C1076" s="22">
        <v>43710</v>
      </c>
      <c r="D1076" s="20" t="s">
        <v>473</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20" t="s">
        <v>82</v>
      </c>
      <c r="K1076" s="51" t="str">
        <f ca="1">LeaveTracker[[#This Row],[Days]]&amp;" "&amp;LeaveTracker[[#This Row],[Type of Leave]]</f>
        <v>3 VL</v>
      </c>
      <c r="L1076" s="23">
        <f ca="1">NETWORKDAYS(LeaveTracker[[#This Row],[Start Date]],LeaveTracker[[#This Row],[End Date]],lstHolidays)</f>
        <v>3</v>
      </c>
      <c r="M1076" s="27"/>
    </row>
    <row r="1077" spans="1:13" ht="30" customHeight="1" x14ac:dyDescent="0.3">
      <c r="A1077" s="32">
        <v>1289</v>
      </c>
      <c r="B1077" s="33">
        <v>43795</v>
      </c>
      <c r="C1077" s="22">
        <v>43713</v>
      </c>
      <c r="D1077" s="19" t="s">
        <v>477</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20" t="s">
        <v>81</v>
      </c>
      <c r="K1077" s="51" t="str">
        <f ca="1">LeaveTracker[[#This Row],[Days]]&amp;" "&amp;LeaveTracker[[#This Row],[Type of Leave]]</f>
        <v>1 SL</v>
      </c>
      <c r="L1077" s="23">
        <f ca="1">NETWORKDAYS(LeaveTracker[[#This Row],[Start Date]],LeaveTracker[[#This Row],[End Date]],lstHolidays)</f>
        <v>1</v>
      </c>
      <c r="M1077" s="27"/>
    </row>
    <row r="1078" spans="1:13" ht="30" customHeight="1" x14ac:dyDescent="0.3">
      <c r="A1078" s="32">
        <v>1290</v>
      </c>
      <c r="B1078" s="33">
        <v>43795</v>
      </c>
      <c r="C1078" s="22">
        <v>43746</v>
      </c>
      <c r="D1078" s="19" t="s">
        <v>482</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20" t="s">
        <v>82</v>
      </c>
      <c r="K1078" s="51" t="str">
        <f ca="1">LeaveTracker[[#This Row],[Days]]&amp;" "&amp;LeaveTracker[[#This Row],[Type of Leave]]</f>
        <v>2 VL</v>
      </c>
      <c r="L1078" s="23">
        <f ca="1">NETWORKDAYS(LeaveTracker[[#This Row],[Start Date]],LeaveTracker[[#This Row],[End Date]],lstHolidays)</f>
        <v>2</v>
      </c>
      <c r="M1078" s="27"/>
    </row>
    <row r="1079" spans="1:13" ht="30" customHeight="1" x14ac:dyDescent="0.3">
      <c r="A1079" s="32">
        <v>1291</v>
      </c>
      <c r="B1079" s="33">
        <v>43795</v>
      </c>
      <c r="C1079" s="22">
        <v>43752</v>
      </c>
      <c r="D1079" s="20" t="s">
        <v>775</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20"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customHeight="1" x14ac:dyDescent="0.3">
      <c r="A1080" s="32">
        <v>1292</v>
      </c>
      <c r="B1080" s="33">
        <v>43795</v>
      </c>
      <c r="C1080" s="22">
        <v>43725</v>
      </c>
      <c r="D1080" s="19" t="s">
        <v>488</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20" t="s">
        <v>81</v>
      </c>
      <c r="K1080" s="51" t="str">
        <f ca="1">LeaveTracker[[#This Row],[Days]]&amp;" "&amp;LeaveTracker[[#This Row],[Type of Leave]]</f>
        <v>1 SL</v>
      </c>
      <c r="L1080" s="23">
        <f ca="1">NETWORKDAYS(LeaveTracker[[#This Row],[Start Date]],LeaveTracker[[#This Row],[End Date]],lstHolidays)</f>
        <v>1</v>
      </c>
      <c r="M1080" s="27"/>
    </row>
    <row r="1081" spans="1:13" ht="30" customHeight="1" x14ac:dyDescent="0.3">
      <c r="A1081" s="32">
        <v>1293</v>
      </c>
      <c r="B1081" s="33">
        <v>43795</v>
      </c>
      <c r="C1081" s="22">
        <v>43759</v>
      </c>
      <c r="D1081" s="20" t="s">
        <v>488</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20" t="s">
        <v>81</v>
      </c>
      <c r="K1081" s="51" t="str">
        <f ca="1">LeaveTracker[[#This Row],[Days]]&amp;" "&amp;LeaveTracker[[#This Row],[Type of Leave]]</f>
        <v>3 SL</v>
      </c>
      <c r="L1081" s="23">
        <f ca="1">NETWORKDAYS(LeaveTracker[[#This Row],[Start Date]],LeaveTracker[[#This Row],[End Date]],lstHolidays)</f>
        <v>3</v>
      </c>
      <c r="M1081" s="27"/>
    </row>
    <row r="1082" spans="1:13" ht="30" customHeight="1" x14ac:dyDescent="0.3">
      <c r="A1082" s="32">
        <v>1294</v>
      </c>
      <c r="B1082" s="33">
        <v>43795</v>
      </c>
      <c r="C1082" s="22">
        <v>43759</v>
      </c>
      <c r="D1082" s="19" t="s">
        <v>488</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20" t="s">
        <v>82</v>
      </c>
      <c r="K1082" s="51" t="str">
        <f ca="1">LeaveTracker[[#This Row],[Days]]&amp;" "&amp;LeaveTracker[[#This Row],[Type of Leave]]</f>
        <v>1 VL</v>
      </c>
      <c r="L1082" s="23">
        <f ca="1">NETWORKDAYS(LeaveTracker[[#This Row],[Start Date]],LeaveTracker[[#This Row],[End Date]],lstHolidays)</f>
        <v>1</v>
      </c>
      <c r="M1082" s="27"/>
    </row>
    <row r="1083" spans="1:13" ht="30" customHeight="1" x14ac:dyDescent="0.3">
      <c r="A1083" s="32">
        <v>1295</v>
      </c>
      <c r="B1083" s="33">
        <v>43795</v>
      </c>
      <c r="C1083" s="22">
        <v>43733</v>
      </c>
      <c r="D1083" s="19" t="s">
        <v>491</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20" t="s">
        <v>81</v>
      </c>
      <c r="K1083" s="51" t="str">
        <f ca="1">LeaveTracker[[#This Row],[Days]]&amp;" "&amp;LeaveTracker[[#This Row],[Type of Leave]]</f>
        <v>2 SL</v>
      </c>
      <c r="L1083" s="23">
        <f ca="1">NETWORKDAYS(LeaveTracker[[#This Row],[Start Date]],LeaveTracker[[#This Row],[End Date]],lstHolidays)</f>
        <v>2</v>
      </c>
      <c r="M1083" s="27"/>
    </row>
    <row r="1084" spans="1:13" ht="30" customHeight="1" x14ac:dyDescent="0.3">
      <c r="A1084" s="32">
        <v>1296</v>
      </c>
      <c r="B1084" s="33">
        <v>43795</v>
      </c>
      <c r="C1084" s="22">
        <v>43724</v>
      </c>
      <c r="D1084" s="19" t="s">
        <v>494</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20" t="s">
        <v>81</v>
      </c>
      <c r="K1084" s="51" t="str">
        <f ca="1">LeaveTracker[[#This Row],[Days]]&amp;" "&amp;LeaveTracker[[#This Row],[Type of Leave]]</f>
        <v>1 SL</v>
      </c>
      <c r="L1084" s="23">
        <f ca="1">NETWORKDAYS(LeaveTracker[[#This Row],[Start Date]],LeaveTracker[[#This Row],[End Date]],lstHolidays)</f>
        <v>1</v>
      </c>
      <c r="M1084" s="27"/>
    </row>
    <row r="1085" spans="1:13" ht="30" customHeight="1" x14ac:dyDescent="0.3">
      <c r="A1085" s="32">
        <v>1297</v>
      </c>
      <c r="B1085" s="33">
        <v>43795</v>
      </c>
      <c r="C1085" s="22">
        <v>43760</v>
      </c>
      <c r="D1085" s="19" t="s">
        <v>494</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20" t="s">
        <v>81</v>
      </c>
      <c r="K1085" s="51" t="str">
        <f>LeaveTracker[[#This Row],[Days]]&amp;" "&amp;LeaveTracker[[#This Row],[Type of Leave]]</f>
        <v>1 SL</v>
      </c>
      <c r="L1085" s="23">
        <v>1</v>
      </c>
      <c r="M1085" s="27"/>
    </row>
    <row r="1086" spans="1:13" ht="30" customHeight="1" x14ac:dyDescent="0.3">
      <c r="A1086" s="32">
        <v>1298</v>
      </c>
      <c r="B1086" s="33">
        <v>43795</v>
      </c>
      <c r="C1086" s="22">
        <v>43745</v>
      </c>
      <c r="D1086" s="20" t="s">
        <v>491</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20" t="s">
        <v>81</v>
      </c>
      <c r="K1086" s="51" t="str">
        <f ca="1">LeaveTracker[[#This Row],[Days]]&amp;" "&amp;LeaveTracker[[#This Row],[Type of Leave]]</f>
        <v>1 SL</v>
      </c>
      <c r="L1086" s="23">
        <f ca="1">NETWORKDAYS(LeaveTracker[[#This Row],[Start Date]],LeaveTracker[[#This Row],[End Date]],lstHolidays)</f>
        <v>1</v>
      </c>
      <c r="M1086" s="27"/>
    </row>
    <row r="1087" spans="1:13" ht="30" customHeight="1" x14ac:dyDescent="0.3">
      <c r="A1087" s="32">
        <v>1299</v>
      </c>
      <c r="B1087" s="33">
        <v>43795</v>
      </c>
      <c r="C1087" s="22">
        <v>43753</v>
      </c>
      <c r="D1087" s="20" t="s">
        <v>491</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20" t="s">
        <v>81</v>
      </c>
      <c r="K1087" s="51" t="str">
        <f ca="1">LeaveTracker[[#This Row],[Days]]&amp;" "&amp;LeaveTracker[[#This Row],[Type of Leave]]</f>
        <v>1 SL</v>
      </c>
      <c r="L1087" s="23">
        <f ca="1">NETWORKDAYS(LeaveTracker[[#This Row],[Start Date]],LeaveTracker[[#This Row],[End Date]],lstHolidays)</f>
        <v>1</v>
      </c>
      <c r="M1087" s="27"/>
    </row>
    <row r="1088" spans="1:13" ht="30" customHeight="1" x14ac:dyDescent="0.3">
      <c r="A1088" s="32">
        <v>1300</v>
      </c>
      <c r="B1088" s="33">
        <v>43795</v>
      </c>
      <c r="C1088" s="22">
        <v>43760</v>
      </c>
      <c r="D1088" s="20" t="s">
        <v>491</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20" t="s">
        <v>81</v>
      </c>
      <c r="K1088" s="51" t="str">
        <f ca="1">LeaveTracker[[#This Row],[Days]]&amp;" "&amp;LeaveTracker[[#This Row],[Type of Leave]]</f>
        <v>1 SL</v>
      </c>
      <c r="L1088" s="23">
        <f ca="1">NETWORKDAYS(LeaveTracker[[#This Row],[Start Date]],LeaveTracker[[#This Row],[End Date]],lstHolidays)</f>
        <v>1</v>
      </c>
      <c r="M1088" s="27"/>
    </row>
    <row r="1089" spans="1:13" ht="30" customHeight="1" x14ac:dyDescent="0.3">
      <c r="A1089" s="32">
        <v>1300</v>
      </c>
      <c r="B1089" s="33">
        <v>43795</v>
      </c>
      <c r="C1089" s="22">
        <v>43760</v>
      </c>
      <c r="D1089" s="20" t="s">
        <v>491</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20" t="s">
        <v>81</v>
      </c>
      <c r="K1089" s="51" t="str">
        <f ca="1">LeaveTracker[[#This Row],[Days]]&amp;" "&amp;LeaveTracker[[#This Row],[Type of Leave]]</f>
        <v>1 SL</v>
      </c>
      <c r="L1089" s="23">
        <f ca="1">NETWORKDAYS(LeaveTracker[[#This Row],[Start Date]],LeaveTracker[[#This Row],[End Date]],lstHolidays)</f>
        <v>1</v>
      </c>
      <c r="M1089" s="27"/>
    </row>
    <row r="1090" spans="1:13" ht="30" customHeight="1" x14ac:dyDescent="0.3">
      <c r="A1090" s="32">
        <v>1301</v>
      </c>
      <c r="B1090" s="33">
        <v>43795</v>
      </c>
      <c r="C1090" s="22">
        <v>43724</v>
      </c>
      <c r="D1090" s="19" t="s">
        <v>497</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20" t="s">
        <v>81</v>
      </c>
      <c r="K1090" s="51" t="str">
        <f ca="1">LeaveTracker[[#This Row],[Days]]&amp;" "&amp;LeaveTracker[[#This Row],[Type of Leave]]</f>
        <v>1 SL</v>
      </c>
      <c r="L1090" s="23">
        <f ca="1">NETWORKDAYS(LeaveTracker[[#This Row],[Start Date]],LeaveTracker[[#This Row],[End Date]],lstHolidays)</f>
        <v>1</v>
      </c>
      <c r="M1090" s="27"/>
    </row>
    <row r="1091" spans="1:13" ht="30" customHeight="1" x14ac:dyDescent="0.3">
      <c r="A1091" s="32">
        <v>1302</v>
      </c>
      <c r="B1091" s="33">
        <v>43795</v>
      </c>
      <c r="C1091" s="22">
        <v>43746</v>
      </c>
      <c r="D1091" s="20" t="s">
        <v>380</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19" t="s">
        <v>81</v>
      </c>
      <c r="K1091" s="51" t="str">
        <f ca="1">LeaveTracker[[#This Row],[Days]]&amp;" "&amp;LeaveTracker[[#This Row],[Type of Leave]]</f>
        <v>1 SL</v>
      </c>
      <c r="L1091" s="23">
        <f ca="1">NETWORKDAYS(LeaveTracker[[#This Row],[Start Date]],LeaveTracker[[#This Row],[End Date]],lstHolidays)</f>
        <v>1</v>
      </c>
      <c r="M1091" s="27"/>
    </row>
    <row r="1092" spans="1:13" ht="30" customHeight="1" x14ac:dyDescent="0.3">
      <c r="A1092" s="32">
        <v>1303</v>
      </c>
      <c r="B1092" s="33">
        <v>43795</v>
      </c>
      <c r="C1092" s="22">
        <v>43754</v>
      </c>
      <c r="D1092" s="20" t="s">
        <v>497</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20" t="s">
        <v>82</v>
      </c>
      <c r="K1092" s="51" t="str">
        <f ca="1">LeaveTracker[[#This Row],[Days]]&amp;" "&amp;LeaveTracker[[#This Row],[Type of Leave]]</f>
        <v>2 VL</v>
      </c>
      <c r="L1092" s="23">
        <f ca="1">NETWORKDAYS(LeaveTracker[[#This Row],[Start Date]],LeaveTracker[[#This Row],[End Date]],lstHolidays)</f>
        <v>2</v>
      </c>
      <c r="M1092" s="27"/>
    </row>
    <row r="1093" spans="1:13" ht="30" customHeight="1" x14ac:dyDescent="0.3">
      <c r="A1093" s="32">
        <v>1304</v>
      </c>
      <c r="B1093" s="33">
        <v>43795</v>
      </c>
      <c r="C1093" s="22">
        <v>43774</v>
      </c>
      <c r="D1093" s="19" t="s">
        <v>501</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20" t="s">
        <v>81</v>
      </c>
      <c r="K1093" s="51" t="str">
        <f ca="1">LeaveTracker[[#This Row],[Days]]&amp;" "&amp;LeaveTracker[[#This Row],[Type of Leave]]</f>
        <v>1 SL</v>
      </c>
      <c r="L1093" s="23">
        <f ca="1">NETWORKDAYS(LeaveTracker[[#This Row],[Start Date]],LeaveTracker[[#This Row],[End Date]],lstHolidays)</f>
        <v>1</v>
      </c>
      <c r="M1093" s="27"/>
    </row>
    <row r="1094" spans="1:13" ht="30" customHeight="1" x14ac:dyDescent="0.3">
      <c r="A1094" s="32">
        <v>1305</v>
      </c>
      <c r="B1094" s="33">
        <v>43795</v>
      </c>
      <c r="C1094" s="22">
        <v>43767</v>
      </c>
      <c r="D1094" s="19" t="s">
        <v>504</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20" t="s">
        <v>81</v>
      </c>
      <c r="K1094" s="51" t="str">
        <f ca="1">LeaveTracker[[#This Row],[Days]]&amp;" "&amp;LeaveTracker[[#This Row],[Type of Leave]]</f>
        <v>3 SL</v>
      </c>
      <c r="L1094" s="23">
        <f ca="1">NETWORKDAYS(LeaveTracker[[#This Row],[Start Date]],LeaveTracker[[#This Row],[End Date]],lstHolidays)</f>
        <v>3</v>
      </c>
      <c r="M1094" s="27"/>
    </row>
    <row r="1095" spans="1:13" ht="30" customHeight="1" x14ac:dyDescent="0.3">
      <c r="A1095" s="32">
        <v>1306</v>
      </c>
      <c r="B1095" s="33">
        <v>43795</v>
      </c>
      <c r="C1095" s="22">
        <v>43755</v>
      </c>
      <c r="D1095" s="20" t="s">
        <v>504</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20" t="s">
        <v>82</v>
      </c>
      <c r="K1095" s="51" t="str">
        <f ca="1">LeaveTracker[[#This Row],[Days]]&amp;" "&amp;LeaveTracker[[#This Row],[Type of Leave]]</f>
        <v>1 VL</v>
      </c>
      <c r="L1095" s="23">
        <f ca="1">NETWORKDAYS(LeaveTracker[[#This Row],[Start Date]],LeaveTracker[[#This Row],[End Date]],lstHolidays)</f>
        <v>1</v>
      </c>
      <c r="M1095" s="27"/>
    </row>
    <row r="1096" spans="1:13" ht="30" customHeight="1" x14ac:dyDescent="0.3">
      <c r="A1096" s="32">
        <v>1306</v>
      </c>
      <c r="B1096" s="33">
        <v>43795</v>
      </c>
      <c r="C1096" s="22">
        <v>43755</v>
      </c>
      <c r="D1096" s="20" t="s">
        <v>504</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20" t="s">
        <v>82</v>
      </c>
      <c r="K1096" s="51" t="str">
        <f ca="1">LeaveTracker[[#This Row],[Days]]&amp;" "&amp;LeaveTracker[[#This Row],[Type of Leave]]</f>
        <v>2 VL</v>
      </c>
      <c r="L1096" s="23">
        <f ca="1">NETWORKDAYS(LeaveTracker[[#This Row],[Start Date]],LeaveTracker[[#This Row],[End Date]],lstHolidays)</f>
        <v>2</v>
      </c>
      <c r="M1096" s="27"/>
    </row>
    <row r="1097" spans="1:13" ht="30" customHeight="1" x14ac:dyDescent="0.3">
      <c r="A1097" s="32">
        <v>1307</v>
      </c>
      <c r="B1097" s="33">
        <v>43795</v>
      </c>
      <c r="C1097" s="22">
        <v>43763</v>
      </c>
      <c r="D1097" s="19" t="s">
        <v>506</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20" t="s">
        <v>81</v>
      </c>
      <c r="K1097" s="51" t="str">
        <f ca="1">LeaveTracker[[#This Row],[Days]]&amp;" "&amp;LeaveTracker[[#This Row],[Type of Leave]]</f>
        <v>1 SL</v>
      </c>
      <c r="L1097" s="23">
        <f ca="1">NETWORKDAYS(LeaveTracker[[#This Row],[Start Date]],LeaveTracker[[#This Row],[End Date]],lstHolidays)</f>
        <v>1</v>
      </c>
      <c r="M1097" s="27"/>
    </row>
    <row r="1098" spans="1:13" ht="30" customHeight="1" x14ac:dyDescent="0.3">
      <c r="A1098" s="32">
        <v>1307</v>
      </c>
      <c r="B1098" s="33">
        <v>43795</v>
      </c>
      <c r="C1098" s="22">
        <v>43763</v>
      </c>
      <c r="D1098" s="19" t="s">
        <v>506</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20" t="s">
        <v>81</v>
      </c>
      <c r="K1098" s="51" t="str">
        <f ca="1">LeaveTracker[[#This Row],[Days]]&amp;" "&amp;LeaveTracker[[#This Row],[Type of Leave]]</f>
        <v>1 SL</v>
      </c>
      <c r="L1098" s="23">
        <f ca="1">NETWORKDAYS(LeaveTracker[[#This Row],[Start Date]],LeaveTracker[[#This Row],[End Date]],lstHolidays)</f>
        <v>1</v>
      </c>
      <c r="M1098" s="27"/>
    </row>
    <row r="1099" spans="1:13" ht="30" customHeight="1" x14ac:dyDescent="0.3">
      <c r="A1099" s="32">
        <v>1308</v>
      </c>
      <c r="B1099" s="33">
        <v>43795</v>
      </c>
      <c r="C1099" s="22">
        <v>43766</v>
      </c>
      <c r="D1099" s="19" t="s">
        <v>509</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20" t="s">
        <v>298</v>
      </c>
      <c r="J1099" s="43" t="s">
        <v>105</v>
      </c>
      <c r="K1099" s="51" t="str">
        <f ca="1">LeaveTracker[[#This Row],[Days]]&amp;" "&amp;LeaveTracker[[#This Row],[Type of Leave]]</f>
        <v>1 OTHER</v>
      </c>
      <c r="L1099" s="23">
        <f ca="1">NETWORKDAYS(LeaveTracker[[#This Row],[Start Date]],LeaveTracker[[#This Row],[End Date]],lstHolidays)</f>
        <v>1</v>
      </c>
      <c r="M1099" s="27"/>
    </row>
    <row r="1100" spans="1:13" ht="30" customHeight="1" x14ac:dyDescent="0.3">
      <c r="A1100" s="32">
        <v>1309</v>
      </c>
      <c r="B1100" s="33">
        <v>43795</v>
      </c>
      <c r="C1100" s="22">
        <v>43759</v>
      </c>
      <c r="D1100" s="19" t="s">
        <v>513</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19" t="s">
        <v>81</v>
      </c>
      <c r="K1100" s="51" t="str">
        <f ca="1">LeaveTracker[[#This Row],[Days]]&amp;" "&amp;LeaveTracker[[#This Row],[Type of Leave]]</f>
        <v>1 SL</v>
      </c>
      <c r="L1100" s="23">
        <f ca="1">NETWORKDAYS(LeaveTracker[[#This Row],[Start Date]],LeaveTracker[[#This Row],[End Date]],lstHolidays)</f>
        <v>1</v>
      </c>
      <c r="M1100" s="27"/>
    </row>
    <row r="1101" spans="1:13" ht="30" customHeight="1" x14ac:dyDescent="0.3">
      <c r="A1101" s="32">
        <v>1310</v>
      </c>
      <c r="B1101" s="33">
        <v>43795</v>
      </c>
      <c r="C1101" s="22">
        <v>43773</v>
      </c>
      <c r="D1101" s="19" t="s">
        <v>519</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20" t="s">
        <v>81</v>
      </c>
      <c r="K1101" s="51" t="str">
        <f ca="1">LeaveTracker[[#This Row],[Days]]&amp;" "&amp;LeaveTracker[[#This Row],[Type of Leave]]</f>
        <v>1 SL</v>
      </c>
      <c r="L1101" s="23">
        <f ca="1">NETWORKDAYS(LeaveTracker[[#This Row],[Start Date]],LeaveTracker[[#This Row],[End Date]],lstHolidays)</f>
        <v>1</v>
      </c>
      <c r="M1101" s="27"/>
    </row>
    <row r="1102" spans="1:13" ht="30" customHeight="1" x14ac:dyDescent="0.3">
      <c r="A1102" s="32">
        <v>1311</v>
      </c>
      <c r="B1102" s="33">
        <v>43795</v>
      </c>
      <c r="C1102" s="22">
        <v>43767</v>
      </c>
      <c r="D1102" s="19" t="s">
        <v>520</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20" t="s">
        <v>81</v>
      </c>
      <c r="K1102" s="51" t="str">
        <f ca="1">LeaveTracker[[#This Row],[Days]]&amp;" "&amp;LeaveTracker[[#This Row],[Type of Leave]]</f>
        <v>1 SL</v>
      </c>
      <c r="L1102" s="23">
        <f ca="1">NETWORKDAYS(LeaveTracker[[#This Row],[Start Date]],LeaveTracker[[#This Row],[End Date]],lstHolidays)</f>
        <v>1</v>
      </c>
      <c r="M1102" s="27"/>
    </row>
    <row r="1103" spans="1:13" ht="30" customHeight="1" x14ac:dyDescent="0.3">
      <c r="A1103" s="32">
        <v>1311</v>
      </c>
      <c r="B1103" s="33">
        <v>43795</v>
      </c>
      <c r="C1103" s="22">
        <v>43767</v>
      </c>
      <c r="D1103" s="19" t="s">
        <v>520</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20" t="s">
        <v>81</v>
      </c>
      <c r="K1103" s="51" t="str">
        <f ca="1">LeaveTracker[[#This Row],[Days]]&amp;" "&amp;LeaveTracker[[#This Row],[Type of Leave]]</f>
        <v>1 SL</v>
      </c>
      <c r="L1103" s="23">
        <f ca="1">NETWORKDAYS(LeaveTracker[[#This Row],[Start Date]],LeaveTracker[[#This Row],[End Date]],lstHolidays)</f>
        <v>1</v>
      </c>
      <c r="M1103" s="27"/>
    </row>
    <row r="1104" spans="1:13" ht="30" customHeight="1" x14ac:dyDescent="0.3">
      <c r="A1104" s="32">
        <v>1312</v>
      </c>
      <c r="B1104" s="33">
        <v>43795</v>
      </c>
      <c r="C1104" s="22">
        <v>43731</v>
      </c>
      <c r="D1104" s="19" t="s">
        <v>522</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20" t="s">
        <v>81</v>
      </c>
      <c r="K1104" s="51" t="str">
        <f ca="1">LeaveTracker[[#This Row],[Days]]&amp;" "&amp;LeaveTracker[[#This Row],[Type of Leave]]</f>
        <v>3 SL</v>
      </c>
      <c r="L1104" s="23">
        <f ca="1">NETWORKDAYS(LeaveTracker[[#This Row],[Start Date]],LeaveTracker[[#This Row],[End Date]],lstHolidays)</f>
        <v>3</v>
      </c>
      <c r="M1104" s="27"/>
    </row>
    <row r="1105" spans="1:13" ht="30" customHeight="1" x14ac:dyDescent="0.3">
      <c r="A1105" s="32">
        <v>1313</v>
      </c>
      <c r="B1105" s="33">
        <v>43795</v>
      </c>
      <c r="C1105" s="22">
        <v>43773</v>
      </c>
      <c r="D1105" s="19" t="s">
        <v>522</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20" t="s">
        <v>81</v>
      </c>
      <c r="K1105" s="51" t="str">
        <f ca="1">LeaveTracker[[#This Row],[Days]]&amp;" "&amp;LeaveTracker[[#This Row],[Type of Leave]]</f>
        <v>2 SL</v>
      </c>
      <c r="L1105" s="23">
        <f ca="1">NETWORKDAYS(LeaveTracker[[#This Row],[Start Date]],LeaveTracker[[#This Row],[End Date]],lstHolidays)</f>
        <v>2</v>
      </c>
      <c r="M1105" s="27"/>
    </row>
    <row r="1106" spans="1:13" ht="30" customHeight="1" x14ac:dyDescent="0.3">
      <c r="A1106" s="32">
        <v>1314</v>
      </c>
      <c r="B1106" s="33">
        <v>43795</v>
      </c>
      <c r="C1106" s="22">
        <v>43759</v>
      </c>
      <c r="D1106" s="20" t="s">
        <v>443</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20" t="s">
        <v>81</v>
      </c>
      <c r="K1106" s="51" t="str">
        <f ca="1">LeaveTracker[[#This Row],[Days]]&amp;" "&amp;LeaveTracker[[#This Row],[Type of Leave]]</f>
        <v>2 SL</v>
      </c>
      <c r="L1106" s="23">
        <f ca="1">NETWORKDAYS(LeaveTracker[[#This Row],[Start Date]],LeaveTracker[[#This Row],[End Date]],lstHolidays)</f>
        <v>2</v>
      </c>
      <c r="M1106" s="27"/>
    </row>
    <row r="1107" spans="1:13" ht="30" customHeight="1" x14ac:dyDescent="0.3">
      <c r="A1107" s="32">
        <v>1315</v>
      </c>
      <c r="B1107" s="33">
        <v>43795</v>
      </c>
      <c r="C1107" s="22">
        <v>43773</v>
      </c>
      <c r="D1107" s="19" t="s">
        <v>525</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20" t="s">
        <v>82</v>
      </c>
      <c r="K1107" s="51" t="str">
        <f ca="1">LeaveTracker[[#This Row],[Days]]&amp;" "&amp;LeaveTracker[[#This Row],[Type of Leave]]</f>
        <v>1 VL</v>
      </c>
      <c r="L1107" s="23">
        <f ca="1">NETWORKDAYS(LeaveTracker[[#This Row],[Start Date]],LeaveTracker[[#This Row],[End Date]],lstHolidays)</f>
        <v>1</v>
      </c>
      <c r="M1107" s="27"/>
    </row>
    <row r="1108" spans="1:13" ht="30" customHeight="1" x14ac:dyDescent="0.3">
      <c r="A1108" s="32">
        <v>1315</v>
      </c>
      <c r="B1108" s="33">
        <v>43795</v>
      </c>
      <c r="C1108" s="22">
        <v>43773</v>
      </c>
      <c r="D1108" s="19" t="s">
        <v>525</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20" t="s">
        <v>82</v>
      </c>
      <c r="K1108" s="51" t="str">
        <f ca="1">LeaveTracker[[#This Row],[Days]]&amp;" "&amp;LeaveTracker[[#This Row],[Type of Leave]]</f>
        <v>1 VL</v>
      </c>
      <c r="L1108" s="23">
        <f ca="1">NETWORKDAYS(LeaveTracker[[#This Row],[Start Date]],LeaveTracker[[#This Row],[End Date]],lstHolidays)</f>
        <v>1</v>
      </c>
      <c r="M1108" s="27"/>
    </row>
    <row r="1109" spans="1:13" ht="30" customHeight="1" x14ac:dyDescent="0.3">
      <c r="A1109" s="32">
        <v>1316</v>
      </c>
      <c r="B1109" s="33">
        <v>43795</v>
      </c>
      <c r="C1109" s="22">
        <v>43761</v>
      </c>
      <c r="D1109" s="19" t="s">
        <v>528</v>
      </c>
      <c r="E1109" s="51" t="str">
        <f>IF(ISBLANK(LeaveTracker[[#This Row],[Employee Name]]),"-----",VLOOKUP(LeaveTracker[[#This Row],[Employee Name]],Employees[[Employee Name]:[Office]],7))</f>
        <v>CROSSING ELEM SCH</v>
      </c>
      <c r="F1109" s="51" t="str">
        <f>IF(ISBLANK(LeaveTracker[[#This Row],[Employee Name]]),"-----",VLOOKUP(LeaveTracker[[#This Row],[Employee Name]],Employees[[Employee Name]:[Office]],6))</f>
        <v>REGULAR</v>
      </c>
      <c r="G1109" s="24">
        <v>43739</v>
      </c>
      <c r="H1109" s="24">
        <v>43740</v>
      </c>
      <c r="I1109" s="20" t="s">
        <v>81</v>
      </c>
      <c r="K1109" s="51" t="str">
        <f ca="1">LeaveTracker[[#This Row],[Days]]&amp;" "&amp;LeaveTracker[[#This Row],[Type of Leave]]</f>
        <v>2 SL</v>
      </c>
      <c r="L1109" s="23">
        <f ca="1">NETWORKDAYS(LeaveTracker[[#This Row],[Start Date]],LeaveTracker[[#This Row],[End Date]],lstHolidays)</f>
        <v>2</v>
      </c>
      <c r="M1109" s="27"/>
    </row>
    <row r="1110" spans="1:13" ht="30" customHeight="1" x14ac:dyDescent="0.3">
      <c r="A1110" s="32">
        <v>1316</v>
      </c>
      <c r="B1110" s="33">
        <v>43795</v>
      </c>
      <c r="C1110" s="22">
        <v>43762</v>
      </c>
      <c r="D1110" s="19" t="s">
        <v>528</v>
      </c>
      <c r="E1110" s="51" t="str">
        <f>IF(ISBLANK(LeaveTracker[[#This Row],[Employee Name]]),"-----",VLOOKUP(LeaveTracker[[#This Row],[Employee Name]],Employees[[Employee Name]:[Office]],7))</f>
        <v>CROSSING ELEM SCH</v>
      </c>
      <c r="F1110" s="51" t="str">
        <f>IF(ISBLANK(LeaveTracker[[#This Row],[Employee Name]]),"-----",VLOOKUP(LeaveTracker[[#This Row],[Employee Name]],Employees[[Employee Name]:[Office]],6))</f>
        <v>REGULAR</v>
      </c>
      <c r="G1110" s="24">
        <v>43745</v>
      </c>
      <c r="H1110" s="24">
        <v>43745</v>
      </c>
      <c r="I1110" s="20" t="s">
        <v>81</v>
      </c>
      <c r="K1110" s="51" t="str">
        <f ca="1">LeaveTracker[[#This Row],[Days]]&amp;" "&amp;LeaveTracker[[#This Row],[Type of Leave]]</f>
        <v>1 SL</v>
      </c>
      <c r="L1110" s="23">
        <f ca="1">NETWORKDAYS(LeaveTracker[[#This Row],[Start Date]],LeaveTracker[[#This Row],[End Date]],lstHolidays)</f>
        <v>1</v>
      </c>
      <c r="M1110" s="27"/>
    </row>
    <row r="1111" spans="1:13" ht="30" customHeight="1" x14ac:dyDescent="0.3">
      <c r="A1111" s="32">
        <v>1316</v>
      </c>
      <c r="B1111" s="33">
        <v>43795</v>
      </c>
      <c r="C1111" s="22">
        <v>43763</v>
      </c>
      <c r="D1111" s="19" t="s">
        <v>528</v>
      </c>
      <c r="E1111" s="51" t="str">
        <f>IF(ISBLANK(LeaveTracker[[#This Row],[Employee Name]]),"-----",VLOOKUP(LeaveTracker[[#This Row],[Employee Name]],Employees[[Employee Name]:[Office]],7))</f>
        <v>CROSSING ELEM SCH</v>
      </c>
      <c r="F1111" s="51" t="str">
        <f>IF(ISBLANK(LeaveTracker[[#This Row],[Employee Name]]),"-----",VLOOKUP(LeaveTracker[[#This Row],[Employee Name]],Employees[[Employee Name]:[Office]],6))</f>
        <v>REGULAR</v>
      </c>
      <c r="G1111" s="24">
        <v>43747</v>
      </c>
      <c r="H1111" s="24">
        <v>43748</v>
      </c>
      <c r="I1111" s="20" t="s">
        <v>81</v>
      </c>
      <c r="K1111" s="51" t="str">
        <f ca="1">LeaveTracker[[#This Row],[Days]]&amp;" "&amp;LeaveTracker[[#This Row],[Type of Leave]]</f>
        <v>2 SL</v>
      </c>
      <c r="L1111" s="23">
        <f ca="1">NETWORKDAYS(LeaveTracker[[#This Row],[Start Date]],LeaveTracker[[#This Row],[End Date]],lstHolidays)</f>
        <v>2</v>
      </c>
      <c r="M1111" s="27"/>
    </row>
    <row r="1112" spans="1:13" ht="30" customHeight="1" x14ac:dyDescent="0.3">
      <c r="A1112" s="32">
        <v>1317</v>
      </c>
      <c r="B1112" s="33">
        <v>43795</v>
      </c>
      <c r="C1112" s="22">
        <v>43761</v>
      </c>
      <c r="D1112" s="19" t="s">
        <v>528</v>
      </c>
      <c r="E1112" s="51" t="str">
        <f>IF(ISBLANK(LeaveTracker[[#This Row],[Employee Name]]),"-----",VLOOKUP(LeaveTracker[[#This Row],[Employee Name]],Employees[[Employee Name]:[Office]],7))</f>
        <v>CROSSING ELEM SCH</v>
      </c>
      <c r="F1112" s="51" t="str">
        <f>IF(ISBLANK(LeaveTracker[[#This Row],[Employee Name]]),"-----",VLOOKUP(LeaveTracker[[#This Row],[Employee Name]],Employees[[Employee Name]:[Office]],6))</f>
        <v>REGULAR</v>
      </c>
      <c r="G1112" s="24">
        <v>43752</v>
      </c>
      <c r="H1112" s="24">
        <v>43756</v>
      </c>
      <c r="I1112" s="20" t="s">
        <v>82</v>
      </c>
      <c r="K1112" s="51" t="str">
        <f ca="1">LeaveTracker[[#This Row],[Days]]&amp;" "&amp;LeaveTracker[[#This Row],[Type of Leave]]</f>
        <v>5 VL</v>
      </c>
      <c r="L1112" s="23">
        <f ca="1">NETWORKDAYS(LeaveTracker[[#This Row],[Start Date]],LeaveTracker[[#This Row],[End Date]],lstHolidays)</f>
        <v>5</v>
      </c>
      <c r="M1112" s="27"/>
    </row>
    <row r="1113" spans="1:13" ht="30" customHeight="1" x14ac:dyDescent="0.3">
      <c r="A1113" s="32">
        <v>1317</v>
      </c>
      <c r="B1113" s="33">
        <v>43795</v>
      </c>
      <c r="C1113" s="22">
        <v>43761</v>
      </c>
      <c r="D1113" s="19" t="s">
        <v>528</v>
      </c>
      <c r="E1113" s="51" t="str">
        <f>IF(ISBLANK(LeaveTracker[[#This Row],[Employee Name]]),"-----",VLOOKUP(LeaveTracker[[#This Row],[Employee Name]],Employees[[Employee Name]:[Office]],7))</f>
        <v>CROSSING ELEM SCH</v>
      </c>
      <c r="F1113" s="51" t="str">
        <f>IF(ISBLANK(LeaveTracker[[#This Row],[Employee Name]]),"-----",VLOOKUP(LeaveTracker[[#This Row],[Employee Name]],Employees[[Employee Name]:[Office]],6))</f>
        <v>REGULAR</v>
      </c>
      <c r="G1113" s="24">
        <v>43759</v>
      </c>
      <c r="H1113" s="24">
        <v>43760</v>
      </c>
      <c r="I1113" s="20" t="s">
        <v>82</v>
      </c>
      <c r="K1113" s="51" t="str">
        <f ca="1">LeaveTracker[[#This Row],[Days]]&amp;" "&amp;LeaveTracker[[#This Row],[Type of Leave]]</f>
        <v>2 VL</v>
      </c>
      <c r="L1113" s="23">
        <f ca="1">NETWORKDAYS(LeaveTracker[[#This Row],[Start Date]],LeaveTracker[[#This Row],[End Date]],lstHolidays)</f>
        <v>2</v>
      </c>
      <c r="M1113" s="27"/>
    </row>
    <row r="1114" spans="1:13" ht="30" customHeight="1" x14ac:dyDescent="0.3">
      <c r="A1114" s="32">
        <v>1318</v>
      </c>
      <c r="B1114" s="33">
        <v>43795</v>
      </c>
      <c r="C1114" s="22">
        <v>43768</v>
      </c>
      <c r="D1114" s="20" t="s">
        <v>528</v>
      </c>
      <c r="E1114" s="51" t="str">
        <f>IF(ISBLANK(LeaveTracker[[#This Row],[Employee Name]]),"-----",VLOOKUP(LeaveTracker[[#This Row],[Employee Name]],Employees[[Employee Name]:[Office]],7))</f>
        <v>CROSSING ELEM SCH</v>
      </c>
      <c r="F1114" s="51" t="str">
        <f>IF(ISBLANK(LeaveTracker[[#This Row],[Employee Name]]),"-----",VLOOKUP(LeaveTracker[[#This Row],[Employee Name]],Employees[[Employee Name]:[Office]],6))</f>
        <v>REGULAR</v>
      </c>
      <c r="G1114" s="24">
        <v>43767</v>
      </c>
      <c r="H1114" s="24">
        <v>43767</v>
      </c>
      <c r="I1114" s="20" t="s">
        <v>81</v>
      </c>
      <c r="K1114" s="51" t="str">
        <f ca="1">LeaveTracker[[#This Row],[Days]]&amp;" "&amp;LeaveTracker[[#This Row],[Type of Leave]]</f>
        <v>1 SL</v>
      </c>
      <c r="L1114" s="23">
        <f ca="1">NETWORKDAYS(LeaveTracker[[#This Row],[Start Date]],LeaveTracker[[#This Row],[End Date]],lstHolidays)</f>
        <v>1</v>
      </c>
      <c r="M1114" s="27"/>
    </row>
    <row r="1115" spans="1:13" ht="30" customHeight="1" x14ac:dyDescent="0.3">
      <c r="A1115" s="32">
        <v>1319</v>
      </c>
      <c r="B1115" s="33">
        <v>43795</v>
      </c>
      <c r="C1115" s="22">
        <v>43747</v>
      </c>
      <c r="D1115" s="19" t="s">
        <v>530</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20" t="s">
        <v>81</v>
      </c>
      <c r="K1115" s="51" t="str">
        <f ca="1">LeaveTracker[[#This Row],[Days]]&amp;" "&amp;LeaveTracker[[#This Row],[Type of Leave]]</f>
        <v>1 SL</v>
      </c>
      <c r="L1115" s="23">
        <f ca="1">NETWORKDAYS(LeaveTracker[[#This Row],[Start Date]],LeaveTracker[[#This Row],[End Date]],lstHolidays)</f>
        <v>1</v>
      </c>
      <c r="M1115" s="27"/>
    </row>
    <row r="1116" spans="1:13" ht="30" customHeight="1" x14ac:dyDescent="0.3">
      <c r="A1116" s="32">
        <v>1320</v>
      </c>
      <c r="B1116" s="33">
        <v>43795</v>
      </c>
      <c r="C1116" s="22">
        <v>43760</v>
      </c>
      <c r="D1116" s="20" t="s">
        <v>530</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20" t="s">
        <v>81</v>
      </c>
      <c r="K1116" s="51" t="str">
        <f ca="1">LeaveTracker[[#This Row],[Days]]&amp;" "&amp;LeaveTracker[[#This Row],[Type of Leave]]</f>
        <v>1 SL</v>
      </c>
      <c r="L1116" s="23">
        <f ca="1">NETWORKDAYS(LeaveTracker[[#This Row],[Start Date]],LeaveTracker[[#This Row],[End Date]],lstHolidays)</f>
        <v>1</v>
      </c>
      <c r="M1116" s="27"/>
    </row>
    <row r="1117" spans="1:13" ht="30" customHeight="1" x14ac:dyDescent="0.3">
      <c r="A1117" s="32">
        <v>1321</v>
      </c>
      <c r="B1117" s="33">
        <v>43795</v>
      </c>
      <c r="C1117" s="22">
        <v>43767</v>
      </c>
      <c r="D1117" s="20" t="s">
        <v>530</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20" t="s">
        <v>81</v>
      </c>
      <c r="K1117" s="51" t="str">
        <f ca="1">LeaveTracker[[#This Row],[Days]]&amp;" "&amp;LeaveTracker[[#This Row],[Type of Leave]]</f>
        <v>1 SL</v>
      </c>
      <c r="L1117" s="23">
        <f ca="1">NETWORKDAYS(LeaveTracker[[#This Row],[Start Date]],LeaveTracker[[#This Row],[End Date]],lstHolidays)</f>
        <v>1</v>
      </c>
      <c r="M1117" s="27"/>
    </row>
    <row r="1118" spans="1:13" ht="30" customHeight="1" x14ac:dyDescent="0.3">
      <c r="A1118" s="32">
        <v>1322</v>
      </c>
      <c r="B1118" s="33">
        <v>43795</v>
      </c>
      <c r="C1118" s="22">
        <v>43763</v>
      </c>
      <c r="D1118" s="20" t="s">
        <v>530</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20" t="s">
        <v>82</v>
      </c>
      <c r="K1118" s="51" t="str">
        <f ca="1">LeaveTracker[[#This Row],[Days]]&amp;" "&amp;LeaveTracker[[#This Row],[Type of Leave]]</f>
        <v>2 VL</v>
      </c>
      <c r="L1118" s="23">
        <f ca="1">NETWORKDAYS(LeaveTracker[[#This Row],[Start Date]],LeaveTracker[[#This Row],[End Date]],lstHolidays)</f>
        <v>2</v>
      </c>
      <c r="M1118" s="27"/>
    </row>
    <row r="1119" spans="1:13" ht="30" customHeight="1" x14ac:dyDescent="0.3">
      <c r="A1119" s="32">
        <v>1323</v>
      </c>
      <c r="B1119" s="33">
        <v>43795</v>
      </c>
      <c r="C1119" s="22">
        <v>43763</v>
      </c>
      <c r="D1119" s="20" t="s">
        <v>776</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20" t="s">
        <v>81</v>
      </c>
      <c r="K1119" s="51" t="str">
        <f ca="1">LeaveTracker[[#This Row],[Days]]&amp;" "&amp;LeaveTracker[[#This Row],[Type of Leave]]</f>
        <v>1 SL</v>
      </c>
      <c r="L1119" s="23">
        <f ca="1">NETWORKDAYS(LeaveTracker[[#This Row],[Start Date]],LeaveTracker[[#This Row],[End Date]],lstHolidays)</f>
        <v>1</v>
      </c>
      <c r="M1119" s="27"/>
    </row>
    <row r="1120" spans="1:13" ht="30"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20" t="s">
        <v>82</v>
      </c>
      <c r="K1120" s="51" t="str">
        <f ca="1">LeaveTracker[[#This Row],[Days]]&amp;" "&amp;LeaveTracker[[#This Row],[Type of Leave]]</f>
        <v>1 VL</v>
      </c>
      <c r="L1120" s="23">
        <f ca="1">NETWORKDAYS(LeaveTracker[[#This Row],[Start Date]],LeaveTracker[[#This Row],[End Date]],lstHolidays)</f>
        <v>1</v>
      </c>
      <c r="M1120" s="27"/>
    </row>
    <row r="1121" spans="1:13" ht="30"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20" t="s">
        <v>82</v>
      </c>
      <c r="K1121" s="51" t="str">
        <f ca="1">LeaveTracker[[#This Row],[Days]]&amp;" "&amp;LeaveTracker[[#This Row],[Type of Leave]]</f>
        <v>3 VL</v>
      </c>
      <c r="L1121" s="23">
        <f ca="1">NETWORKDAYS(LeaveTracker[[#This Row],[Start Date]],LeaveTracker[[#This Row],[End Date]],lstHolidays)</f>
        <v>3</v>
      </c>
      <c r="M1121" s="27"/>
    </row>
    <row r="1122" spans="1:13" ht="30"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20" t="s">
        <v>82</v>
      </c>
      <c r="K1122" s="51" t="str">
        <f ca="1">LeaveTracker[[#This Row],[Days]]&amp;" "&amp;LeaveTracker[[#This Row],[Type of Leave]]</f>
        <v>1 VL</v>
      </c>
      <c r="L1122" s="23">
        <f ca="1">NETWORKDAYS(LeaveTracker[[#This Row],[Start Date]],LeaveTracker[[#This Row],[End Date]],lstHolidays)</f>
        <v>1</v>
      </c>
      <c r="M1122" s="27"/>
    </row>
    <row r="1123" spans="1:13" ht="30" customHeight="1" x14ac:dyDescent="0.3">
      <c r="A1123" s="32">
        <v>1325</v>
      </c>
      <c r="B1123" s="33">
        <v>43796</v>
      </c>
      <c r="C1123" s="22">
        <v>43755</v>
      </c>
      <c r="D1123" s="20" t="s">
        <v>355</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20" t="s">
        <v>81</v>
      </c>
      <c r="K1123" s="51" t="str">
        <f ca="1">LeaveTracker[[#This Row],[Days]]&amp;" "&amp;LeaveTracker[[#This Row],[Type of Leave]]</f>
        <v>1 SL</v>
      </c>
      <c r="L1123" s="23">
        <f ca="1">NETWORKDAYS(LeaveTracker[[#This Row],[Start Date]],LeaveTracker[[#This Row],[End Date]],lstHolidays)</f>
        <v>1</v>
      </c>
      <c r="M1123" s="27"/>
    </row>
    <row r="1124" spans="1:13" ht="30" customHeight="1" x14ac:dyDescent="0.3">
      <c r="A1124" s="32">
        <v>1326</v>
      </c>
      <c r="B1124" s="33">
        <v>43797</v>
      </c>
      <c r="C1124" s="22">
        <v>43742</v>
      </c>
      <c r="D1124" s="20" t="s">
        <v>355</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20" t="s">
        <v>81</v>
      </c>
      <c r="K1124" s="51" t="str">
        <f ca="1">LeaveTracker[[#This Row],[Days]]&amp;" "&amp;LeaveTracker[[#This Row],[Type of Leave]]</f>
        <v>1 SL</v>
      </c>
      <c r="L1124" s="23">
        <f ca="1">NETWORKDAYS(LeaveTracker[[#This Row],[Start Date]],LeaveTracker[[#This Row],[End Date]],lstHolidays)</f>
        <v>1</v>
      </c>
      <c r="M1124" s="27"/>
    </row>
    <row r="1125" spans="1:13" ht="30" customHeight="1" x14ac:dyDescent="0.3">
      <c r="A1125" s="32">
        <v>1327</v>
      </c>
      <c r="B1125" s="33">
        <v>43797</v>
      </c>
      <c r="C1125" s="22">
        <v>43735</v>
      </c>
      <c r="D1125" s="20" t="s">
        <v>355</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20" t="s">
        <v>81</v>
      </c>
      <c r="K1125" s="51" t="str">
        <f ca="1">LeaveTracker[[#This Row],[Days]]&amp;" "&amp;LeaveTracker[[#This Row],[Type of Leave]]</f>
        <v>2 SL</v>
      </c>
      <c r="L1125" s="23">
        <f ca="1">NETWORKDAYS(LeaveTracker[[#This Row],[Start Date]],LeaveTracker[[#This Row],[End Date]],lstHolidays)</f>
        <v>2</v>
      </c>
      <c r="M1125" s="27"/>
    </row>
    <row r="1126" spans="1:13" ht="30" customHeight="1" x14ac:dyDescent="0.3">
      <c r="A1126" s="32">
        <v>1328</v>
      </c>
      <c r="B1126" s="33">
        <v>43797</v>
      </c>
      <c r="C1126" s="22">
        <v>43726</v>
      </c>
      <c r="D1126" s="20" t="s">
        <v>355</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20" t="s">
        <v>81</v>
      </c>
      <c r="K1126" s="51" t="str">
        <f ca="1">LeaveTracker[[#This Row],[Days]]&amp;" "&amp;LeaveTracker[[#This Row],[Type of Leave]]</f>
        <v>1 SL</v>
      </c>
      <c r="L1126" s="23">
        <f ca="1">NETWORKDAYS(LeaveTracker[[#This Row],[Start Date]],LeaveTracker[[#This Row],[End Date]],lstHolidays)</f>
        <v>1</v>
      </c>
      <c r="M1126" s="27"/>
    </row>
    <row r="1127" spans="1:13" ht="30" customHeight="1" x14ac:dyDescent="0.3">
      <c r="A1127" s="32">
        <v>1329</v>
      </c>
      <c r="B1127" s="33">
        <v>43797</v>
      </c>
      <c r="C1127" s="22">
        <v>43711</v>
      </c>
      <c r="D1127" s="20" t="s">
        <v>355</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20" t="s">
        <v>81</v>
      </c>
      <c r="K1127" s="51" t="str">
        <f ca="1">LeaveTracker[[#This Row],[Days]]&amp;" "&amp;LeaveTracker[[#This Row],[Type of Leave]]</f>
        <v>1 SL</v>
      </c>
      <c r="L1127" s="23">
        <f ca="1">NETWORKDAYS(LeaveTracker[[#This Row],[Start Date]],LeaveTracker[[#This Row],[End Date]],lstHolidays)</f>
        <v>1</v>
      </c>
      <c r="M1127" s="27"/>
    </row>
    <row r="1128" spans="1:13" ht="30" customHeight="1" x14ac:dyDescent="0.3">
      <c r="A1128" s="32">
        <v>1330</v>
      </c>
      <c r="B1128" s="33">
        <v>43797</v>
      </c>
      <c r="C1128" s="22">
        <v>43739</v>
      </c>
      <c r="D1128" s="19" t="s">
        <v>538</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20" t="s">
        <v>82</v>
      </c>
      <c r="K1128" s="51" t="str">
        <f ca="1">LeaveTracker[[#This Row],[Days]]&amp;" "&amp;LeaveTracker[[#This Row],[Type of Leave]]</f>
        <v>1 VL</v>
      </c>
      <c r="L1128" s="23">
        <f ca="1">NETWORKDAYS(LeaveTracker[[#This Row],[Start Date]],LeaveTracker[[#This Row],[End Date]],lstHolidays)</f>
        <v>1</v>
      </c>
      <c r="M1128" s="27"/>
    </row>
    <row r="1129" spans="1:13" ht="30" customHeight="1" x14ac:dyDescent="0.3">
      <c r="A1129" s="32">
        <v>1330</v>
      </c>
      <c r="B1129" s="33">
        <v>43797</v>
      </c>
      <c r="C1129" s="22">
        <v>43739</v>
      </c>
      <c r="D1129" s="19" t="s">
        <v>538</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20" t="s">
        <v>82</v>
      </c>
      <c r="K1129" s="51" t="str">
        <f>LeaveTracker[[#This Row],[Days]]&amp;" "&amp;LeaveTracker[[#This Row],[Type of Leave]]</f>
        <v>1 VL</v>
      </c>
      <c r="L1129" s="23">
        <v>1</v>
      </c>
      <c r="M1129" s="27"/>
    </row>
    <row r="1130" spans="1:13" ht="30" customHeight="1" x14ac:dyDescent="0.3">
      <c r="A1130" s="32">
        <v>1331</v>
      </c>
      <c r="B1130" s="33">
        <v>43797</v>
      </c>
      <c r="C1130" s="29">
        <v>43767</v>
      </c>
      <c r="D1130" s="20" t="s">
        <v>538</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20" t="s">
        <v>81</v>
      </c>
      <c r="K1130" s="51" t="str">
        <f ca="1">LeaveTracker[[#This Row],[Days]]&amp;" "&amp;LeaveTracker[[#This Row],[Type of Leave]]</f>
        <v>1 SL</v>
      </c>
      <c r="L1130" s="23">
        <f ca="1">NETWORKDAYS(LeaveTracker[[#This Row],[Start Date]],LeaveTracker[[#This Row],[End Date]],lstHolidays)</f>
        <v>1</v>
      </c>
      <c r="M1130" s="27"/>
    </row>
    <row r="1131" spans="1:13" ht="30" customHeight="1" x14ac:dyDescent="0.3">
      <c r="A1131" s="32">
        <v>1332</v>
      </c>
      <c r="B1131" s="33">
        <v>43797</v>
      </c>
      <c r="C1131" s="30">
        <v>43766</v>
      </c>
      <c r="D1131" s="19" t="s">
        <v>541</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20" t="s">
        <v>81</v>
      </c>
      <c r="K1131" s="51" t="str">
        <f ca="1">LeaveTracker[[#This Row],[Days]]&amp;" "&amp;LeaveTracker[[#This Row],[Type of Leave]]</f>
        <v>1 SL</v>
      </c>
      <c r="L1131" s="23">
        <f ca="1">NETWORKDAYS(LeaveTracker[[#This Row],[Start Date]],LeaveTracker[[#This Row],[End Date]],lstHolidays)</f>
        <v>1</v>
      </c>
      <c r="M1131" s="27"/>
    </row>
    <row r="1132" spans="1:13" ht="30" customHeight="1" x14ac:dyDescent="0.3">
      <c r="A1132" s="32">
        <v>1333</v>
      </c>
      <c r="B1132" s="33">
        <v>43797</v>
      </c>
      <c r="C1132" s="29">
        <v>43749</v>
      </c>
      <c r="D1132" s="19" t="s">
        <v>541</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20" t="s">
        <v>81</v>
      </c>
      <c r="K1132" s="51" t="str">
        <f ca="1">LeaveTracker[[#This Row],[Days]]&amp;" "&amp;LeaveTracker[[#This Row],[Type of Leave]]</f>
        <v>1 SL</v>
      </c>
      <c r="L1132" s="23">
        <f ca="1">NETWORKDAYS(LeaveTracker[[#This Row],[Start Date]],LeaveTracker[[#This Row],[End Date]],lstHolidays)</f>
        <v>1</v>
      </c>
      <c r="M1132" s="27"/>
    </row>
    <row r="1133" spans="1:13" ht="30" customHeight="1" x14ac:dyDescent="0.3">
      <c r="A1133" s="32">
        <v>1334</v>
      </c>
      <c r="B1133" s="33">
        <v>43797</v>
      </c>
      <c r="C1133" s="30">
        <v>43732</v>
      </c>
      <c r="D1133" s="20" t="s">
        <v>541</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20" t="s">
        <v>81</v>
      </c>
      <c r="K1133" s="51" t="str">
        <f ca="1">LeaveTracker[[#This Row],[Days]]&amp;" "&amp;LeaveTracker[[#This Row],[Type of Leave]]</f>
        <v>1 SL</v>
      </c>
      <c r="L1133" s="23">
        <f ca="1">NETWORKDAYS(LeaveTracker[[#This Row],[Start Date]],LeaveTracker[[#This Row],[End Date]],lstHolidays)</f>
        <v>1</v>
      </c>
      <c r="M1133" s="27"/>
    </row>
    <row r="1134" spans="1:13" ht="30" customHeight="1" x14ac:dyDescent="0.3">
      <c r="A1134" s="32">
        <v>1335</v>
      </c>
      <c r="B1134" s="33">
        <v>43797</v>
      </c>
      <c r="C1134" s="29">
        <v>43755</v>
      </c>
      <c r="D1134" s="19" t="s">
        <v>543</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20" t="s">
        <v>82</v>
      </c>
      <c r="K1134" s="51" t="str">
        <f ca="1">LeaveTracker[[#This Row],[Days]]&amp;" "&amp;LeaveTracker[[#This Row],[Type of Leave]]</f>
        <v>2 VL</v>
      </c>
      <c r="L1134" s="23">
        <f ca="1">NETWORKDAYS(LeaveTracker[[#This Row],[Start Date]],LeaveTracker[[#This Row],[End Date]],lstHolidays)</f>
        <v>2</v>
      </c>
      <c r="M1134" s="27"/>
    </row>
    <row r="1135" spans="1:13" ht="30" customHeight="1" x14ac:dyDescent="0.3">
      <c r="A1135" s="32">
        <v>1335</v>
      </c>
      <c r="B1135" s="33">
        <v>43797</v>
      </c>
      <c r="C1135" s="29">
        <v>43755</v>
      </c>
      <c r="D1135" s="19" t="s">
        <v>543</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20" t="s">
        <v>82</v>
      </c>
      <c r="K1135" s="51" t="str">
        <f ca="1">LeaveTracker[[#This Row],[Days]]&amp;" "&amp;LeaveTracker[[#This Row],[Type of Leave]]</f>
        <v>2 VL</v>
      </c>
      <c r="L1135" s="23">
        <f ca="1">NETWORKDAYS(LeaveTracker[[#This Row],[Start Date]],LeaveTracker[[#This Row],[End Date]],lstHolidays)</f>
        <v>2</v>
      </c>
      <c r="M1135" s="27"/>
    </row>
    <row r="1136" spans="1:13" ht="30" customHeight="1" x14ac:dyDescent="0.3">
      <c r="A1136" s="32">
        <v>1336</v>
      </c>
      <c r="B1136" s="33">
        <v>43797</v>
      </c>
      <c r="C1136" s="29">
        <v>43772</v>
      </c>
      <c r="D1136" s="20" t="s">
        <v>777</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20" t="s">
        <v>82</v>
      </c>
      <c r="K1136" s="51" t="str">
        <f ca="1">LeaveTracker[[#This Row],[Days]]&amp;" "&amp;LeaveTracker[[#This Row],[Type of Leave]]</f>
        <v>1 VL</v>
      </c>
      <c r="L1136" s="23">
        <f ca="1">NETWORKDAYS(LeaveTracker[[#This Row],[Start Date]],LeaveTracker[[#This Row],[End Date]],lstHolidays)</f>
        <v>1</v>
      </c>
      <c r="M1136" s="27"/>
    </row>
    <row r="1137" spans="1:13" ht="30" customHeight="1" x14ac:dyDescent="0.3">
      <c r="A1137" s="32">
        <v>1336</v>
      </c>
      <c r="B1137" s="33">
        <v>43797</v>
      </c>
      <c r="C1137" s="29">
        <v>43772</v>
      </c>
      <c r="D1137" s="20" t="s">
        <v>777</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20" t="s">
        <v>82</v>
      </c>
      <c r="K1137" s="51" t="str">
        <f ca="1">LeaveTracker[[#This Row],[Days]]&amp;" "&amp;LeaveTracker[[#This Row],[Type of Leave]]</f>
        <v>1 VL</v>
      </c>
      <c r="L1137" s="23">
        <f ca="1">NETWORKDAYS(LeaveTracker[[#This Row],[Start Date]],LeaveTracker[[#This Row],[End Date]],lstHolidays)</f>
        <v>1</v>
      </c>
      <c r="M1137" s="27"/>
    </row>
    <row r="1138" spans="1:13" ht="30" customHeight="1" x14ac:dyDescent="0.3">
      <c r="A1138" s="32">
        <v>1336</v>
      </c>
      <c r="B1138" s="33">
        <v>43797</v>
      </c>
      <c r="C1138" s="29">
        <v>43772</v>
      </c>
      <c r="D1138" s="20" t="s">
        <v>777</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20" t="s">
        <v>82</v>
      </c>
      <c r="K1138" s="51" t="str">
        <f ca="1">LeaveTracker[[#This Row],[Days]]&amp;" "&amp;LeaveTracker[[#This Row],[Type of Leave]]</f>
        <v>1 VL</v>
      </c>
      <c r="L1138" s="23">
        <f ca="1">NETWORKDAYS(LeaveTracker[[#This Row],[Start Date]],LeaveTracker[[#This Row],[End Date]],lstHolidays)</f>
        <v>1</v>
      </c>
      <c r="M1138" s="27"/>
    </row>
    <row r="1139" spans="1:13" ht="30" customHeight="1" x14ac:dyDescent="0.3">
      <c r="A1139" s="32">
        <v>1336</v>
      </c>
      <c r="B1139" s="33">
        <v>43797</v>
      </c>
      <c r="C1139" s="29">
        <v>43772</v>
      </c>
      <c r="D1139" s="20" t="s">
        <v>777</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20" t="s">
        <v>82</v>
      </c>
      <c r="K1139" s="51" t="str">
        <f ca="1">LeaveTracker[[#This Row],[Days]]&amp;" "&amp;LeaveTracker[[#This Row],[Type of Leave]]</f>
        <v>1 VL</v>
      </c>
      <c r="L1139" s="23">
        <f ca="1">NETWORKDAYS(LeaveTracker[[#This Row],[Start Date]],LeaveTracker[[#This Row],[End Date]],lstHolidays)</f>
        <v>1</v>
      </c>
      <c r="M1139" s="27"/>
    </row>
    <row r="1140" spans="1:13" ht="30" customHeight="1" x14ac:dyDescent="0.3">
      <c r="A1140" s="32">
        <v>1336</v>
      </c>
      <c r="B1140" s="33">
        <v>43797</v>
      </c>
      <c r="C1140" s="29">
        <v>43772</v>
      </c>
      <c r="D1140" s="20" t="s">
        <v>777</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20" t="s">
        <v>82</v>
      </c>
      <c r="K1140" s="51" t="str">
        <f ca="1">LeaveTracker[[#This Row],[Days]]&amp;" "&amp;LeaveTracker[[#This Row],[Type of Leave]]</f>
        <v>1 VL</v>
      </c>
      <c r="L1140" s="23">
        <f ca="1">NETWORKDAYS(LeaveTracker[[#This Row],[Start Date]],LeaveTracker[[#This Row],[End Date]],lstHolidays)</f>
        <v>1</v>
      </c>
      <c r="M1140" s="27"/>
    </row>
    <row r="1141" spans="1:13" ht="30" customHeight="1" x14ac:dyDescent="0.3">
      <c r="A1141" s="32">
        <v>1337</v>
      </c>
      <c r="B1141" s="33">
        <v>43797</v>
      </c>
      <c r="C1141" s="30">
        <v>43755</v>
      </c>
      <c r="D1141" s="20" t="s">
        <v>278</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20" t="s">
        <v>81</v>
      </c>
      <c r="K1141" s="51" t="str">
        <f ca="1">LeaveTracker[[#This Row],[Days]]&amp;" "&amp;LeaveTracker[[#This Row],[Type of Leave]]</f>
        <v>1 SL</v>
      </c>
      <c r="L1141" s="23">
        <f ca="1">NETWORKDAYS(LeaveTracker[[#This Row],[Start Date]],LeaveTracker[[#This Row],[End Date]],lstHolidays)</f>
        <v>1</v>
      </c>
      <c r="M1141" s="27"/>
    </row>
    <row r="1142" spans="1:13" ht="30" customHeight="1" x14ac:dyDescent="0.3">
      <c r="A1142" s="32">
        <v>1338</v>
      </c>
      <c r="B1142" s="33">
        <v>43797</v>
      </c>
      <c r="C1142" s="29">
        <v>43750</v>
      </c>
      <c r="D1142" s="19" t="s">
        <v>547</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20" t="s">
        <v>82</v>
      </c>
      <c r="K1142" s="51" t="str">
        <f ca="1">LeaveTracker[[#This Row],[Days]]&amp;" "&amp;LeaveTracker[[#This Row],[Type of Leave]]</f>
        <v>1 VL</v>
      </c>
      <c r="L1142" s="23">
        <f ca="1">NETWORKDAYS(LeaveTracker[[#This Row],[Start Date]],LeaveTracker[[#This Row],[End Date]],lstHolidays)</f>
        <v>1</v>
      </c>
      <c r="M1142" s="27"/>
    </row>
    <row r="1143" spans="1:13" ht="30" customHeight="1" x14ac:dyDescent="0.3">
      <c r="A1143" s="32">
        <v>1338</v>
      </c>
      <c r="B1143" s="33">
        <v>43797</v>
      </c>
      <c r="C1143" s="29">
        <v>43750</v>
      </c>
      <c r="D1143" s="19" t="s">
        <v>547</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20" t="s">
        <v>82</v>
      </c>
      <c r="K1143" s="51" t="str">
        <f ca="1">LeaveTracker[[#This Row],[Days]]&amp;" "&amp;LeaveTracker[[#This Row],[Type of Leave]]</f>
        <v>2 VL</v>
      </c>
      <c r="L1143" s="23">
        <f ca="1">NETWORKDAYS(LeaveTracker[[#This Row],[Start Date]],LeaveTracker[[#This Row],[End Date]],lstHolidays)</f>
        <v>2</v>
      </c>
      <c r="M1143" s="27"/>
    </row>
    <row r="1144" spans="1:13" ht="30" customHeight="1" x14ac:dyDescent="0.3">
      <c r="A1144" s="32">
        <v>1339</v>
      </c>
      <c r="B1144" s="33">
        <v>43797</v>
      </c>
      <c r="C1144" s="29">
        <v>43756</v>
      </c>
      <c r="D1144" s="19" t="s">
        <v>547</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20" t="s">
        <v>81</v>
      </c>
      <c r="K1144" s="51" t="str">
        <f ca="1">LeaveTracker[[#This Row],[Days]]&amp;" "&amp;LeaveTracker[[#This Row],[Type of Leave]]</f>
        <v>2 SL</v>
      </c>
      <c r="L1144" s="23">
        <f ca="1">NETWORKDAYS(LeaveTracker[[#This Row],[Start Date]],LeaveTracker[[#This Row],[End Date]],lstHolidays)</f>
        <v>2</v>
      </c>
      <c r="M1144" s="27"/>
    </row>
    <row r="1145" spans="1:13" ht="30" customHeight="1" x14ac:dyDescent="0.3">
      <c r="A1145" s="32">
        <v>1340</v>
      </c>
      <c r="B1145" s="33">
        <v>43797</v>
      </c>
      <c r="C1145" s="30">
        <v>43750</v>
      </c>
      <c r="D1145" s="19" t="s">
        <v>547</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20" t="s">
        <v>81</v>
      </c>
      <c r="K1145" s="51" t="str">
        <f ca="1">LeaveTracker[[#This Row],[Days]]&amp;" "&amp;LeaveTracker[[#This Row],[Type of Leave]]</f>
        <v>1 SL</v>
      </c>
      <c r="L1145" s="23">
        <f ca="1">NETWORKDAYS(LeaveTracker[[#This Row],[Start Date]],LeaveTracker[[#This Row],[End Date]],lstHolidays)</f>
        <v>1</v>
      </c>
      <c r="M1145" s="27"/>
    </row>
    <row r="1146" spans="1:13" ht="30" customHeight="1" x14ac:dyDescent="0.3">
      <c r="A1146" s="32">
        <v>1341</v>
      </c>
      <c r="B1146" s="33">
        <v>43797</v>
      </c>
      <c r="C1146" s="29">
        <v>43722</v>
      </c>
      <c r="D1146" s="20" t="s">
        <v>547</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20" t="s">
        <v>81</v>
      </c>
      <c r="K1146" s="51" t="str">
        <f ca="1">LeaveTracker[[#This Row],[Days]]&amp;" "&amp;LeaveTracker[[#This Row],[Type of Leave]]</f>
        <v>1 SL</v>
      </c>
      <c r="L1146" s="23">
        <f ca="1">NETWORKDAYS(LeaveTracker[[#This Row],[Start Date]],LeaveTracker[[#This Row],[End Date]],lstHolidays)</f>
        <v>1</v>
      </c>
      <c r="M1146" s="27"/>
    </row>
    <row r="1147" spans="1:13" ht="30" customHeight="1" x14ac:dyDescent="0.3">
      <c r="A1147" s="32">
        <v>1342</v>
      </c>
      <c r="B1147" s="33">
        <v>43797</v>
      </c>
      <c r="C1147" s="30">
        <v>43746</v>
      </c>
      <c r="D1147" s="20" t="s">
        <v>265</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20" t="s">
        <v>81</v>
      </c>
      <c r="K1147" s="51" t="str">
        <f ca="1">LeaveTracker[[#This Row],[Days]]&amp;" "&amp;LeaveTracker[[#This Row],[Type of Leave]]</f>
        <v>1 SL</v>
      </c>
      <c r="L1147" s="23">
        <f ca="1">NETWORKDAYS(LeaveTracker[[#This Row],[Start Date]],LeaveTracker[[#This Row],[End Date]],lstHolidays)</f>
        <v>1</v>
      </c>
      <c r="M1147" s="27"/>
    </row>
    <row r="1148" spans="1:13" ht="30" customHeight="1" x14ac:dyDescent="0.3">
      <c r="A1148" s="32">
        <v>1342</v>
      </c>
      <c r="B1148" s="33">
        <v>43797</v>
      </c>
      <c r="C1148" s="29">
        <v>43746</v>
      </c>
      <c r="D1148" s="20" t="s">
        <v>265</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20" t="s">
        <v>81</v>
      </c>
      <c r="K1148" s="51" t="str">
        <f ca="1">LeaveTracker[[#This Row],[Days]]&amp;" "&amp;LeaveTracker[[#This Row],[Type of Leave]]</f>
        <v>1 SL</v>
      </c>
      <c r="L1148" s="23">
        <f ca="1">NETWORKDAYS(LeaveTracker[[#This Row],[Start Date]],LeaveTracker[[#This Row],[End Date]],lstHolidays)</f>
        <v>1</v>
      </c>
      <c r="M1148" s="27"/>
    </row>
    <row r="1149" spans="1:13" ht="30" customHeight="1" x14ac:dyDescent="0.3">
      <c r="A1149" s="32">
        <v>1343</v>
      </c>
      <c r="B1149" s="33">
        <v>43797</v>
      </c>
      <c r="C1149" s="30">
        <v>43761</v>
      </c>
      <c r="D1149" s="20" t="s">
        <v>265</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20" t="s">
        <v>81</v>
      </c>
      <c r="K1149" s="51" t="str">
        <f ca="1">LeaveTracker[[#This Row],[Days]]&amp;" "&amp;LeaveTracker[[#This Row],[Type of Leave]]</f>
        <v>1 SL</v>
      </c>
      <c r="L1149" s="23">
        <f ca="1">NETWORKDAYS(LeaveTracker[[#This Row],[Start Date]],LeaveTracker[[#This Row],[End Date]],lstHolidays)</f>
        <v>1</v>
      </c>
      <c r="M1149" s="27"/>
    </row>
    <row r="1150" spans="1:13" ht="30" customHeight="1" x14ac:dyDescent="0.3">
      <c r="A1150" s="32">
        <v>1344</v>
      </c>
      <c r="B1150" s="33">
        <v>43797</v>
      </c>
      <c r="C1150" s="29">
        <v>43726</v>
      </c>
      <c r="D1150" s="19" t="s">
        <v>587</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20" t="s">
        <v>82</v>
      </c>
      <c r="K1150" s="51" t="str">
        <f ca="1">LeaveTracker[[#This Row],[Days]]&amp;" "&amp;LeaveTracker[[#This Row],[Type of Leave]]</f>
        <v>1 VL</v>
      </c>
      <c r="L1150" s="23">
        <f ca="1">NETWORKDAYS(LeaveTracker[[#This Row],[Start Date]],LeaveTracker[[#This Row],[End Date]],lstHolidays)</f>
        <v>1</v>
      </c>
      <c r="M1150" s="27"/>
    </row>
    <row r="1151" spans="1:13" ht="30" customHeight="1" x14ac:dyDescent="0.3">
      <c r="A1151" s="32">
        <v>1345</v>
      </c>
      <c r="B1151" s="33">
        <v>43797</v>
      </c>
      <c r="C1151" s="30">
        <v>43767</v>
      </c>
      <c r="D1151" s="19" t="s">
        <v>550</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19" t="s">
        <v>81</v>
      </c>
      <c r="K1151" s="51" t="str">
        <f>LeaveTracker[[#This Row],[Days]]&amp;" "&amp;LeaveTracker[[#This Row],[Type of Leave]]</f>
        <v>3 SL</v>
      </c>
      <c r="L1151" s="23">
        <v>3</v>
      </c>
      <c r="M1151" s="27"/>
    </row>
    <row r="1152" spans="1:13" ht="30" customHeight="1" x14ac:dyDescent="0.3">
      <c r="A1152" s="32">
        <v>1346</v>
      </c>
      <c r="B1152" s="33">
        <v>43797</v>
      </c>
      <c r="C1152" s="29">
        <v>43762</v>
      </c>
      <c r="D1152" s="19" t="s">
        <v>553</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20" t="s">
        <v>81</v>
      </c>
      <c r="K1152" s="51" t="str">
        <f ca="1">LeaveTracker[[#This Row],[Days]]&amp;" "&amp;LeaveTracker[[#This Row],[Type of Leave]]</f>
        <v>1 SL</v>
      </c>
      <c r="L1152" s="23">
        <f ca="1">NETWORKDAYS(LeaveTracker[[#This Row],[Start Date]],LeaveTracker[[#This Row],[End Date]],lstHolidays)</f>
        <v>1</v>
      </c>
      <c r="M1152" s="27"/>
    </row>
    <row r="1153" spans="1:13" ht="30" customHeight="1" x14ac:dyDescent="0.3">
      <c r="A1153" s="32">
        <v>1347</v>
      </c>
      <c r="B1153" s="33">
        <v>43797</v>
      </c>
      <c r="C1153" s="30">
        <v>43764</v>
      </c>
      <c r="D1153" s="19" t="s">
        <v>556</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20" t="s">
        <v>81</v>
      </c>
      <c r="K1153" s="51" t="str">
        <f ca="1">LeaveTracker[[#This Row],[Days]]&amp;" "&amp;LeaveTracker[[#This Row],[Type of Leave]]</f>
        <v>1 SL</v>
      </c>
      <c r="L1153" s="23">
        <f ca="1">NETWORKDAYS(LeaveTracker[[#This Row],[Start Date]],LeaveTracker[[#This Row],[End Date]],lstHolidays)</f>
        <v>1</v>
      </c>
      <c r="M1153" s="27"/>
    </row>
    <row r="1154" spans="1:13" ht="30" customHeight="1" x14ac:dyDescent="0.3">
      <c r="A1154" s="32">
        <v>1348</v>
      </c>
      <c r="B1154" s="33">
        <v>43797</v>
      </c>
      <c r="C1154" s="29">
        <v>43746</v>
      </c>
      <c r="D1154" s="20" t="s">
        <v>556</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20" t="s">
        <v>81</v>
      </c>
      <c r="K1154" s="51" t="str">
        <f ca="1">LeaveTracker[[#This Row],[Days]]&amp;" "&amp;LeaveTracker[[#This Row],[Type of Leave]]</f>
        <v>1 SL</v>
      </c>
      <c r="L1154" s="23">
        <f ca="1">NETWORKDAYS(LeaveTracker[[#This Row],[Start Date]],LeaveTracker[[#This Row],[End Date]],lstHolidays)</f>
        <v>1</v>
      </c>
      <c r="M1154" s="27"/>
    </row>
    <row r="1155" spans="1:13" ht="30" customHeight="1" x14ac:dyDescent="0.3">
      <c r="A1155" s="32">
        <v>1349</v>
      </c>
      <c r="B1155" s="33">
        <v>43797</v>
      </c>
      <c r="C1155" s="30">
        <v>43763</v>
      </c>
      <c r="D1155" s="19" t="s">
        <v>559</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20" t="s">
        <v>81</v>
      </c>
      <c r="K1155" s="51" t="str">
        <f ca="1">LeaveTracker[[#This Row],[Days]]&amp;" "&amp;LeaveTracker[[#This Row],[Type of Leave]]</f>
        <v>1 SL</v>
      </c>
      <c r="L1155" s="23">
        <f ca="1">NETWORKDAYS(LeaveTracker[[#This Row],[Start Date]],LeaveTracker[[#This Row],[End Date]],lstHolidays)</f>
        <v>1</v>
      </c>
      <c r="M1155" s="27"/>
    </row>
    <row r="1156" spans="1:13" ht="30" customHeight="1" x14ac:dyDescent="0.3">
      <c r="A1156" s="32">
        <v>1350</v>
      </c>
      <c r="B1156" s="33">
        <v>43797</v>
      </c>
      <c r="C1156" s="30">
        <v>43727</v>
      </c>
      <c r="D1156" s="19" t="s">
        <v>562</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20" t="s">
        <v>81</v>
      </c>
      <c r="K1156" s="51" t="str">
        <f ca="1">LeaveTracker[[#This Row],[Days]]&amp;" "&amp;LeaveTracker[[#This Row],[Type of Leave]]</f>
        <v>3 SL</v>
      </c>
      <c r="L1156" s="23">
        <f ca="1">NETWORKDAYS(LeaveTracker[[#This Row],[Start Date]],LeaveTracker[[#This Row],[End Date]],lstHolidays)</f>
        <v>3</v>
      </c>
      <c r="M1156" s="27"/>
    </row>
    <row r="1157" spans="1:13" ht="30" customHeight="1" x14ac:dyDescent="0.3">
      <c r="A1157" s="32">
        <v>1351</v>
      </c>
      <c r="B1157" s="33">
        <v>43797</v>
      </c>
      <c r="C1157" s="30">
        <v>43738</v>
      </c>
      <c r="D1157" s="19" t="s">
        <v>564</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20" t="s">
        <v>81</v>
      </c>
      <c r="K1157" s="51" t="str">
        <f ca="1">LeaveTracker[[#This Row],[Days]]&amp;" "&amp;LeaveTracker[[#This Row],[Type of Leave]]</f>
        <v>2 SL</v>
      </c>
      <c r="L1157" s="23">
        <f ca="1">NETWORKDAYS(LeaveTracker[[#This Row],[Start Date]],LeaveTracker[[#This Row],[End Date]],lstHolidays)</f>
        <v>2</v>
      </c>
      <c r="M1157" s="27"/>
    </row>
    <row r="1158" spans="1:13" ht="30" customHeight="1" x14ac:dyDescent="0.3">
      <c r="A1158" s="32">
        <v>1351</v>
      </c>
      <c r="B1158" s="33">
        <v>43797</v>
      </c>
      <c r="C1158" s="30">
        <v>43738</v>
      </c>
      <c r="D1158" s="19" t="s">
        <v>564</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20" t="s">
        <v>81</v>
      </c>
      <c r="K1158" s="51" t="str">
        <f ca="1">LeaveTracker[[#This Row],[Days]]&amp;" "&amp;LeaveTracker[[#This Row],[Type of Leave]]</f>
        <v>1 SL</v>
      </c>
      <c r="L1158" s="23">
        <f ca="1">NETWORKDAYS(LeaveTracker[[#This Row],[Start Date]],LeaveTracker[[#This Row],[End Date]],lstHolidays)</f>
        <v>1</v>
      </c>
      <c r="M1158" s="27"/>
    </row>
    <row r="1159" spans="1:13" ht="30" customHeight="1" x14ac:dyDescent="0.3">
      <c r="A1159" s="32">
        <v>1352</v>
      </c>
      <c r="B1159" s="33">
        <v>43797</v>
      </c>
      <c r="C1159" s="30">
        <v>43757</v>
      </c>
      <c r="D1159" s="19" t="s">
        <v>566</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20" t="s">
        <v>81</v>
      </c>
      <c r="K1159" s="51" t="str">
        <f ca="1">LeaveTracker[[#This Row],[Days]]&amp;" "&amp;LeaveTracker[[#This Row],[Type of Leave]]</f>
        <v>1 SL</v>
      </c>
      <c r="L1159" s="23">
        <f ca="1">NETWORKDAYS(LeaveTracker[[#This Row],[Start Date]],LeaveTracker[[#This Row],[End Date]],lstHolidays)</f>
        <v>1</v>
      </c>
      <c r="M1159" s="27"/>
    </row>
    <row r="1160" spans="1:13" ht="30" customHeight="1" x14ac:dyDescent="0.3">
      <c r="A1160" s="32">
        <v>1352</v>
      </c>
      <c r="B1160" s="33">
        <v>43797</v>
      </c>
      <c r="C1160" s="30">
        <v>43757</v>
      </c>
      <c r="D1160" s="19" t="s">
        <v>566</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20" t="s">
        <v>81</v>
      </c>
      <c r="K1160" s="51" t="str">
        <f>LeaveTracker[[#This Row],[Days]]&amp;" "&amp;LeaveTracker[[#This Row],[Type of Leave]]</f>
        <v>3 SL</v>
      </c>
      <c r="L1160" s="23">
        <v>3</v>
      </c>
      <c r="M1160" s="27"/>
    </row>
    <row r="1161" spans="1:13" ht="30" customHeight="1" x14ac:dyDescent="0.3">
      <c r="A1161" s="32">
        <v>1352</v>
      </c>
      <c r="B1161" s="33">
        <v>43797</v>
      </c>
      <c r="C1161" s="30">
        <v>43757</v>
      </c>
      <c r="D1161" s="19" t="s">
        <v>566</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20" t="s">
        <v>81</v>
      </c>
      <c r="K1161" s="51" t="str">
        <f ca="1">LeaveTracker[[#This Row],[Days]]&amp;" "&amp;LeaveTracker[[#This Row],[Type of Leave]]</f>
        <v>2 SL</v>
      </c>
      <c r="L1161" s="23">
        <f ca="1">NETWORKDAYS(LeaveTracker[[#This Row],[Start Date]],LeaveTracker[[#This Row],[End Date]],lstHolidays)</f>
        <v>2</v>
      </c>
      <c r="M1161" s="27"/>
    </row>
    <row r="1162" spans="1:13" ht="30" customHeight="1" x14ac:dyDescent="0.3">
      <c r="A1162" s="32">
        <v>1353</v>
      </c>
      <c r="B1162" s="33">
        <v>43797</v>
      </c>
      <c r="C1162" s="30">
        <v>43752</v>
      </c>
      <c r="D1162" s="19" t="s">
        <v>569</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19" t="s">
        <v>81</v>
      </c>
      <c r="K1162" s="51" t="str">
        <f ca="1">LeaveTracker[[#This Row],[Days]]&amp;" "&amp;LeaveTracker[[#This Row],[Type of Leave]]</f>
        <v>1 SL</v>
      </c>
      <c r="L1162" s="23">
        <f ca="1">NETWORKDAYS(LeaveTracker[[#This Row],[Start Date]],LeaveTracker[[#This Row],[End Date]],lstHolidays)</f>
        <v>1</v>
      </c>
      <c r="M1162" s="27"/>
    </row>
    <row r="1163" spans="1:13" ht="30" customHeight="1" x14ac:dyDescent="0.3">
      <c r="A1163" s="32">
        <v>1354</v>
      </c>
      <c r="B1163" s="33">
        <v>43797</v>
      </c>
      <c r="C1163" s="30">
        <v>43766</v>
      </c>
      <c r="D1163" s="19" t="s">
        <v>572</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19" t="s">
        <v>81</v>
      </c>
      <c r="K1163" s="51" t="str">
        <f ca="1">LeaveTracker[[#This Row],[Days]]&amp;" "&amp;LeaveTracker[[#This Row],[Type of Leave]]</f>
        <v>1 SL</v>
      </c>
      <c r="L1163" s="23">
        <f ca="1">NETWORKDAYS(LeaveTracker[[#This Row],[Start Date]],LeaveTracker[[#This Row],[End Date]],lstHolidays)</f>
        <v>1</v>
      </c>
      <c r="M1163" s="27"/>
    </row>
    <row r="1164" spans="1:13" ht="30" customHeight="1" x14ac:dyDescent="0.3">
      <c r="A1164" s="32">
        <v>1355</v>
      </c>
      <c r="B1164" s="33">
        <v>43797</v>
      </c>
      <c r="C1164" s="30">
        <v>43755</v>
      </c>
      <c r="D1164" s="19" t="s">
        <v>574</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19" t="s">
        <v>81</v>
      </c>
      <c r="K1164" s="51" t="str">
        <f ca="1">LeaveTracker[[#This Row],[Days]]&amp;" "&amp;LeaveTracker[[#This Row],[Type of Leave]]</f>
        <v>1 SL</v>
      </c>
      <c r="L1164" s="23">
        <f ca="1">NETWORKDAYS(LeaveTracker[[#This Row],[Start Date]],LeaveTracker[[#This Row],[End Date]],lstHolidays)</f>
        <v>1</v>
      </c>
      <c r="M1164" s="27"/>
    </row>
    <row r="1165" spans="1:13" ht="30" customHeight="1" x14ac:dyDescent="0.3">
      <c r="A1165" s="32">
        <v>1356</v>
      </c>
      <c r="B1165" s="33">
        <v>43797</v>
      </c>
      <c r="C1165" s="30">
        <v>43745</v>
      </c>
      <c r="D1165" s="19" t="s">
        <v>578</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20" t="s">
        <v>81</v>
      </c>
      <c r="K1165" s="51" t="str">
        <f ca="1">LeaveTracker[[#This Row],[Days]]&amp;" "&amp;LeaveTracker[[#This Row],[Type of Leave]]</f>
        <v>1 SL</v>
      </c>
      <c r="L1165" s="23">
        <f ca="1">NETWORKDAYS(LeaveTracker[[#This Row],[Start Date]],LeaveTracker[[#This Row],[End Date]],lstHolidays)</f>
        <v>1</v>
      </c>
      <c r="M1165" s="27"/>
    </row>
    <row r="1166" spans="1:13" ht="30" customHeight="1" x14ac:dyDescent="0.3">
      <c r="A1166" s="32">
        <v>1357</v>
      </c>
      <c r="B1166" s="33">
        <v>43797</v>
      </c>
      <c r="C1166" s="30">
        <v>43766</v>
      </c>
      <c r="D1166" s="19" t="s">
        <v>583</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20" t="s">
        <v>81</v>
      </c>
      <c r="K1166" s="51" t="str">
        <f ca="1">LeaveTracker[[#This Row],[Days]]&amp;" "&amp;LeaveTracker[[#This Row],[Type of Leave]]</f>
        <v>1 SL</v>
      </c>
      <c r="L1166" s="23">
        <f ca="1">NETWORKDAYS(LeaveTracker[[#This Row],[Start Date]],LeaveTracker[[#This Row],[End Date]],lstHolidays)</f>
        <v>1</v>
      </c>
      <c r="M1166" s="27"/>
    </row>
    <row r="1167" spans="1:13" ht="30" customHeight="1" x14ac:dyDescent="0.3">
      <c r="A1167" s="32">
        <v>1358</v>
      </c>
      <c r="B1167" s="33">
        <v>43797</v>
      </c>
      <c r="C1167" s="30">
        <v>43756</v>
      </c>
      <c r="D1167" s="19" t="s">
        <v>583</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20" t="s">
        <v>81</v>
      </c>
      <c r="K1167" s="51" t="str">
        <f ca="1">LeaveTracker[[#This Row],[Days]]&amp;" "&amp;LeaveTracker[[#This Row],[Type of Leave]]</f>
        <v>1 SL</v>
      </c>
      <c r="L1167" s="23">
        <f ca="1">NETWORKDAYS(LeaveTracker[[#This Row],[Start Date]],LeaveTracker[[#This Row],[End Date]],lstHolidays)</f>
        <v>1</v>
      </c>
      <c r="M1167" s="27"/>
    </row>
    <row r="1168" spans="1:13" ht="30" customHeight="1" x14ac:dyDescent="0.3">
      <c r="A1168" s="32">
        <v>1359</v>
      </c>
      <c r="B1168" s="31">
        <v>43797</v>
      </c>
      <c r="C1168" s="31">
        <v>43727</v>
      </c>
      <c r="D1168" s="20" t="s">
        <v>583</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20" t="s">
        <v>81</v>
      </c>
      <c r="K1168" s="51" t="str">
        <f ca="1">LeaveTracker[[#This Row],[Days]]&amp;" "&amp;LeaveTracker[[#This Row],[Type of Leave]]</f>
        <v>1 SL</v>
      </c>
      <c r="L1168" s="23">
        <f ca="1">NETWORKDAYS(LeaveTracker[[#This Row],[Start Date]],LeaveTracker[[#This Row],[End Date]],lstHolidays)</f>
        <v>1</v>
      </c>
      <c r="M1168" s="27"/>
    </row>
    <row r="1169" spans="1:13" ht="30" customHeight="1" x14ac:dyDescent="0.3">
      <c r="A1169" s="32">
        <v>1360</v>
      </c>
      <c r="B1169" s="33">
        <v>43797</v>
      </c>
      <c r="C1169" s="31">
        <v>43720</v>
      </c>
      <c r="D1169" s="20" t="s">
        <v>583</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20" t="s">
        <v>81</v>
      </c>
      <c r="K1169" s="51" t="str">
        <f ca="1">LeaveTracker[[#This Row],[Days]]&amp;" "&amp;LeaveTracker[[#This Row],[Type of Leave]]</f>
        <v>1 SL</v>
      </c>
      <c r="L1169" s="23">
        <f ca="1">NETWORKDAYS(LeaveTracker[[#This Row],[Start Date]],LeaveTracker[[#This Row],[End Date]],lstHolidays)</f>
        <v>1</v>
      </c>
      <c r="M1169" s="27"/>
    </row>
    <row r="1170" spans="1:13" ht="30" customHeight="1" x14ac:dyDescent="0.3">
      <c r="A1170" s="32">
        <v>1361</v>
      </c>
      <c r="B1170" s="31">
        <v>43797</v>
      </c>
      <c r="C1170" s="31">
        <v>43766</v>
      </c>
      <c r="D1170" s="19" t="s">
        <v>586</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20" t="s">
        <v>81</v>
      </c>
      <c r="K1170" s="51" t="str">
        <f ca="1">LeaveTracker[[#This Row],[Days]]&amp;" "&amp;LeaveTracker[[#This Row],[Type of Leave]]</f>
        <v>1 SL</v>
      </c>
      <c r="L1170" s="23">
        <f ca="1">NETWORKDAYS(LeaveTracker[[#This Row],[Start Date]],LeaveTracker[[#This Row],[End Date]],lstHolidays)</f>
        <v>1</v>
      </c>
      <c r="M1170" s="27"/>
    </row>
    <row r="1171" spans="1:13" ht="30" customHeight="1" x14ac:dyDescent="0.3">
      <c r="A1171" s="32">
        <v>1362</v>
      </c>
      <c r="B1171" s="33">
        <v>43797</v>
      </c>
      <c r="C1171" s="31">
        <v>43728</v>
      </c>
      <c r="D1171" s="20" t="s">
        <v>586</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20" t="s">
        <v>82</v>
      </c>
      <c r="K1171" s="51" t="str">
        <f ca="1">LeaveTracker[[#This Row],[Days]]&amp;" "&amp;LeaveTracker[[#This Row],[Type of Leave]]</f>
        <v>2 VL</v>
      </c>
      <c r="L1171" s="23">
        <f ca="1">NETWORKDAYS(LeaveTracker[[#This Row],[Start Date]],LeaveTracker[[#This Row],[End Date]],lstHolidays)</f>
        <v>2</v>
      </c>
      <c r="M1171" s="27"/>
    </row>
    <row r="1172" spans="1:13" ht="30" customHeight="1" x14ac:dyDescent="0.3">
      <c r="A1172" s="32">
        <v>1362</v>
      </c>
      <c r="B1172" s="31">
        <v>43797</v>
      </c>
      <c r="C1172" s="31">
        <v>43728</v>
      </c>
      <c r="D1172" s="20" t="s">
        <v>586</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20" t="s">
        <v>82</v>
      </c>
      <c r="K1172" s="51" t="str">
        <f ca="1">LeaveTracker[[#This Row],[Days]]&amp;" "&amp;LeaveTracker[[#This Row],[Type of Leave]]</f>
        <v>2 VL</v>
      </c>
      <c r="L1172" s="23">
        <f ca="1">NETWORKDAYS(LeaveTracker[[#This Row],[Start Date]],LeaveTracker[[#This Row],[End Date]],lstHolidays)</f>
        <v>2</v>
      </c>
      <c r="M1172" s="27"/>
    </row>
    <row r="1173" spans="1:13" ht="30" customHeight="1" x14ac:dyDescent="0.3">
      <c r="A1173" s="32">
        <v>1362</v>
      </c>
      <c r="B1173" s="33">
        <v>43797</v>
      </c>
      <c r="C1173" s="31">
        <v>43729</v>
      </c>
      <c r="D1173" s="20" t="s">
        <v>586</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20" t="s">
        <v>82</v>
      </c>
      <c r="K1173" s="51" t="str">
        <f ca="1">LeaveTracker[[#This Row],[Days]]&amp;" "&amp;LeaveTracker[[#This Row],[Type of Leave]]</f>
        <v>2 VL</v>
      </c>
      <c r="L1173" s="23">
        <f ca="1">NETWORKDAYS(LeaveTracker[[#This Row],[Start Date]],LeaveTracker[[#This Row],[End Date]],lstHolidays)</f>
        <v>2</v>
      </c>
      <c r="M1173" s="27"/>
    </row>
    <row r="1174" spans="1:13" ht="30" customHeight="1" x14ac:dyDescent="0.3">
      <c r="A1174" s="32">
        <v>1363</v>
      </c>
      <c r="B1174" s="31">
        <v>43797</v>
      </c>
      <c r="C1174" s="31">
        <v>43752</v>
      </c>
      <c r="D1174" s="20" t="s">
        <v>380</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20" t="s">
        <v>81</v>
      </c>
      <c r="K1174" s="51" t="str">
        <f ca="1">LeaveTracker[[#This Row],[Days]]&amp;" "&amp;LeaveTracker[[#This Row],[Type of Leave]]</f>
        <v>1 SL</v>
      </c>
      <c r="L1174" s="23">
        <f ca="1">NETWORKDAYS(LeaveTracker[[#This Row],[Start Date]],LeaveTracker[[#This Row],[End Date]],lstHolidays)</f>
        <v>1</v>
      </c>
      <c r="M1174" s="27"/>
    </row>
    <row r="1175" spans="1:13" ht="30" customHeight="1" x14ac:dyDescent="0.3">
      <c r="A1175" s="32">
        <v>1364</v>
      </c>
      <c r="B1175" s="33">
        <v>43797</v>
      </c>
      <c r="C1175" s="31">
        <v>43726</v>
      </c>
      <c r="D1175" s="20" t="s">
        <v>587</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20" t="s">
        <v>82</v>
      </c>
      <c r="K1175" s="51" t="str">
        <f>LeaveTracker[[#This Row],[Days]]&amp;" "&amp;LeaveTracker[[#This Row],[Type of Leave]]</f>
        <v>1 VL</v>
      </c>
      <c r="L1175" s="23">
        <v>1</v>
      </c>
      <c r="M1175" s="27"/>
    </row>
    <row r="1176" spans="1:13" ht="30" customHeight="1" x14ac:dyDescent="0.3">
      <c r="A1176" s="32">
        <v>1365</v>
      </c>
      <c r="B1176" s="31">
        <v>43803</v>
      </c>
      <c r="C1176" s="31">
        <v>43732</v>
      </c>
      <c r="D1176" s="20" t="s">
        <v>587</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20" t="s">
        <v>81</v>
      </c>
      <c r="K1176" s="51" t="str">
        <f>LeaveTracker[[#This Row],[Days]]&amp;" "&amp;LeaveTracker[[#This Row],[Type of Leave]]</f>
        <v>2 SL</v>
      </c>
      <c r="L1176" s="23">
        <v>2</v>
      </c>
      <c r="M1176" s="27"/>
    </row>
    <row r="1177" spans="1:13" ht="30" customHeight="1" x14ac:dyDescent="0.3">
      <c r="A1177" s="32">
        <v>1366</v>
      </c>
      <c r="B1177" s="31">
        <v>43803</v>
      </c>
      <c r="C1177" s="31">
        <v>43753</v>
      </c>
      <c r="D1177" s="19" t="s">
        <v>845</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20" t="s">
        <v>82</v>
      </c>
      <c r="K1177" s="51" t="str">
        <f ca="1">LeaveTracker[[#This Row],[Days]]&amp;" "&amp;LeaveTracker[[#This Row],[Type of Leave]]</f>
        <v>2 VL</v>
      </c>
      <c r="L1177" s="23">
        <f ca="1">NETWORKDAYS(LeaveTracker[[#This Row],[Start Date]],LeaveTracker[[#This Row],[End Date]],lstHolidays)</f>
        <v>2</v>
      </c>
      <c r="M1177" s="27"/>
    </row>
    <row r="1178" spans="1:13" ht="30" customHeight="1" x14ac:dyDescent="0.3">
      <c r="A1178" s="32">
        <v>1367</v>
      </c>
      <c r="B1178" s="31">
        <v>43803</v>
      </c>
      <c r="C1178" s="31">
        <v>43774</v>
      </c>
      <c r="D1178" s="19" t="s">
        <v>591</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20" t="s">
        <v>298</v>
      </c>
      <c r="J1178" s="43" t="s">
        <v>1004</v>
      </c>
      <c r="K1178" s="51" t="str">
        <f ca="1">LeaveTracker[[#This Row],[Days]]&amp;" "&amp;LeaveTracker[[#This Row],[Type of Leave]]</f>
        <v>1 OTHER</v>
      </c>
      <c r="L1178" s="23">
        <f ca="1">NETWORKDAYS(LeaveTracker[[#This Row],[Start Date]],LeaveTracker[[#This Row],[End Date]],lstHolidays)</f>
        <v>1</v>
      </c>
      <c r="M1178" s="27"/>
    </row>
    <row r="1179" spans="1:13" ht="30" customHeight="1" x14ac:dyDescent="0.3">
      <c r="A1179" s="32">
        <v>1368</v>
      </c>
      <c r="B1179" s="31">
        <v>43803</v>
      </c>
      <c r="C1179" s="31">
        <v>43774</v>
      </c>
      <c r="D1179" s="19" t="s">
        <v>591</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20" t="s">
        <v>298</v>
      </c>
      <c r="J1179" s="43" t="s">
        <v>105</v>
      </c>
      <c r="K1179" s="51" t="str">
        <f ca="1">LeaveTracker[[#This Row],[Days]]&amp;" "&amp;LeaveTracker[[#This Row],[Type of Leave]]</f>
        <v>1 OTHER</v>
      </c>
      <c r="L1179" s="23">
        <f ca="1">NETWORKDAYS(LeaveTracker[[#This Row],[Start Date]],LeaveTracker[[#This Row],[End Date]],lstHolidays)</f>
        <v>1</v>
      </c>
      <c r="M1179" s="27"/>
    </row>
    <row r="1180" spans="1:13" ht="30" customHeight="1" x14ac:dyDescent="0.3">
      <c r="A1180" s="32">
        <v>1369</v>
      </c>
      <c r="B1180" s="31">
        <v>43803</v>
      </c>
      <c r="C1180" s="31">
        <v>43732</v>
      </c>
      <c r="D1180" s="19" t="s">
        <v>595</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20" t="s">
        <v>298</v>
      </c>
      <c r="J1180" s="43" t="s">
        <v>158</v>
      </c>
      <c r="K1180" s="51" t="str">
        <f ca="1">LeaveTracker[[#This Row],[Days]]&amp;" "&amp;LeaveTracker[[#This Row],[Type of Leave]]</f>
        <v>1 OTHER</v>
      </c>
      <c r="L1180" s="23">
        <f ca="1">NETWORKDAYS(LeaveTracker[[#This Row],[Start Date]],LeaveTracker[[#This Row],[End Date]],lstHolidays)</f>
        <v>1</v>
      </c>
      <c r="M1180" s="27"/>
    </row>
    <row r="1181" spans="1:13" ht="30" customHeight="1" x14ac:dyDescent="0.3">
      <c r="A1181" s="32">
        <v>1370</v>
      </c>
      <c r="B1181" s="31">
        <v>43803</v>
      </c>
      <c r="C1181" s="31">
        <v>43727</v>
      </c>
      <c r="D1181" s="19" t="s">
        <v>597</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20" t="s">
        <v>81</v>
      </c>
      <c r="K1181" s="51" t="str">
        <f ca="1">LeaveTracker[[#This Row],[Days]]&amp;" "&amp;LeaveTracker[[#This Row],[Type of Leave]]</f>
        <v>1 SL</v>
      </c>
      <c r="L1181" s="23">
        <f ca="1">NETWORKDAYS(LeaveTracker[[#This Row],[Start Date]],LeaveTracker[[#This Row],[End Date]],lstHolidays)</f>
        <v>1</v>
      </c>
      <c r="M1181" s="27"/>
    </row>
    <row r="1182" spans="1:13" ht="30" customHeight="1" x14ac:dyDescent="0.3">
      <c r="A1182" s="32">
        <v>1371</v>
      </c>
      <c r="B1182" s="31">
        <v>43803</v>
      </c>
      <c r="C1182" s="31">
        <v>43727</v>
      </c>
      <c r="D1182" s="19" t="s">
        <v>599</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20" t="s">
        <v>81</v>
      </c>
      <c r="K1182" s="51" t="str">
        <f ca="1">LeaveTracker[[#This Row],[Days]]&amp;" "&amp;LeaveTracker[[#This Row],[Type of Leave]]</f>
        <v>2 SL</v>
      </c>
      <c r="L1182" s="23">
        <f ca="1">NETWORKDAYS(LeaveTracker[[#This Row],[Start Date]],LeaveTracker[[#This Row],[End Date]],lstHolidays)</f>
        <v>2</v>
      </c>
      <c r="M1182" s="27"/>
    </row>
    <row r="1183" spans="1:13" ht="30" customHeight="1" x14ac:dyDescent="0.3">
      <c r="A1183" s="32">
        <v>1372</v>
      </c>
      <c r="B1183" s="31">
        <v>43803</v>
      </c>
      <c r="C1183" s="31">
        <v>43748</v>
      </c>
      <c r="D1183" s="19" t="s">
        <v>601</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20" t="s">
        <v>298</v>
      </c>
      <c r="J1183" s="43" t="s">
        <v>1004</v>
      </c>
      <c r="K1183" s="51" t="str">
        <f ca="1">LeaveTracker[[#This Row],[Days]]&amp;" "&amp;LeaveTracker[[#This Row],[Type of Leave]]</f>
        <v>3 OTHER</v>
      </c>
      <c r="L1183" s="23">
        <f ca="1">NETWORKDAYS(LeaveTracker[[#This Row],[Start Date]],LeaveTracker[[#This Row],[End Date]],lstHolidays)</f>
        <v>3</v>
      </c>
      <c r="M1183" s="27"/>
    </row>
    <row r="1184" spans="1:13" ht="30" customHeight="1" x14ac:dyDescent="0.3">
      <c r="A1184" s="32">
        <v>1373</v>
      </c>
      <c r="B1184" s="31">
        <v>43803</v>
      </c>
      <c r="C1184" s="31">
        <v>43767</v>
      </c>
      <c r="D1184" s="19" t="s">
        <v>605</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20" t="s">
        <v>81</v>
      </c>
      <c r="K1184" s="51" t="str">
        <f>LeaveTracker[[#This Row],[Days]]&amp;" "&amp;LeaveTracker[[#This Row],[Type of Leave]]</f>
        <v>3 SL</v>
      </c>
      <c r="L1184" s="23">
        <v>3</v>
      </c>
      <c r="M1184" s="27"/>
    </row>
    <row r="1185" spans="1:13" ht="30" customHeight="1" x14ac:dyDescent="0.3">
      <c r="A1185" s="32">
        <v>1374</v>
      </c>
      <c r="B1185" s="31">
        <v>43803</v>
      </c>
      <c r="C1185" s="31">
        <v>43745</v>
      </c>
      <c r="D1185" s="20" t="s">
        <v>605</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20" t="s">
        <v>81</v>
      </c>
      <c r="K1185" s="51" t="str">
        <f>LeaveTracker[[#This Row],[Days]]&amp;" "&amp;LeaveTracker[[#This Row],[Type of Leave]]</f>
        <v>2 SL</v>
      </c>
      <c r="L1185" s="23">
        <v>2</v>
      </c>
      <c r="M1185" s="27"/>
    </row>
    <row r="1186" spans="1:13" ht="30" customHeight="1" x14ac:dyDescent="0.3">
      <c r="A1186" s="32">
        <v>1375</v>
      </c>
      <c r="B1186" s="31">
        <v>43803</v>
      </c>
      <c r="C1186" s="31">
        <v>43780</v>
      </c>
      <c r="D1186" s="20" t="s">
        <v>778</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20" t="s">
        <v>82</v>
      </c>
      <c r="K1186" s="51" t="str">
        <f ca="1">LeaveTracker[[#This Row],[Days]]&amp;" "&amp;LeaveTracker[[#This Row],[Type of Leave]]</f>
        <v>1 VL</v>
      </c>
      <c r="L1186" s="23">
        <f ca="1">NETWORKDAYS(LeaveTracker[[#This Row],[Start Date]],LeaveTracker[[#This Row],[End Date]],lstHolidays)</f>
        <v>1</v>
      </c>
      <c r="M1186" s="27"/>
    </row>
    <row r="1187" spans="1:13" ht="30" customHeight="1" x14ac:dyDescent="0.3">
      <c r="A1187" s="32">
        <v>1375</v>
      </c>
      <c r="B1187" s="31">
        <v>43803</v>
      </c>
      <c r="C1187" s="31">
        <v>43780</v>
      </c>
      <c r="D1187" s="20" t="s">
        <v>778</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20" t="s">
        <v>82</v>
      </c>
      <c r="K1187" s="51" t="str">
        <f ca="1">LeaveTracker[[#This Row],[Days]]&amp;" "&amp;LeaveTracker[[#This Row],[Type of Leave]]</f>
        <v>1 VL</v>
      </c>
      <c r="L1187" s="23">
        <f ca="1">NETWORKDAYS(LeaveTracker[[#This Row],[Start Date]],LeaveTracker[[#This Row],[End Date]],lstHolidays)</f>
        <v>1</v>
      </c>
      <c r="M1187" s="27"/>
    </row>
    <row r="1188" spans="1:13" ht="30" customHeight="1" x14ac:dyDescent="0.3">
      <c r="A1188" s="32">
        <v>1375</v>
      </c>
      <c r="B1188" s="31">
        <v>43803</v>
      </c>
      <c r="C1188" s="31">
        <v>43780</v>
      </c>
      <c r="D1188" s="20" t="s">
        <v>778</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20" t="s">
        <v>82</v>
      </c>
      <c r="K1188" s="51" t="str">
        <f ca="1">LeaveTracker[[#This Row],[Days]]&amp;" "&amp;LeaveTracker[[#This Row],[Type of Leave]]</f>
        <v>1 VL</v>
      </c>
      <c r="L1188" s="23">
        <f ca="1">NETWORKDAYS(LeaveTracker[[#This Row],[Start Date]],LeaveTracker[[#This Row],[End Date]],lstHolidays)</f>
        <v>1</v>
      </c>
      <c r="M1188" s="27"/>
    </row>
    <row r="1189" spans="1:13" ht="30"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20" t="s">
        <v>298</v>
      </c>
      <c r="K1189" s="51" t="str">
        <f ca="1">LeaveTracker[[#This Row],[Days]]&amp;" "&amp;LeaveTracker[[#This Row],[Type of Leave]]</f>
        <v>1 OTHER</v>
      </c>
      <c r="L1189" s="23">
        <f ca="1">NETWORKDAYS(LeaveTracker[[#This Row],[Start Date]],LeaveTracker[[#This Row],[End Date]],lstHolidays)</f>
        <v>1</v>
      </c>
      <c r="M1189" s="27"/>
    </row>
    <row r="1190" spans="1:13" ht="30"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20" t="s">
        <v>298</v>
      </c>
      <c r="K1190" s="51" t="str">
        <f ca="1">LeaveTracker[[#This Row],[Days]]&amp;" "&amp;LeaveTracker[[#This Row],[Type of Leave]]</f>
        <v>1 OTHER</v>
      </c>
      <c r="L1190" s="23">
        <f ca="1">NETWORKDAYS(LeaveTracker[[#This Row],[Start Date]],LeaveTracker[[#This Row],[End Date]],lstHolidays)</f>
        <v>1</v>
      </c>
      <c r="M1190" s="27"/>
    </row>
    <row r="1191" spans="1:13" ht="30" customHeight="1" x14ac:dyDescent="0.3">
      <c r="A1191" s="32">
        <v>1377</v>
      </c>
      <c r="B1191" s="31">
        <v>43803</v>
      </c>
      <c r="C1191" s="31">
        <v>43741</v>
      </c>
      <c r="D1191" s="19" t="s">
        <v>609</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20" t="s">
        <v>81</v>
      </c>
      <c r="K1191" s="51" t="str">
        <f ca="1">LeaveTracker[[#This Row],[Days]]&amp;" "&amp;LeaveTracker[[#This Row],[Type of Leave]]</f>
        <v>1 SL</v>
      </c>
      <c r="L1191" s="23">
        <f ca="1">NETWORKDAYS(LeaveTracker[[#This Row],[Start Date]],LeaveTracker[[#This Row],[End Date]],lstHolidays)</f>
        <v>1</v>
      </c>
      <c r="M1191" s="27"/>
    </row>
    <row r="1192" spans="1:13" ht="30" customHeight="1" x14ac:dyDescent="0.3">
      <c r="A1192" s="32">
        <v>1378</v>
      </c>
      <c r="B1192" s="31">
        <v>43803</v>
      </c>
      <c r="C1192" s="31">
        <v>43753</v>
      </c>
      <c r="D1192" s="20" t="s">
        <v>609</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20" t="s">
        <v>81</v>
      </c>
      <c r="K1192" s="51" t="str">
        <f ca="1">LeaveTracker[[#This Row],[Days]]&amp;" "&amp;LeaveTracker[[#This Row],[Type of Leave]]</f>
        <v>1 SL</v>
      </c>
      <c r="L1192" s="23">
        <f ca="1">NETWORKDAYS(LeaveTracker[[#This Row],[Start Date]],LeaveTracker[[#This Row],[End Date]],lstHolidays)</f>
        <v>1</v>
      </c>
      <c r="M1192" s="27"/>
    </row>
    <row r="1193" spans="1:13" ht="30" customHeight="1" x14ac:dyDescent="0.3">
      <c r="A1193" s="32">
        <v>1379</v>
      </c>
      <c r="B1193" s="31">
        <v>43803</v>
      </c>
      <c r="C1193" s="31">
        <v>43749</v>
      </c>
      <c r="D1193" s="20" t="s">
        <v>609</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20" t="s">
        <v>82</v>
      </c>
      <c r="K1193" s="51" t="str">
        <f ca="1">LeaveTracker[[#This Row],[Days]]&amp;" "&amp;LeaveTracker[[#This Row],[Type of Leave]]</f>
        <v>3 VL</v>
      </c>
      <c r="L1193" s="23">
        <f ca="1">NETWORKDAYS(LeaveTracker[[#This Row],[Start Date]],LeaveTracker[[#This Row],[End Date]],lstHolidays)</f>
        <v>3</v>
      </c>
      <c r="M1193" s="27"/>
    </row>
    <row r="1194" spans="1:13" ht="30" customHeight="1" x14ac:dyDescent="0.3">
      <c r="A1194" s="32">
        <v>1380</v>
      </c>
      <c r="B1194" s="31">
        <v>43803</v>
      </c>
      <c r="C1194" s="31">
        <v>43735</v>
      </c>
      <c r="D1194" s="19" t="s">
        <v>612</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20" t="s">
        <v>82</v>
      </c>
      <c r="K1194" s="51" t="str">
        <f ca="1">LeaveTracker[[#This Row],[Days]]&amp;" "&amp;LeaveTracker[[#This Row],[Type of Leave]]</f>
        <v>1 VL</v>
      </c>
      <c r="L1194" s="23">
        <f ca="1">NETWORKDAYS(LeaveTracker[[#This Row],[Start Date]],LeaveTracker[[#This Row],[End Date]],lstHolidays)</f>
        <v>1</v>
      </c>
      <c r="M1194" s="27"/>
    </row>
    <row r="1195" spans="1:13" ht="30" customHeight="1" x14ac:dyDescent="0.3">
      <c r="A1195" s="32">
        <v>1381</v>
      </c>
      <c r="B1195" s="31">
        <v>43803</v>
      </c>
      <c r="C1195" s="31">
        <v>43753</v>
      </c>
      <c r="D1195" s="20" t="s">
        <v>612</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20" t="s">
        <v>81</v>
      </c>
      <c r="K1195" s="51" t="str">
        <f ca="1">LeaveTracker[[#This Row],[Days]]&amp;" "&amp;LeaveTracker[[#This Row],[Type of Leave]]</f>
        <v>1 SL</v>
      </c>
      <c r="L1195" s="23">
        <f ca="1">NETWORKDAYS(LeaveTracker[[#This Row],[Start Date]],LeaveTracker[[#This Row],[End Date]],lstHolidays)</f>
        <v>1</v>
      </c>
      <c r="M1195" s="27"/>
    </row>
    <row r="1196" spans="1:13" ht="30"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20" t="s">
        <v>81</v>
      </c>
      <c r="K1196" s="51" t="str">
        <f ca="1">LeaveTracker[[#This Row],[Days]]&amp;" "&amp;LeaveTracker[[#This Row],[Type of Leave]]</f>
        <v>1 SL</v>
      </c>
      <c r="L1196" s="23">
        <f ca="1">NETWORKDAYS(LeaveTracker[[#This Row],[Start Date]],LeaveTracker[[#This Row],[End Date]],lstHolidays)</f>
        <v>1</v>
      </c>
      <c r="M1196" s="27"/>
    </row>
    <row r="1197" spans="1:13" ht="30"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20" t="s">
        <v>81</v>
      </c>
      <c r="K1197" s="51" t="str">
        <f ca="1">LeaveTracker[[#This Row],[Days]]&amp;" "&amp;LeaveTracker[[#This Row],[Type of Leave]]</f>
        <v>1 SL</v>
      </c>
      <c r="L1197" s="23">
        <f ca="1">NETWORKDAYS(LeaveTracker[[#This Row],[Start Date]],LeaveTracker[[#This Row],[End Date]],lstHolidays)</f>
        <v>1</v>
      </c>
      <c r="M1197" s="27"/>
    </row>
    <row r="1198" spans="1:13" ht="30"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20" t="s">
        <v>82</v>
      </c>
      <c r="K1198" s="51" t="str">
        <f ca="1">LeaveTracker[[#This Row],[Days]]&amp;" "&amp;LeaveTracker[[#This Row],[Type of Leave]]</f>
        <v>2 VL</v>
      </c>
      <c r="L1198" s="23">
        <f ca="1">NETWORKDAYS(LeaveTracker[[#This Row],[Start Date]],LeaveTracker[[#This Row],[End Date]],lstHolidays)</f>
        <v>2</v>
      </c>
      <c r="M1198" s="27"/>
    </row>
    <row r="1199" spans="1:13" ht="30" customHeight="1" x14ac:dyDescent="0.3">
      <c r="A1199" s="32">
        <v>1385</v>
      </c>
      <c r="B1199" s="31">
        <v>43803</v>
      </c>
      <c r="C1199" s="31">
        <v>43774</v>
      </c>
      <c r="D1199" s="20" t="s">
        <v>612</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20" t="s">
        <v>81</v>
      </c>
      <c r="K1199" s="51" t="str">
        <f ca="1">LeaveTracker[[#This Row],[Days]]&amp;" "&amp;LeaveTracker[[#This Row],[Type of Leave]]</f>
        <v>1 SL</v>
      </c>
      <c r="L1199" s="23">
        <f ca="1">NETWORKDAYS(LeaveTracker[[#This Row],[Start Date]],LeaveTracker[[#This Row],[End Date]],lstHolidays)</f>
        <v>1</v>
      </c>
      <c r="M1199" s="27"/>
    </row>
    <row r="1200" spans="1:13" ht="30" customHeight="1" x14ac:dyDescent="0.3">
      <c r="A1200" s="32">
        <v>1386</v>
      </c>
      <c r="B1200" s="31">
        <v>43803</v>
      </c>
      <c r="C1200" s="31">
        <v>43775</v>
      </c>
      <c r="D1200" s="20" t="s">
        <v>388</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20" t="s">
        <v>82</v>
      </c>
      <c r="K1200" s="51" t="str">
        <f ca="1">LeaveTracker[[#This Row],[Days]]&amp;" "&amp;LeaveTracker[[#This Row],[Type of Leave]]</f>
        <v>1 VL</v>
      </c>
      <c r="L1200" s="23">
        <f ca="1">NETWORKDAYS(LeaveTracker[[#This Row],[Start Date]],LeaveTracker[[#This Row],[End Date]],lstHolidays)</f>
        <v>1</v>
      </c>
      <c r="M1200" s="27"/>
    </row>
    <row r="1201" spans="1:13" ht="30" customHeight="1" x14ac:dyDescent="0.3">
      <c r="A1201" s="32">
        <v>1387</v>
      </c>
      <c r="B1201" s="31">
        <v>43803</v>
      </c>
      <c r="C1201" s="31">
        <v>43775</v>
      </c>
      <c r="D1201" s="20" t="s">
        <v>388</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20" t="s">
        <v>81</v>
      </c>
      <c r="K1201" s="51" t="str">
        <f ca="1">LeaveTracker[[#This Row],[Days]]&amp;" "&amp;LeaveTracker[[#This Row],[Type of Leave]]</f>
        <v>1 SL</v>
      </c>
      <c r="L1201" s="23">
        <f ca="1">NETWORKDAYS(LeaveTracker[[#This Row],[Start Date]],LeaveTracker[[#This Row],[End Date]],lstHolidays)</f>
        <v>1</v>
      </c>
      <c r="M1201" s="27"/>
    </row>
    <row r="1202" spans="1:13" ht="30" customHeight="1" x14ac:dyDescent="0.3">
      <c r="A1202" s="32">
        <v>1387</v>
      </c>
      <c r="B1202" s="31">
        <v>43803</v>
      </c>
      <c r="C1202" s="31">
        <v>43776</v>
      </c>
      <c r="D1202" s="20" t="s">
        <v>388</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20" t="s">
        <v>81</v>
      </c>
      <c r="K1202" s="51" t="str">
        <f>LeaveTracker[[#This Row],[Days]]&amp;" "&amp;LeaveTracker[[#This Row],[Type of Leave]]</f>
        <v>1 SL</v>
      </c>
      <c r="L1202" s="23">
        <v>1</v>
      </c>
      <c r="M1202" s="27"/>
    </row>
    <row r="1203" spans="1:13" ht="30" customHeight="1" x14ac:dyDescent="0.3">
      <c r="A1203" s="27">
        <v>1388</v>
      </c>
      <c r="B1203" s="31">
        <v>43803</v>
      </c>
      <c r="C1203" s="31">
        <v>43774</v>
      </c>
      <c r="D1203" s="20" t="s">
        <v>355</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20" t="s">
        <v>81</v>
      </c>
      <c r="K1203" s="51" t="str">
        <f ca="1">LeaveTracker[[#This Row],[Days]]&amp;" "&amp;LeaveTracker[[#This Row],[Type of Leave]]</f>
        <v>1 SL</v>
      </c>
      <c r="L1203" s="23">
        <f ca="1">NETWORKDAYS(LeaveTracker[[#This Row],[Start Date]],LeaveTracker[[#This Row],[End Date]],lstHolidays)</f>
        <v>1</v>
      </c>
      <c r="M1203" s="27"/>
    </row>
    <row r="1204" spans="1:13" ht="30" customHeight="1" x14ac:dyDescent="0.3">
      <c r="A1204" s="32">
        <v>1389</v>
      </c>
      <c r="B1204" s="31">
        <v>43803</v>
      </c>
      <c r="C1204" s="31">
        <v>43775</v>
      </c>
      <c r="D1204" s="19" t="s">
        <v>944</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20" t="s">
        <v>81</v>
      </c>
      <c r="K1204" s="51" t="str">
        <f ca="1">LeaveTracker[[#This Row],[Days]]&amp;" "&amp;LeaveTracker[[#This Row],[Type of Leave]]</f>
        <v>1 SL</v>
      </c>
      <c r="L1204" s="23">
        <f ca="1">NETWORKDAYS(LeaveTracker[[#This Row],[Start Date]],LeaveTracker[[#This Row],[End Date]],lstHolidays)</f>
        <v>1</v>
      </c>
      <c r="M1204" s="27"/>
    </row>
    <row r="1205" spans="1:13" ht="30" customHeight="1" x14ac:dyDescent="0.3">
      <c r="A1205" s="27">
        <v>1390</v>
      </c>
      <c r="B1205" s="31">
        <v>43803</v>
      </c>
      <c r="C1205" s="31">
        <v>43775</v>
      </c>
      <c r="D1205" s="19" t="s">
        <v>618</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20" t="s">
        <v>82</v>
      </c>
      <c r="K1205" s="51" t="str">
        <f>LeaveTracker[[#This Row],[Days]]&amp;" "&amp;LeaveTracker[[#This Row],[Type of Leave]]</f>
        <v>4 VL</v>
      </c>
      <c r="L1205" s="23">
        <v>4</v>
      </c>
      <c r="M1205" s="27"/>
    </row>
    <row r="1206" spans="1:13" ht="30" customHeight="1" x14ac:dyDescent="0.3">
      <c r="A1206" s="32">
        <v>1391</v>
      </c>
      <c r="B1206" s="31">
        <v>43803</v>
      </c>
      <c r="C1206" s="31">
        <v>43773</v>
      </c>
      <c r="D1206" s="20" t="s">
        <v>494</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20" t="s">
        <v>81</v>
      </c>
      <c r="K1206" s="51" t="str">
        <f>LeaveTracker[[#This Row],[Days]]&amp;" "&amp;LeaveTracker[[#This Row],[Type of Leave]]</f>
        <v>1 SL</v>
      </c>
      <c r="L1206" s="23">
        <v>1</v>
      </c>
      <c r="M1206" s="27"/>
    </row>
    <row r="1207" spans="1:13" ht="30" customHeight="1" x14ac:dyDescent="0.3">
      <c r="A1207" s="27">
        <v>1392</v>
      </c>
      <c r="B1207" s="31">
        <v>43803</v>
      </c>
      <c r="C1207" s="31">
        <v>43788</v>
      </c>
      <c r="D1207" s="20" t="s">
        <v>482</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20" t="s">
        <v>82</v>
      </c>
      <c r="K1207" s="51" t="str">
        <f ca="1">LeaveTracker[[#This Row],[Days]]&amp;" "&amp;LeaveTracker[[#This Row],[Type of Leave]]</f>
        <v>2 VL</v>
      </c>
      <c r="L1207" s="23">
        <f ca="1">NETWORKDAYS(LeaveTracker[[#This Row],[Start Date]],LeaveTracker[[#This Row],[End Date]],lstHolidays)</f>
        <v>2</v>
      </c>
      <c r="M1207" s="27"/>
    </row>
    <row r="1208" spans="1:13" ht="30" customHeight="1" x14ac:dyDescent="0.3">
      <c r="A1208" s="32">
        <v>1393</v>
      </c>
      <c r="B1208" s="31">
        <v>43803</v>
      </c>
      <c r="C1208" s="31">
        <v>43735</v>
      </c>
      <c r="D1208" s="19" t="s">
        <v>621</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20" t="s">
        <v>81</v>
      </c>
      <c r="K1208" s="51" t="str">
        <f ca="1">LeaveTracker[[#This Row],[Days]]&amp;" "&amp;LeaveTracker[[#This Row],[Type of Leave]]</f>
        <v>1 SL</v>
      </c>
      <c r="L1208" s="23">
        <f ca="1">NETWORKDAYS(LeaveTracker[[#This Row],[Start Date]],LeaveTracker[[#This Row],[End Date]],lstHolidays)</f>
        <v>1</v>
      </c>
      <c r="M1208" s="27"/>
    </row>
    <row r="1209" spans="1:13" ht="30" customHeight="1" x14ac:dyDescent="0.3">
      <c r="A1209" s="32">
        <v>1393</v>
      </c>
      <c r="B1209" s="31">
        <v>43803</v>
      </c>
      <c r="C1209" s="31">
        <v>43735</v>
      </c>
      <c r="D1209" s="19" t="s">
        <v>621</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20" t="s">
        <v>81</v>
      </c>
      <c r="K1209" s="51" t="str">
        <f ca="1">LeaveTracker[[#This Row],[Days]]&amp;" "&amp;LeaveTracker[[#This Row],[Type of Leave]]</f>
        <v>2 SL</v>
      </c>
      <c r="L1209" s="23">
        <f ca="1">NETWORKDAYS(LeaveTracker[[#This Row],[Start Date]],LeaveTracker[[#This Row],[End Date]],lstHolidays)</f>
        <v>2</v>
      </c>
      <c r="M1209" s="27"/>
    </row>
    <row r="1210" spans="1:13" ht="30" customHeight="1" x14ac:dyDescent="0.3">
      <c r="A1210" s="32">
        <v>1394</v>
      </c>
      <c r="B1210" s="31">
        <v>43803</v>
      </c>
      <c r="C1210" s="31">
        <v>43732</v>
      </c>
      <c r="D1210" s="20" t="s">
        <v>621</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20" t="s">
        <v>82</v>
      </c>
      <c r="K1210" s="51" t="str">
        <f ca="1">LeaveTracker[[#This Row],[Days]]&amp;" "&amp;LeaveTracker[[#This Row],[Type of Leave]]</f>
        <v>2 VL</v>
      </c>
      <c r="L1210" s="23">
        <f ca="1">NETWORKDAYS(LeaveTracker[[#This Row],[Start Date]],LeaveTracker[[#This Row],[End Date]],lstHolidays)</f>
        <v>2</v>
      </c>
      <c r="M1210" s="27"/>
    </row>
    <row r="1211" spans="1:13" ht="30" customHeight="1" x14ac:dyDescent="0.3">
      <c r="A1211" s="32">
        <v>1395</v>
      </c>
      <c r="B1211" s="31">
        <v>43803</v>
      </c>
      <c r="C1211" s="31">
        <v>43791</v>
      </c>
      <c r="D1211" s="19" t="s">
        <v>624</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20" t="s">
        <v>81</v>
      </c>
      <c r="K1211" s="51" t="str">
        <f ca="1">LeaveTracker[[#This Row],[Days]]&amp;" "&amp;LeaveTracker[[#This Row],[Type of Leave]]</f>
        <v>1 SL</v>
      </c>
      <c r="L1211" s="23">
        <f ca="1">NETWORKDAYS(LeaveTracker[[#This Row],[Start Date]],LeaveTracker[[#This Row],[End Date]],lstHolidays)</f>
        <v>1</v>
      </c>
      <c r="M1211" s="27"/>
    </row>
    <row r="1212" spans="1:13" ht="30" customHeight="1" x14ac:dyDescent="0.3">
      <c r="A1212" s="32">
        <v>1396</v>
      </c>
      <c r="B1212" s="31">
        <v>43803</v>
      </c>
      <c r="C1212" s="31">
        <v>43768</v>
      </c>
      <c r="D1212" s="19" t="s">
        <v>626</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20" t="s">
        <v>298</v>
      </c>
      <c r="J1212" s="43" t="s">
        <v>1004</v>
      </c>
      <c r="K1212" s="51" t="str">
        <f ca="1">LeaveTracker[[#This Row],[Days]]&amp;" "&amp;LeaveTracker[[#This Row],[Type of Leave]]</f>
        <v>1 OTHER</v>
      </c>
      <c r="L1212" s="23">
        <f ca="1">NETWORKDAYS(LeaveTracker[[#This Row],[Start Date]],LeaveTracker[[#This Row],[End Date]],lstHolidays)</f>
        <v>1</v>
      </c>
      <c r="M1212" s="27"/>
    </row>
    <row r="1213" spans="1:13" ht="30" customHeight="1" x14ac:dyDescent="0.3">
      <c r="A1213" s="32">
        <v>1396</v>
      </c>
      <c r="B1213" s="31">
        <v>43803</v>
      </c>
      <c r="C1213" s="31">
        <v>43768</v>
      </c>
      <c r="D1213" s="19" t="s">
        <v>626</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20" t="s">
        <v>298</v>
      </c>
      <c r="K1213" s="51" t="str">
        <f ca="1">LeaveTracker[[#This Row],[Days]]&amp;" "&amp;LeaveTracker[[#This Row],[Type of Leave]]</f>
        <v>1 OTHER</v>
      </c>
      <c r="L1213" s="23">
        <f ca="1">NETWORKDAYS(LeaveTracker[[#This Row],[Start Date]],LeaveTracker[[#This Row],[End Date]],lstHolidays)</f>
        <v>1</v>
      </c>
      <c r="M1213" s="27"/>
    </row>
    <row r="1214" spans="1:13" ht="30" customHeight="1" x14ac:dyDescent="0.3">
      <c r="A1214" s="32">
        <v>1396</v>
      </c>
      <c r="B1214" s="31">
        <v>43803</v>
      </c>
      <c r="C1214" s="31">
        <v>43768</v>
      </c>
      <c r="D1214" s="19" t="s">
        <v>626</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20" t="s">
        <v>298</v>
      </c>
      <c r="K1214" s="51" t="str">
        <f>LeaveTracker[[#This Row],[Days]]&amp;" "&amp;LeaveTracker[[#This Row],[Type of Leave]]</f>
        <v>1 OTHER</v>
      </c>
      <c r="L1214" s="23">
        <v>1</v>
      </c>
      <c r="M1214" s="27"/>
    </row>
    <row r="1215" spans="1:13" ht="30" customHeight="1" x14ac:dyDescent="0.3">
      <c r="A1215" s="32">
        <v>1397</v>
      </c>
      <c r="B1215" s="31">
        <v>43803</v>
      </c>
      <c r="C1215" s="31">
        <v>43789</v>
      </c>
      <c r="D1215" s="20" t="s">
        <v>626</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20" t="s">
        <v>82</v>
      </c>
      <c r="K1215" s="51" t="str">
        <f ca="1">LeaveTracker[[#This Row],[Days]]&amp;" "&amp;LeaveTracker[[#This Row],[Type of Leave]]</f>
        <v>4 VL</v>
      </c>
      <c r="L1215" s="23">
        <f ca="1">NETWORKDAYS(LeaveTracker[[#This Row],[Start Date]],LeaveTracker[[#This Row],[End Date]],lstHolidays)</f>
        <v>4</v>
      </c>
      <c r="M1215" s="27"/>
    </row>
    <row r="1216" spans="1:13" ht="30" customHeight="1" x14ac:dyDescent="0.3">
      <c r="A1216" s="32">
        <v>1397</v>
      </c>
      <c r="B1216" s="31">
        <v>43803</v>
      </c>
      <c r="C1216" s="31">
        <v>43789</v>
      </c>
      <c r="D1216" s="20" t="s">
        <v>626</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20" t="s">
        <v>82</v>
      </c>
      <c r="K1216" s="51" t="str">
        <f>LeaveTracker[[#This Row],[Days]]&amp;" "&amp;LeaveTracker[[#This Row],[Type of Leave]]</f>
        <v>1 VL</v>
      </c>
      <c r="L1216" s="23">
        <v>1</v>
      </c>
      <c r="M1216" s="27"/>
    </row>
    <row r="1217" spans="1:13" ht="30" customHeight="1" x14ac:dyDescent="0.3">
      <c r="A1217" s="32">
        <v>1397</v>
      </c>
      <c r="B1217" s="31">
        <v>43803</v>
      </c>
      <c r="C1217" s="31">
        <v>43789</v>
      </c>
      <c r="D1217" s="20" t="s">
        <v>626</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20" t="s">
        <v>82</v>
      </c>
      <c r="K1217" s="51" t="str">
        <f ca="1">LeaveTracker[[#This Row],[Days]]&amp;" "&amp;LeaveTracker[[#This Row],[Type of Leave]]</f>
        <v>2 VL</v>
      </c>
      <c r="L1217" s="23">
        <f ca="1">NETWORKDAYS(LeaveTracker[[#This Row],[Start Date]],LeaveTracker[[#This Row],[End Date]],lstHolidays)</f>
        <v>2</v>
      </c>
      <c r="M1217" s="27"/>
    </row>
    <row r="1218" spans="1:13" ht="30" customHeight="1" x14ac:dyDescent="0.3">
      <c r="A1218" s="32">
        <v>1398</v>
      </c>
      <c r="B1218" s="31">
        <v>43803</v>
      </c>
      <c r="C1218" s="31">
        <v>43768</v>
      </c>
      <c r="D1218" s="20" t="s">
        <v>626</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20" t="s">
        <v>298</v>
      </c>
      <c r="J1218" s="43" t="s">
        <v>755</v>
      </c>
      <c r="K1218" s="51" t="str">
        <f ca="1">LeaveTracker[[#This Row],[Days]]&amp;" "&amp;LeaveTracker[[#This Row],[Type of Leave]]</f>
        <v>1 OTHER</v>
      </c>
      <c r="L1218" s="23">
        <f ca="1">NETWORKDAYS(LeaveTracker[[#This Row],[Start Date]],LeaveTracker[[#This Row],[End Date]],lstHolidays)</f>
        <v>1</v>
      </c>
      <c r="M1218" s="27"/>
    </row>
    <row r="1219" spans="1:13" ht="30" customHeight="1" x14ac:dyDescent="0.3">
      <c r="A1219" s="32">
        <v>1399</v>
      </c>
      <c r="B1219" s="31">
        <v>43803</v>
      </c>
      <c r="C1219" s="31">
        <v>43776</v>
      </c>
      <c r="D1219" s="19" t="s">
        <v>845</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20" t="s">
        <v>81</v>
      </c>
      <c r="K1219" s="51" t="str">
        <f ca="1">LeaveTracker[[#This Row],[Days]]&amp;" "&amp;LeaveTracker[[#This Row],[Type of Leave]]</f>
        <v>1 SL</v>
      </c>
      <c r="L1219" s="23">
        <f ca="1">NETWORKDAYS(LeaveTracker[[#This Row],[Start Date]],LeaveTracker[[#This Row],[End Date]],lstHolidays)</f>
        <v>1</v>
      </c>
      <c r="M1219" s="27"/>
    </row>
    <row r="1220" spans="1:13" ht="30" customHeight="1" x14ac:dyDescent="0.3">
      <c r="A1220" s="32">
        <v>1400</v>
      </c>
      <c r="B1220" s="31">
        <v>43803</v>
      </c>
      <c r="C1220" s="31">
        <v>43774</v>
      </c>
      <c r="D1220" s="20" t="s">
        <v>574</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20" t="s">
        <v>82</v>
      </c>
      <c r="K1220" s="51" t="str">
        <f ca="1">LeaveTracker[[#This Row],[Days]]&amp;" "&amp;LeaveTracker[[#This Row],[Type of Leave]]</f>
        <v>1 VL</v>
      </c>
      <c r="L1220" s="23">
        <f ca="1">NETWORKDAYS(LeaveTracker[[#This Row],[Start Date]],LeaveTracker[[#This Row],[End Date]],lstHolidays)</f>
        <v>1</v>
      </c>
      <c r="M1220" s="27"/>
    </row>
    <row r="1221" spans="1:13" ht="30" customHeight="1" x14ac:dyDescent="0.3">
      <c r="A1221" s="32">
        <v>1401</v>
      </c>
      <c r="B1221" s="31">
        <v>43803</v>
      </c>
      <c r="C1221" s="31">
        <v>43776</v>
      </c>
      <c r="D1221" s="20" t="s">
        <v>574</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20" t="s">
        <v>81</v>
      </c>
      <c r="K1221" s="51" t="str">
        <f ca="1">LeaveTracker[[#This Row],[Days]]&amp;" "&amp;LeaveTracker[[#This Row],[Type of Leave]]</f>
        <v>1 SL</v>
      </c>
      <c r="L1221" s="23">
        <f ca="1">NETWORKDAYS(LeaveTracker[[#This Row],[Start Date]],LeaveTracker[[#This Row],[End Date]],lstHolidays)</f>
        <v>1</v>
      </c>
      <c r="M1221" s="27"/>
    </row>
    <row r="1222" spans="1:13" ht="30" customHeight="1" x14ac:dyDescent="0.3">
      <c r="A1222" s="32">
        <v>1402</v>
      </c>
      <c r="B1222" s="31">
        <v>43803</v>
      </c>
      <c r="C1222" s="31">
        <v>43776</v>
      </c>
      <c r="D1222" s="20" t="s">
        <v>583</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20" t="s">
        <v>81</v>
      </c>
      <c r="K1222" s="51" t="str">
        <f ca="1">LeaveTracker[[#This Row],[Days]]&amp;" "&amp;LeaveTracker[[#This Row],[Type of Leave]]</f>
        <v>2 SL</v>
      </c>
      <c r="L1222" s="23">
        <f ca="1">NETWORKDAYS(LeaveTracker[[#This Row],[Start Date]],LeaveTracker[[#This Row],[End Date]],lstHolidays)</f>
        <v>2</v>
      </c>
      <c r="M1222" s="27"/>
    </row>
    <row r="1223" spans="1:13" ht="30" customHeight="1" x14ac:dyDescent="0.3">
      <c r="A1223" s="32">
        <v>1403</v>
      </c>
      <c r="B1223" s="31">
        <v>43803</v>
      </c>
      <c r="C1223" s="31">
        <v>43776</v>
      </c>
      <c r="D1223" s="20" t="s">
        <v>375</v>
      </c>
      <c r="E1223" s="51" t="str">
        <f>IF(ISBLANK(LeaveTracker[[#This Row],[Employee Name]]),"-----",VLOOKUP(LeaveTracker[[#This Row],[Employee Name]],Employees[[Employee Name]:[Office]],7))</f>
        <v>BPLO</v>
      </c>
      <c r="F1223" s="51" t="str">
        <f>IF(ISBLANK(LeaveTracker[[#This Row],[Employee Name]]),"-----",VLOOKUP(LeaveTracker[[#This Row],[Employee Name]],Employees[[Employee Name]:[Office]],6))</f>
        <v>JOBCON</v>
      </c>
      <c r="G1223" s="24">
        <v>43784</v>
      </c>
      <c r="H1223" s="24">
        <v>43784</v>
      </c>
      <c r="I1223" s="20" t="s">
        <v>298</v>
      </c>
      <c r="J1223" s="43" t="s">
        <v>158</v>
      </c>
      <c r="K1223" s="51" t="str">
        <f ca="1">LeaveTracker[[#This Row],[Days]]&amp;" "&amp;LeaveTracker[[#This Row],[Type of Leave]]</f>
        <v>1 OTHER</v>
      </c>
      <c r="L1223" s="23">
        <f ca="1">NETWORKDAYS(LeaveTracker[[#This Row],[Start Date]],LeaveTracker[[#This Row],[End Date]],lstHolidays)</f>
        <v>1</v>
      </c>
      <c r="M1223" s="27"/>
    </row>
    <row r="1224" spans="1:13" ht="30" customHeight="1" x14ac:dyDescent="0.3">
      <c r="A1224" s="32">
        <v>1404</v>
      </c>
      <c r="B1224" s="31">
        <v>43803</v>
      </c>
      <c r="C1224" s="31">
        <v>43777</v>
      </c>
      <c r="D1224" s="20" t="s">
        <v>630</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20" t="s">
        <v>298</v>
      </c>
      <c r="J1224" s="43" t="s">
        <v>274</v>
      </c>
      <c r="K1224" s="51" t="str">
        <f ca="1">LeaveTracker[[#This Row],[Days]]&amp;" "&amp;LeaveTracker[[#This Row],[Type of Leave]]</f>
        <v>1 OTHER</v>
      </c>
      <c r="L1224" s="23">
        <f ca="1">NETWORKDAYS(LeaveTracker[[#This Row],[Start Date]],LeaveTracker[[#This Row],[End Date]],lstHolidays)</f>
        <v>1</v>
      </c>
      <c r="M1224" s="27"/>
    </row>
    <row r="1225" spans="1:13" ht="30" customHeight="1" x14ac:dyDescent="0.3">
      <c r="A1225" s="32">
        <v>1405</v>
      </c>
      <c r="B1225" s="31">
        <v>43803</v>
      </c>
      <c r="C1225" s="24">
        <v>43782</v>
      </c>
      <c r="D1225" s="20" t="s">
        <v>371</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20" t="s">
        <v>81</v>
      </c>
      <c r="K1225" s="51" t="str">
        <f ca="1">LeaveTracker[[#This Row],[Days]]&amp;" "&amp;LeaveTracker[[#This Row],[Type of Leave]]</f>
        <v>2 SL</v>
      </c>
      <c r="L1225" s="23">
        <f ca="1">NETWORKDAYS(LeaveTracker[[#This Row],[Start Date]],LeaveTracker[[#This Row],[End Date]],lstHolidays)</f>
        <v>2</v>
      </c>
      <c r="M1225" s="27"/>
    </row>
    <row r="1226" spans="1:13" ht="30" customHeight="1" x14ac:dyDescent="0.3">
      <c r="A1226" s="32">
        <v>1406</v>
      </c>
      <c r="B1226" s="31">
        <v>43803</v>
      </c>
      <c r="C1226" s="31">
        <v>43782</v>
      </c>
      <c r="D1226" s="20" t="s">
        <v>578</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20" t="s">
        <v>81</v>
      </c>
      <c r="K1226" s="51" t="str">
        <f ca="1">LeaveTracker[[#This Row],[Days]]&amp;" "&amp;LeaveTracker[[#This Row],[Type of Leave]]</f>
        <v>1 SL</v>
      </c>
      <c r="L1226" s="23">
        <f ca="1">NETWORKDAYS(LeaveTracker[[#This Row],[Start Date]],LeaveTracker[[#This Row],[End Date]],lstHolidays)</f>
        <v>1</v>
      </c>
      <c r="M1226" s="27"/>
    </row>
    <row r="1227" spans="1:13" ht="30" customHeight="1" x14ac:dyDescent="0.3">
      <c r="A1227" s="32">
        <v>1407</v>
      </c>
      <c r="B1227" s="31">
        <v>43803</v>
      </c>
      <c r="C1227" s="31">
        <v>43745</v>
      </c>
      <c r="D1227" s="20" t="s">
        <v>632</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20" t="s">
        <v>81</v>
      </c>
      <c r="K1227" s="51" t="str">
        <f ca="1">LeaveTracker[[#This Row],[Days]]&amp;" "&amp;LeaveTracker[[#This Row],[Type of Leave]]</f>
        <v>1 SL</v>
      </c>
      <c r="L1227" s="23">
        <f ca="1">NETWORKDAYS(LeaveTracker[[#This Row],[Start Date]],LeaveTracker[[#This Row],[End Date]],lstHolidays)</f>
        <v>1</v>
      </c>
      <c r="M1227" s="27"/>
    </row>
    <row r="1228" spans="1:13" ht="30" customHeight="1" x14ac:dyDescent="0.3">
      <c r="A1228" s="32">
        <v>1408</v>
      </c>
      <c r="B1228" s="31">
        <v>43803</v>
      </c>
      <c r="C1228" s="31">
        <v>43781</v>
      </c>
      <c r="D1228" s="20" t="s">
        <v>632</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20" t="s">
        <v>81</v>
      </c>
      <c r="K1228" s="51" t="str">
        <f ca="1">LeaveTracker[[#This Row],[Days]]&amp;" "&amp;LeaveTracker[[#This Row],[Type of Leave]]</f>
        <v>1 SL</v>
      </c>
      <c r="L1228" s="23">
        <f ca="1">NETWORKDAYS(LeaveTracker[[#This Row],[Start Date]],LeaveTracker[[#This Row],[End Date]],lstHolidays)</f>
        <v>1</v>
      </c>
      <c r="M1228" s="27"/>
    </row>
    <row r="1229" spans="1:13" ht="30" customHeight="1" x14ac:dyDescent="0.3">
      <c r="A1229" s="32">
        <v>1409</v>
      </c>
      <c r="B1229" s="31">
        <v>43803</v>
      </c>
      <c r="C1229" s="31">
        <v>43784</v>
      </c>
      <c r="D1229" s="20" t="s">
        <v>380</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20" t="s">
        <v>81</v>
      </c>
      <c r="K1229" s="51" t="str">
        <f ca="1">LeaveTracker[[#This Row],[Days]]&amp;" "&amp;LeaveTracker[[#This Row],[Type of Leave]]</f>
        <v>1 SL</v>
      </c>
      <c r="L1229" s="23">
        <f ca="1">NETWORKDAYS(LeaveTracker[[#This Row],[Start Date]],LeaveTracker[[#This Row],[End Date]],lstHolidays)</f>
        <v>1</v>
      </c>
      <c r="M1229" s="27"/>
    </row>
    <row r="1230" spans="1:13" ht="30" customHeight="1" x14ac:dyDescent="0.3">
      <c r="A1230" s="32">
        <v>1410</v>
      </c>
      <c r="B1230" s="31">
        <v>43803</v>
      </c>
      <c r="C1230" s="31">
        <v>43775</v>
      </c>
      <c r="D1230" s="20" t="s">
        <v>380</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20" t="s">
        <v>81</v>
      </c>
      <c r="K1230" s="51" t="str">
        <f ca="1">LeaveTracker[[#This Row],[Days]]&amp;" "&amp;LeaveTracker[[#This Row],[Type of Leave]]</f>
        <v>1 SL</v>
      </c>
      <c r="L1230" s="23">
        <f ca="1">NETWORKDAYS(LeaveTracker[[#This Row],[Start Date]],LeaveTracker[[#This Row],[End Date]],lstHolidays)</f>
        <v>1</v>
      </c>
      <c r="M1230" s="27"/>
    </row>
    <row r="1231" spans="1:13" ht="30" customHeight="1" x14ac:dyDescent="0.3">
      <c r="A1231" s="32">
        <v>1411</v>
      </c>
      <c r="B1231" s="31">
        <v>43803</v>
      </c>
      <c r="C1231" s="31">
        <v>43791</v>
      </c>
      <c r="D1231" s="20" t="s">
        <v>367</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20" t="s">
        <v>81</v>
      </c>
      <c r="K1231" s="51" t="str">
        <f ca="1">LeaveTracker[[#This Row],[Days]]&amp;" "&amp;LeaveTracker[[#This Row],[Type of Leave]]</f>
        <v>1 SL</v>
      </c>
      <c r="L1231" s="23">
        <f ca="1">NETWORKDAYS(LeaveTracker[[#This Row],[Start Date]],LeaveTracker[[#This Row],[End Date]],lstHolidays)</f>
        <v>1</v>
      </c>
      <c r="M1231" s="27"/>
    </row>
    <row r="1232" spans="1:13" ht="30" customHeight="1" x14ac:dyDescent="0.3">
      <c r="A1232" s="32">
        <v>1412</v>
      </c>
      <c r="B1232" s="31">
        <v>43803</v>
      </c>
      <c r="C1232" s="31">
        <v>43776</v>
      </c>
      <c r="D1232" s="20" t="s">
        <v>367</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20" t="s">
        <v>81</v>
      </c>
      <c r="K1232" s="51" t="str">
        <f ca="1">LeaveTracker[[#This Row],[Days]]&amp;" "&amp;LeaveTracker[[#This Row],[Type of Leave]]</f>
        <v>1 SL</v>
      </c>
      <c r="L1232" s="23">
        <f ca="1">NETWORKDAYS(LeaveTracker[[#This Row],[Start Date]],LeaveTracker[[#This Row],[End Date]],lstHolidays)</f>
        <v>1</v>
      </c>
      <c r="M1232" s="27"/>
    </row>
    <row r="1233" spans="1:13" ht="30" customHeight="1" x14ac:dyDescent="0.3">
      <c r="A1233" s="32">
        <v>1413</v>
      </c>
      <c r="B1233" s="31">
        <v>43803</v>
      </c>
      <c r="C1233" s="31">
        <v>43647</v>
      </c>
      <c r="D1233" s="19" t="s">
        <v>635</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20" t="s">
        <v>81</v>
      </c>
      <c r="K1233" s="51" t="str">
        <f ca="1">LeaveTracker[[#This Row],[Days]]&amp;" "&amp;LeaveTracker[[#This Row],[Type of Leave]]</f>
        <v>5 SL</v>
      </c>
      <c r="L1233" s="23">
        <f ca="1">NETWORKDAYS(LeaveTracker[[#This Row],[Start Date]],LeaveTracker[[#This Row],[End Date]],lstHolidays)</f>
        <v>5</v>
      </c>
      <c r="M1233" s="27"/>
    </row>
    <row r="1234" spans="1:13" ht="30" customHeight="1" x14ac:dyDescent="0.3">
      <c r="A1234" s="32">
        <v>1413</v>
      </c>
      <c r="B1234" s="31">
        <v>43803</v>
      </c>
      <c r="C1234" s="31">
        <v>43647</v>
      </c>
      <c r="D1234" s="19" t="s">
        <v>635</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20" t="s">
        <v>81</v>
      </c>
      <c r="K1234" s="51" t="str">
        <f ca="1">LeaveTracker[[#This Row],[Days]]&amp;" "&amp;LeaveTracker[[#This Row],[Type of Leave]]</f>
        <v>5 SL</v>
      </c>
      <c r="L1234" s="23">
        <f ca="1">NETWORKDAYS(LeaveTracker[[#This Row],[Start Date]],LeaveTracker[[#This Row],[End Date]],lstHolidays)</f>
        <v>5</v>
      </c>
      <c r="M1234" s="27"/>
    </row>
    <row r="1235" spans="1:13" ht="30" customHeight="1" x14ac:dyDescent="0.3">
      <c r="A1235" s="32">
        <v>1413</v>
      </c>
      <c r="B1235" s="31">
        <v>43803</v>
      </c>
      <c r="C1235" s="31">
        <v>43647</v>
      </c>
      <c r="D1235" s="19" t="s">
        <v>635</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20" t="s">
        <v>81</v>
      </c>
      <c r="K1235" s="51" t="str">
        <f ca="1">LeaveTracker[[#This Row],[Days]]&amp;" "&amp;LeaveTracker[[#This Row],[Type of Leave]]</f>
        <v>5 SL</v>
      </c>
      <c r="L1235" s="23">
        <f ca="1">NETWORKDAYS(LeaveTracker[[#This Row],[Start Date]],LeaveTracker[[#This Row],[End Date]],lstHolidays)</f>
        <v>5</v>
      </c>
      <c r="M1235" s="27"/>
    </row>
    <row r="1236" spans="1:13" ht="30" customHeight="1" x14ac:dyDescent="0.3">
      <c r="A1236" s="32">
        <v>1413</v>
      </c>
      <c r="B1236" s="31">
        <v>43803</v>
      </c>
      <c r="C1236" s="31">
        <v>43647</v>
      </c>
      <c r="D1236" s="19" t="s">
        <v>635</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20" t="s">
        <v>81</v>
      </c>
      <c r="K1236" s="51" t="str">
        <f ca="1">LeaveTracker[[#This Row],[Days]]&amp;" "&amp;LeaveTracker[[#This Row],[Type of Leave]]</f>
        <v>4 SL</v>
      </c>
      <c r="L1236" s="23">
        <f ca="1">NETWORKDAYS(LeaveTracker[[#This Row],[Start Date]],LeaveTracker[[#This Row],[End Date]],lstHolidays)</f>
        <v>4</v>
      </c>
      <c r="M1236" s="27"/>
    </row>
    <row r="1237" spans="1:13" ht="30" customHeight="1" x14ac:dyDescent="0.3">
      <c r="A1237" s="32">
        <v>1414</v>
      </c>
      <c r="B1237" s="31">
        <v>43803</v>
      </c>
      <c r="C1237" s="31">
        <v>43788</v>
      </c>
      <c r="D1237" s="20" t="s">
        <v>302</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20" t="s">
        <v>82</v>
      </c>
      <c r="K1237" s="51" t="str">
        <f ca="1">LeaveTracker[[#This Row],[Days]]&amp;" "&amp;LeaveTracker[[#This Row],[Type of Leave]]</f>
        <v>2 VL</v>
      </c>
      <c r="L1237" s="23">
        <f ca="1">NETWORKDAYS(LeaveTracker[[#This Row],[Start Date]],LeaveTracker[[#This Row],[End Date]],lstHolidays)</f>
        <v>2</v>
      </c>
      <c r="M1237" s="27"/>
    </row>
    <row r="1238" spans="1:13" ht="30" customHeight="1" x14ac:dyDescent="0.3">
      <c r="A1238" s="32">
        <v>1414</v>
      </c>
      <c r="B1238" s="31">
        <v>43803</v>
      </c>
      <c r="C1238" s="31">
        <v>43788</v>
      </c>
      <c r="D1238" s="20" t="s">
        <v>302</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20" t="s">
        <v>82</v>
      </c>
      <c r="K1238" s="51" t="str">
        <f ca="1">LeaveTracker[[#This Row],[Days]]&amp;" "&amp;LeaveTracker[[#This Row],[Type of Leave]]</f>
        <v>1 VL</v>
      </c>
      <c r="L1238" s="23">
        <f ca="1">NETWORKDAYS(LeaveTracker[[#This Row],[Start Date]],LeaveTracker[[#This Row],[End Date]],lstHolidays)</f>
        <v>1</v>
      </c>
      <c r="M1238" s="27"/>
    </row>
    <row r="1239" spans="1:13" ht="30" customHeight="1" x14ac:dyDescent="0.3">
      <c r="A1239" s="32">
        <v>1414</v>
      </c>
      <c r="B1239" s="31">
        <v>43803</v>
      </c>
      <c r="C1239" s="31">
        <v>43788</v>
      </c>
      <c r="D1239" s="20" t="s">
        <v>302</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20" t="s">
        <v>82</v>
      </c>
      <c r="K1239" s="51" t="str">
        <f ca="1">LeaveTracker[[#This Row],[Days]]&amp;" "&amp;LeaveTracker[[#This Row],[Type of Leave]]</f>
        <v>2 VL</v>
      </c>
      <c r="L1239" s="23">
        <f ca="1">NETWORKDAYS(LeaveTracker[[#This Row],[Start Date]],LeaveTracker[[#This Row],[End Date]],lstHolidays)</f>
        <v>2</v>
      </c>
      <c r="M1239" s="27"/>
    </row>
    <row r="1240" spans="1:13" ht="30"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20" t="s">
        <v>82</v>
      </c>
      <c r="K1240" s="51" t="str">
        <f ca="1">LeaveTracker[[#This Row],[Days]]&amp;" "&amp;LeaveTracker[[#This Row],[Type of Leave]]</f>
        <v>3 VL</v>
      </c>
      <c r="L1240" s="23">
        <f ca="1">NETWORKDAYS(LeaveTracker[[#This Row],[Start Date]],LeaveTracker[[#This Row],[End Date]],lstHolidays)</f>
        <v>3</v>
      </c>
      <c r="M1240" s="27"/>
    </row>
    <row r="1241" spans="1:13" ht="30" customHeight="1" x14ac:dyDescent="0.3">
      <c r="A1241" s="32">
        <v>1416</v>
      </c>
      <c r="B1241" s="31">
        <v>43803</v>
      </c>
      <c r="C1241" s="31">
        <v>43783</v>
      </c>
      <c r="D1241" s="19" t="s">
        <v>638</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20" t="s">
        <v>81</v>
      </c>
      <c r="K1241" s="51" t="str">
        <f ca="1">LeaveTracker[[#This Row],[Days]]&amp;" "&amp;LeaveTracker[[#This Row],[Type of Leave]]</f>
        <v>2 SL</v>
      </c>
      <c r="L1241" s="23">
        <f ca="1">NETWORKDAYS(LeaveTracker[[#This Row],[Start Date]],LeaveTracker[[#This Row],[End Date]],lstHolidays)</f>
        <v>2</v>
      </c>
      <c r="M1241" s="27"/>
    </row>
    <row r="1242" spans="1:13" ht="30" customHeight="1" x14ac:dyDescent="0.3">
      <c r="A1242" s="32">
        <v>1417</v>
      </c>
      <c r="B1242" s="31">
        <v>43803</v>
      </c>
      <c r="C1242" s="31">
        <v>43794</v>
      </c>
      <c r="D1242" s="19" t="s">
        <v>643</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20" t="s">
        <v>298</v>
      </c>
      <c r="K1242" s="51" t="str">
        <f ca="1">LeaveTracker[[#This Row],[Days]]&amp;" "&amp;LeaveTracker[[#This Row],[Type of Leave]]</f>
        <v>3 OTHER</v>
      </c>
      <c r="L1242" s="23">
        <f ca="1">NETWORKDAYS(LeaveTracker[[#This Row],[Start Date]],LeaveTracker[[#This Row],[End Date]],lstHolidays)</f>
        <v>3</v>
      </c>
      <c r="M1242" s="27"/>
    </row>
    <row r="1243" spans="1:13" ht="30" customHeight="1" x14ac:dyDescent="0.3">
      <c r="A1243" s="32">
        <v>1417</v>
      </c>
      <c r="B1243" s="31">
        <v>43803</v>
      </c>
      <c r="C1243" s="31">
        <v>43794</v>
      </c>
      <c r="D1243" s="19" t="s">
        <v>643</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20" t="s">
        <v>298</v>
      </c>
      <c r="K1243" s="51" t="str">
        <f ca="1">LeaveTracker[[#This Row],[Days]]&amp;" "&amp;LeaveTracker[[#This Row],[Type of Leave]]</f>
        <v>2 OTHER</v>
      </c>
      <c r="L1243" s="23">
        <f ca="1">NETWORKDAYS(LeaveTracker[[#This Row],[Start Date]],LeaveTracker[[#This Row],[End Date]],lstHolidays)</f>
        <v>2</v>
      </c>
      <c r="M1243" s="27"/>
    </row>
    <row r="1244" spans="1:13" ht="30" customHeight="1" x14ac:dyDescent="0.3">
      <c r="A1244" s="32">
        <v>1418</v>
      </c>
      <c r="B1244" s="31">
        <v>43803</v>
      </c>
      <c r="C1244" s="31">
        <v>43782</v>
      </c>
      <c r="D1244" s="20" t="s">
        <v>504</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20" t="s">
        <v>298</v>
      </c>
      <c r="J1244" s="43" t="s">
        <v>644</v>
      </c>
      <c r="K1244" s="51" t="str">
        <f ca="1">LeaveTracker[[#This Row],[Days]]&amp;" "&amp;LeaveTracker[[#This Row],[Type of Leave]]</f>
        <v>1 OTHER</v>
      </c>
      <c r="L1244" s="23">
        <f ca="1">NETWORKDAYS(LeaveTracker[[#This Row],[Start Date]],LeaveTracker[[#This Row],[End Date]],lstHolidays)</f>
        <v>1</v>
      </c>
      <c r="M1244" s="27"/>
    </row>
    <row r="1245" spans="1:13" ht="30" customHeight="1" x14ac:dyDescent="0.3">
      <c r="A1245" s="32">
        <v>1419</v>
      </c>
      <c r="B1245" s="31">
        <v>43803</v>
      </c>
      <c r="C1245" s="31">
        <v>43794</v>
      </c>
      <c r="D1245" s="20" t="s">
        <v>504</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20" t="s">
        <v>81</v>
      </c>
      <c r="K1245" s="51" t="str">
        <f ca="1">LeaveTracker[[#This Row],[Days]]&amp;" "&amp;LeaveTracker[[#This Row],[Type of Leave]]</f>
        <v>1 SL</v>
      </c>
      <c r="L1245" s="23">
        <f ca="1">NETWORKDAYS(LeaveTracker[[#This Row],[Start Date]],LeaveTracker[[#This Row],[End Date]],lstHolidays)</f>
        <v>1</v>
      </c>
      <c r="M1245" s="27"/>
    </row>
    <row r="1246" spans="1:13" ht="30" customHeight="1" x14ac:dyDescent="0.3">
      <c r="A1246" s="32">
        <v>1420</v>
      </c>
      <c r="B1246" s="31">
        <v>43803</v>
      </c>
      <c r="C1246" s="31">
        <v>43775</v>
      </c>
      <c r="D1246" s="19" t="s">
        <v>648</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20" t="s">
        <v>81</v>
      </c>
      <c r="K1246" s="51" t="str">
        <f ca="1">LeaveTracker[[#This Row],[Days]]&amp;" "&amp;LeaveTracker[[#This Row],[Type of Leave]]</f>
        <v>2 SL</v>
      </c>
      <c r="L1246" s="23">
        <f ca="1">NETWORKDAYS(LeaveTracker[[#This Row],[Start Date]],LeaveTracker[[#This Row],[End Date]],lstHolidays)</f>
        <v>2</v>
      </c>
      <c r="M1246" s="27"/>
    </row>
    <row r="1247" spans="1:13" ht="30" customHeight="1" x14ac:dyDescent="0.3">
      <c r="A1247" s="32">
        <v>1421</v>
      </c>
      <c r="B1247" s="31">
        <v>43803</v>
      </c>
      <c r="C1247" s="31">
        <v>43768</v>
      </c>
      <c r="D1247" s="20" t="s">
        <v>648</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20" t="s">
        <v>81</v>
      </c>
      <c r="K1247" s="51" t="str">
        <f ca="1">LeaveTracker[[#This Row],[Days]]&amp;" "&amp;LeaveTracker[[#This Row],[Type of Leave]]</f>
        <v>1 SL</v>
      </c>
      <c r="L1247" s="23">
        <f ca="1">NETWORKDAYS(LeaveTracker[[#This Row],[Start Date]],LeaveTracker[[#This Row],[End Date]],lstHolidays)</f>
        <v>1</v>
      </c>
      <c r="M1247" s="27"/>
    </row>
    <row r="1248" spans="1:13" ht="30" customHeight="1" x14ac:dyDescent="0.3">
      <c r="A1248" s="32">
        <v>1421</v>
      </c>
      <c r="B1248" s="31">
        <v>43803</v>
      </c>
      <c r="C1248" s="31">
        <v>43768</v>
      </c>
      <c r="D1248" s="20" t="s">
        <v>648</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20" t="s">
        <v>81</v>
      </c>
      <c r="K1248" s="51" t="str">
        <f ca="1">LeaveTracker[[#This Row],[Days]]&amp;" "&amp;LeaveTracker[[#This Row],[Type of Leave]]</f>
        <v>1 SL</v>
      </c>
      <c r="L1248" s="23">
        <f ca="1">NETWORKDAYS(LeaveTracker[[#This Row],[Start Date]],LeaveTracker[[#This Row],[End Date]],lstHolidays)</f>
        <v>1</v>
      </c>
      <c r="M1248" s="27"/>
    </row>
    <row r="1249" spans="1:13" ht="30" customHeight="1" x14ac:dyDescent="0.3">
      <c r="A1249" s="32">
        <v>1422</v>
      </c>
      <c r="B1249" s="31">
        <v>43803</v>
      </c>
      <c r="C1249" s="31">
        <v>43788</v>
      </c>
      <c r="D1249" s="20" t="s">
        <v>473</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20" t="s">
        <v>81</v>
      </c>
      <c r="K1249" s="51" t="str">
        <f ca="1">LeaveTracker[[#This Row],[Days]]&amp;" "&amp;LeaveTracker[[#This Row],[Type of Leave]]</f>
        <v>1 SL</v>
      </c>
      <c r="L1249" s="23">
        <f ca="1">NETWORKDAYS(LeaveTracker[[#This Row],[Start Date]],LeaveTracker[[#This Row],[End Date]],lstHolidays)</f>
        <v>1</v>
      </c>
      <c r="M1249" s="27"/>
    </row>
    <row r="1250" spans="1:13" ht="30"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20" t="s">
        <v>82</v>
      </c>
      <c r="K1250" s="51" t="str">
        <f ca="1">LeaveTracker[[#This Row],[Days]]&amp;" "&amp;LeaveTracker[[#This Row],[Type of Leave]]</f>
        <v>5 VL</v>
      </c>
      <c r="L1250" s="23">
        <f ca="1">NETWORKDAYS(LeaveTracker[[#This Row],[Start Date]],LeaveTracker[[#This Row],[End Date]],lstHolidays)</f>
        <v>5</v>
      </c>
      <c r="M1250" s="27"/>
    </row>
    <row r="1251" spans="1:13" ht="30"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20" t="s">
        <v>298</v>
      </c>
      <c r="K1251" s="51" t="str">
        <f ca="1">LeaveTracker[[#This Row],[Days]]&amp;" "&amp;LeaveTracker[[#This Row],[Type of Leave]]</f>
        <v>1 OTHER</v>
      </c>
      <c r="L1251" s="23">
        <f ca="1">NETWORKDAYS(LeaveTracker[[#This Row],[Start Date]],LeaveTracker[[#This Row],[End Date]],lstHolidays)</f>
        <v>1</v>
      </c>
      <c r="M1251" s="27"/>
    </row>
    <row r="1252" spans="1:13" ht="30" customHeight="1" x14ac:dyDescent="0.3">
      <c r="A1252" s="32">
        <v>1425</v>
      </c>
      <c r="B1252" s="31">
        <v>43803</v>
      </c>
      <c r="C1252" s="31">
        <v>43774</v>
      </c>
      <c r="D1252" s="20" t="s">
        <v>336</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20" t="s">
        <v>298</v>
      </c>
      <c r="K1252" s="51" t="str">
        <f ca="1">LeaveTracker[[#This Row],[Days]]&amp;" "&amp;LeaveTracker[[#This Row],[Type of Leave]]</f>
        <v>2 OTHER</v>
      </c>
      <c r="L1252" s="23">
        <f ca="1">NETWORKDAYS(LeaveTracker[[#This Row],[Start Date]],LeaveTracker[[#This Row],[End Date]],lstHolidays)</f>
        <v>2</v>
      </c>
      <c r="M1252" s="27"/>
    </row>
    <row r="1253" spans="1:13" ht="30" customHeight="1" x14ac:dyDescent="0.3">
      <c r="A1253" s="32">
        <v>1425</v>
      </c>
      <c r="B1253" s="31">
        <v>43803</v>
      </c>
      <c r="C1253" s="31">
        <v>43774</v>
      </c>
      <c r="D1253" s="20" t="s">
        <v>336</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20" t="s">
        <v>298</v>
      </c>
      <c r="K1253" s="51" t="str">
        <f ca="1">LeaveTracker[[#This Row],[Days]]&amp;" "&amp;LeaveTracker[[#This Row],[Type of Leave]]</f>
        <v>1 OTHER</v>
      </c>
      <c r="L1253" s="23">
        <f ca="1">NETWORKDAYS(LeaveTracker[[#This Row],[Start Date]],LeaveTracker[[#This Row],[End Date]],lstHolidays)</f>
        <v>1</v>
      </c>
      <c r="M1253" s="27"/>
    </row>
    <row r="1254" spans="1:13" ht="30" customHeight="1" x14ac:dyDescent="0.3">
      <c r="A1254" s="32">
        <v>1425</v>
      </c>
      <c r="B1254" s="31">
        <v>43803</v>
      </c>
      <c r="C1254" s="31">
        <v>43774</v>
      </c>
      <c r="D1254" s="20" t="s">
        <v>336</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20" t="s">
        <v>298</v>
      </c>
      <c r="K1254" s="51" t="str">
        <f ca="1">LeaveTracker[[#This Row],[Days]]&amp;" "&amp;LeaveTracker[[#This Row],[Type of Leave]]</f>
        <v>2 OTHER</v>
      </c>
      <c r="L1254" s="23">
        <f ca="1">NETWORKDAYS(LeaveTracker[[#This Row],[Start Date]],LeaveTracker[[#This Row],[End Date]],lstHolidays)</f>
        <v>2</v>
      </c>
      <c r="M1254" s="27"/>
    </row>
    <row r="1255" spans="1:13" ht="30" customHeight="1" x14ac:dyDescent="0.3">
      <c r="A1255" s="32">
        <v>1426</v>
      </c>
      <c r="B1255" s="31">
        <v>43803</v>
      </c>
      <c r="C1255" s="31">
        <v>43788</v>
      </c>
      <c r="D1255" s="20" t="s">
        <v>338</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20" t="s">
        <v>81</v>
      </c>
      <c r="K1255" s="51" t="str">
        <f ca="1">LeaveTracker[[#This Row],[Days]]&amp;" "&amp;LeaveTracker[[#This Row],[Type of Leave]]</f>
        <v>1 SL</v>
      </c>
      <c r="L1255" s="23">
        <f ca="1">NETWORKDAYS(LeaveTracker[[#This Row],[Start Date]],LeaveTracker[[#This Row],[End Date]],lstHolidays)</f>
        <v>1</v>
      </c>
      <c r="M1255" s="27"/>
    </row>
    <row r="1256" spans="1:13" ht="30" customHeight="1" x14ac:dyDescent="0.3">
      <c r="A1256" s="32">
        <v>1427</v>
      </c>
      <c r="B1256" s="31">
        <v>43803</v>
      </c>
      <c r="C1256" s="31">
        <v>43789</v>
      </c>
      <c r="D1256" s="20" t="s">
        <v>338</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20" t="s">
        <v>81</v>
      </c>
      <c r="K1256" s="51" t="str">
        <f ca="1">LeaveTracker[[#This Row],[Days]]&amp;" "&amp;LeaveTracker[[#This Row],[Type of Leave]]</f>
        <v>3 SL</v>
      </c>
      <c r="L1256" s="23">
        <f ca="1">NETWORKDAYS(LeaveTracker[[#This Row],[Start Date]],LeaveTracker[[#This Row],[End Date]],lstHolidays)</f>
        <v>3</v>
      </c>
      <c r="M1256" s="27"/>
    </row>
    <row r="1257" spans="1:13" ht="30"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20" t="s">
        <v>298</v>
      </c>
      <c r="J1257" s="43" t="s">
        <v>105</v>
      </c>
      <c r="K1257" s="51" t="str">
        <f ca="1">LeaveTracker[[#This Row],[Days]]&amp;" "&amp;LeaveTracker[[#This Row],[Type of Leave]]</f>
        <v>3 OTHER</v>
      </c>
      <c r="L1257" s="23">
        <f ca="1">NETWORKDAYS(LeaveTracker[[#This Row],[Start Date]],LeaveTracker[[#This Row],[End Date]],lstHolidays)</f>
        <v>3</v>
      </c>
      <c r="M1257" s="27"/>
    </row>
    <row r="1258" spans="1:13" ht="30" customHeight="1" x14ac:dyDescent="0.3">
      <c r="A1258" s="32">
        <v>1429</v>
      </c>
      <c r="B1258" s="31">
        <v>43803</v>
      </c>
      <c r="C1258" s="31">
        <v>43753</v>
      </c>
      <c r="D1258" s="19" t="s">
        <v>615</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20" t="s">
        <v>298</v>
      </c>
      <c r="J1258" s="43" t="s">
        <v>158</v>
      </c>
      <c r="K1258" s="51" t="str">
        <f ca="1">LeaveTracker[[#This Row],[Days]]&amp;" "&amp;LeaveTracker[[#This Row],[Type of Leave]]</f>
        <v>1 OTHER</v>
      </c>
      <c r="L1258" s="23">
        <f ca="1">NETWORKDAYS(LeaveTracker[[#This Row],[Start Date]],LeaveTracker[[#This Row],[End Date]],lstHolidays)</f>
        <v>1</v>
      </c>
      <c r="M1258" s="27"/>
    </row>
    <row r="1259" spans="1:13" ht="30" customHeight="1" x14ac:dyDescent="0.3">
      <c r="A1259" s="32">
        <v>1430</v>
      </c>
      <c r="B1259" s="31">
        <v>43819</v>
      </c>
      <c r="C1259" s="31">
        <v>43796</v>
      </c>
      <c r="D1259" s="20" t="s">
        <v>265</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20" t="s">
        <v>81</v>
      </c>
      <c r="K1259" s="51" t="str">
        <f ca="1">LeaveTracker[[#This Row],[Days]]&amp;" "&amp;LeaveTracker[[#This Row],[Type of Leave]]</f>
        <v>1 SL</v>
      </c>
      <c r="L1259" s="23">
        <f ca="1">NETWORKDAYS(LeaveTracker[[#This Row],[Start Date]],LeaveTracker[[#This Row],[End Date]],lstHolidays)</f>
        <v>1</v>
      </c>
      <c r="M1259" s="27"/>
    </row>
    <row r="1260" spans="1:13" ht="30" customHeight="1" x14ac:dyDescent="0.3">
      <c r="A1260" s="32">
        <v>1430</v>
      </c>
      <c r="B1260" s="31">
        <v>43819</v>
      </c>
      <c r="C1260" s="31">
        <v>43796</v>
      </c>
      <c r="D1260" s="20" t="s">
        <v>265</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20" t="s">
        <v>81</v>
      </c>
      <c r="K1260" s="51" t="str">
        <f ca="1">LeaveTracker[[#This Row],[Days]]&amp;" "&amp;LeaveTracker[[#This Row],[Type of Leave]]</f>
        <v>2 SL</v>
      </c>
      <c r="L1260" s="23">
        <f ca="1">NETWORKDAYS(LeaveTracker[[#This Row],[Start Date]],LeaveTracker[[#This Row],[End Date]],lstHolidays)</f>
        <v>2</v>
      </c>
      <c r="M1260" s="27"/>
    </row>
    <row r="1261" spans="1:13" ht="30" customHeight="1" x14ac:dyDescent="0.3">
      <c r="A1261" s="32">
        <v>1431</v>
      </c>
      <c r="B1261" s="31">
        <v>43819</v>
      </c>
      <c r="C1261" s="31">
        <v>43791</v>
      </c>
      <c r="D1261" s="19" t="s">
        <v>651</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20" t="s">
        <v>81</v>
      </c>
      <c r="K1261" s="51" t="str">
        <f ca="1">LeaveTracker[[#This Row],[Days]]&amp;" "&amp;LeaveTracker[[#This Row],[Type of Leave]]</f>
        <v>3 SL</v>
      </c>
      <c r="L1261" s="23">
        <f ca="1">NETWORKDAYS(LeaveTracker[[#This Row],[Start Date]],LeaveTracker[[#This Row],[End Date]],lstHolidays)</f>
        <v>3</v>
      </c>
      <c r="M1261" s="27"/>
    </row>
    <row r="1262" spans="1:13" ht="30" customHeight="1" x14ac:dyDescent="0.3">
      <c r="A1262" s="32">
        <v>1432</v>
      </c>
      <c r="B1262" s="31">
        <v>43819</v>
      </c>
      <c r="C1262" s="31">
        <v>43791</v>
      </c>
      <c r="D1262" s="19" t="s">
        <v>655</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20" t="s">
        <v>298</v>
      </c>
      <c r="J1262" s="43" t="s">
        <v>644</v>
      </c>
      <c r="K1262" s="51" t="str">
        <f ca="1">LeaveTracker[[#This Row],[Days]]&amp;" "&amp;LeaveTracker[[#This Row],[Type of Leave]]</f>
        <v>1 OTHER</v>
      </c>
      <c r="L1262" s="23">
        <f ca="1">NETWORKDAYS(LeaveTracker[[#This Row],[Start Date]],LeaveTracker[[#This Row],[End Date]],lstHolidays)</f>
        <v>1</v>
      </c>
      <c r="M1262" s="27"/>
    </row>
    <row r="1263" spans="1:13" ht="30" customHeight="1" x14ac:dyDescent="0.3">
      <c r="A1263" s="32">
        <v>1433</v>
      </c>
      <c r="B1263" s="31">
        <v>43819</v>
      </c>
      <c r="C1263" s="31">
        <v>43791</v>
      </c>
      <c r="D1263" s="19" t="s">
        <v>657</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20" t="s">
        <v>298</v>
      </c>
      <c r="J1263" s="43" t="s">
        <v>644</v>
      </c>
      <c r="K1263" s="51" t="str">
        <f ca="1">LeaveTracker[[#This Row],[Days]]&amp;" "&amp;LeaveTracker[[#This Row],[Type of Leave]]</f>
        <v>1 OTHER</v>
      </c>
      <c r="L1263" s="23">
        <f ca="1">NETWORKDAYS(LeaveTracker[[#This Row],[Start Date]],LeaveTracker[[#This Row],[End Date]],lstHolidays)</f>
        <v>1</v>
      </c>
      <c r="M1263" s="27"/>
    </row>
    <row r="1264" spans="1:13" ht="30"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20" t="s">
        <v>298</v>
      </c>
      <c r="J1264" s="43" t="s">
        <v>1004</v>
      </c>
      <c r="K1264" s="51" t="str">
        <f ca="1">LeaveTracker[[#This Row],[Days]]&amp;" "&amp;LeaveTracker[[#This Row],[Type of Leave]]</f>
        <v>2 OTHER</v>
      </c>
      <c r="L1264" s="23">
        <f ca="1">NETWORKDAYS(LeaveTracker[[#This Row],[Start Date]],LeaveTracker[[#This Row],[End Date]],lstHolidays)</f>
        <v>2</v>
      </c>
      <c r="M1264" s="27"/>
    </row>
    <row r="1265" spans="1:13" ht="30"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20" t="s">
        <v>298</v>
      </c>
      <c r="K1265" s="51" t="str">
        <f ca="1">LeaveTracker[[#This Row],[Days]]&amp;" "&amp;LeaveTracker[[#This Row],[Type of Leave]]</f>
        <v>3 OTHER</v>
      </c>
      <c r="L1265" s="23">
        <f ca="1">NETWORKDAYS(LeaveTracker[[#This Row],[Start Date]],LeaveTracker[[#This Row],[End Date]],lstHolidays)</f>
        <v>3</v>
      </c>
      <c r="M1265" s="27"/>
    </row>
    <row r="1266" spans="1:13" ht="30" customHeight="1" x14ac:dyDescent="0.3">
      <c r="A1266" s="32">
        <v>1435</v>
      </c>
      <c r="B1266" s="31">
        <v>43819</v>
      </c>
      <c r="C1266" s="31">
        <v>43791</v>
      </c>
      <c r="D1266" s="20" t="s">
        <v>657</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20" t="s">
        <v>81</v>
      </c>
      <c r="K1266" s="51" t="str">
        <f ca="1">LeaveTracker[[#This Row],[Days]]&amp;" "&amp;LeaveTracker[[#This Row],[Type of Leave]]</f>
        <v>2 SL</v>
      </c>
      <c r="L1266" s="23">
        <f ca="1">NETWORKDAYS(LeaveTracker[[#This Row],[Start Date]],LeaveTracker[[#This Row],[End Date]],lstHolidays)</f>
        <v>2</v>
      </c>
      <c r="M1266" s="27"/>
    </row>
    <row r="1267" spans="1:13" ht="30" customHeight="1" x14ac:dyDescent="0.3">
      <c r="A1267" s="32">
        <v>1436</v>
      </c>
      <c r="B1267" s="31">
        <v>43819</v>
      </c>
      <c r="C1267" s="31">
        <v>43809</v>
      </c>
      <c r="D1267" s="20" t="s">
        <v>470</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20" t="s">
        <v>81</v>
      </c>
      <c r="K1267" s="51" t="str">
        <f ca="1">LeaveTracker[[#This Row],[Days]]&amp;" "&amp;LeaveTracker[[#This Row],[Type of Leave]]</f>
        <v>1 SL</v>
      </c>
      <c r="L1267" s="23">
        <f ca="1">NETWORKDAYS(LeaveTracker[[#This Row],[Start Date]],LeaveTracker[[#This Row],[End Date]],lstHolidays)</f>
        <v>1</v>
      </c>
      <c r="M1267" s="27"/>
    </row>
    <row r="1268" spans="1:13" ht="30" customHeight="1" x14ac:dyDescent="0.3">
      <c r="A1268" s="32">
        <v>1437</v>
      </c>
      <c r="B1268" s="31">
        <v>43819</v>
      </c>
      <c r="C1268" s="31">
        <v>43810</v>
      </c>
      <c r="D1268" s="20" t="s">
        <v>657</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20" t="s">
        <v>81</v>
      </c>
      <c r="K1268" s="51" t="str">
        <f ca="1">LeaveTracker[[#This Row],[Days]]&amp;" "&amp;LeaveTracker[[#This Row],[Type of Leave]]</f>
        <v>1 SL</v>
      </c>
      <c r="L1268" s="23">
        <f ca="1">NETWORKDAYS(LeaveTracker[[#This Row],[Start Date]],LeaveTracker[[#This Row],[End Date]],lstHolidays)</f>
        <v>1</v>
      </c>
      <c r="M1268" s="27"/>
    </row>
    <row r="1269" spans="1:13" ht="30" customHeight="1" x14ac:dyDescent="0.3">
      <c r="A1269" s="32">
        <v>1438</v>
      </c>
      <c r="B1269" s="31">
        <v>43819</v>
      </c>
      <c r="C1269" s="31">
        <v>43801</v>
      </c>
      <c r="D1269" s="20" t="s">
        <v>341</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20" t="s">
        <v>298</v>
      </c>
      <c r="J1269" s="43" t="s">
        <v>1004</v>
      </c>
      <c r="K1269" s="51" t="str">
        <f ca="1">LeaveTracker[[#This Row],[Days]]&amp;" "&amp;LeaveTracker[[#This Row],[Type of Leave]]</f>
        <v>5 OTHER</v>
      </c>
      <c r="L1269" s="23">
        <f ca="1">NETWORKDAYS(LeaveTracker[[#This Row],[Start Date]],LeaveTracker[[#This Row],[End Date]],lstHolidays)</f>
        <v>5</v>
      </c>
      <c r="M1269" s="27"/>
    </row>
    <row r="1270" spans="1:13" ht="30" customHeight="1" x14ac:dyDescent="0.3">
      <c r="A1270" s="32">
        <v>1439</v>
      </c>
      <c r="B1270" s="31">
        <v>43819</v>
      </c>
      <c r="C1270" s="31">
        <v>43801</v>
      </c>
      <c r="D1270" s="20" t="s">
        <v>341</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20" t="s">
        <v>81</v>
      </c>
      <c r="K1270" s="51" t="str">
        <f ca="1">LeaveTracker[[#This Row],[Days]]&amp;" "&amp;LeaveTracker[[#This Row],[Type of Leave]]</f>
        <v>3 SL</v>
      </c>
      <c r="L1270" s="23">
        <f ca="1">NETWORKDAYS(LeaveTracker[[#This Row],[Start Date]],LeaveTracker[[#This Row],[End Date]],lstHolidays)</f>
        <v>3</v>
      </c>
      <c r="M1270" s="27"/>
    </row>
    <row r="1271" spans="1:13" ht="30" customHeight="1" x14ac:dyDescent="0.3">
      <c r="A1271" s="32">
        <v>1440</v>
      </c>
      <c r="B1271" s="31">
        <v>43819</v>
      </c>
      <c r="C1271" s="31">
        <v>43801</v>
      </c>
      <c r="D1271" s="19" t="s">
        <v>648</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20" t="s">
        <v>298</v>
      </c>
      <c r="J1271" s="43" t="s">
        <v>1004</v>
      </c>
      <c r="K1271" s="51" t="str">
        <f ca="1">LeaveTracker[[#This Row],[Days]]&amp;" "&amp;LeaveTracker[[#This Row],[Type of Leave]]</f>
        <v>1 OTHER</v>
      </c>
      <c r="L1271" s="23">
        <f ca="1">NETWORKDAYS(LeaveTracker[[#This Row],[Start Date]],LeaveTracker[[#This Row],[End Date]],lstHolidays)</f>
        <v>1</v>
      </c>
      <c r="M1271" s="27"/>
    </row>
    <row r="1272" spans="1:13" ht="30" customHeight="1" x14ac:dyDescent="0.3">
      <c r="A1272" s="32">
        <v>1440</v>
      </c>
      <c r="B1272" s="31">
        <v>43819</v>
      </c>
      <c r="C1272" s="31">
        <v>43801</v>
      </c>
      <c r="D1272" s="19" t="s">
        <v>648</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20" t="s">
        <v>298</v>
      </c>
      <c r="J1272" s="43" t="s">
        <v>1004</v>
      </c>
      <c r="K1272" s="51" t="str">
        <f ca="1">LeaveTracker[[#This Row],[Days]]&amp;" "&amp;LeaveTracker[[#This Row],[Type of Leave]]</f>
        <v>1 OTHER</v>
      </c>
      <c r="L1272" s="23">
        <f ca="1">NETWORKDAYS(LeaveTracker[[#This Row],[Start Date]],LeaveTracker[[#This Row],[End Date]],lstHolidays)</f>
        <v>1</v>
      </c>
      <c r="M1272" s="27"/>
    </row>
    <row r="1273" spans="1:13" ht="30" customHeight="1" x14ac:dyDescent="0.3">
      <c r="A1273" s="32">
        <v>1440</v>
      </c>
      <c r="B1273" s="31">
        <v>43819</v>
      </c>
      <c r="C1273" s="31">
        <v>43801</v>
      </c>
      <c r="D1273" s="19" t="s">
        <v>648</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20" t="s">
        <v>298</v>
      </c>
      <c r="J1273" s="43" t="s">
        <v>1004</v>
      </c>
      <c r="K1273" s="51" t="str">
        <f ca="1">LeaveTracker[[#This Row],[Days]]&amp;" "&amp;LeaveTracker[[#This Row],[Type of Leave]]</f>
        <v>1 OTHER</v>
      </c>
      <c r="L1273" s="23">
        <f ca="1">NETWORKDAYS(LeaveTracker[[#This Row],[Start Date]],LeaveTracker[[#This Row],[End Date]],lstHolidays)</f>
        <v>1</v>
      </c>
      <c r="M1273" s="27"/>
    </row>
    <row r="1274" spans="1:13" ht="30" customHeight="1" x14ac:dyDescent="0.3">
      <c r="A1274" s="32">
        <v>1440</v>
      </c>
      <c r="B1274" s="31">
        <v>43819</v>
      </c>
      <c r="C1274" s="31">
        <v>43801</v>
      </c>
      <c r="D1274" s="19" t="s">
        <v>648</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20" t="s">
        <v>298</v>
      </c>
      <c r="J1274" s="43" t="s">
        <v>1004</v>
      </c>
      <c r="K1274" s="51" t="str">
        <f ca="1">LeaveTracker[[#This Row],[Days]]&amp;" "&amp;LeaveTracker[[#This Row],[Type of Leave]]</f>
        <v>2 OTHER</v>
      </c>
      <c r="L1274" s="23">
        <f ca="1">NETWORKDAYS(LeaveTracker[[#This Row],[Start Date]],LeaveTracker[[#This Row],[End Date]],lstHolidays)</f>
        <v>2</v>
      </c>
      <c r="M1274" s="27"/>
    </row>
    <row r="1275" spans="1:13" ht="30" customHeight="1" x14ac:dyDescent="0.3">
      <c r="A1275" s="32">
        <v>1441</v>
      </c>
      <c r="B1275" s="31">
        <v>43819</v>
      </c>
      <c r="C1275" s="31">
        <v>43795</v>
      </c>
      <c r="D1275" s="19" t="s">
        <v>599</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20" t="s">
        <v>81</v>
      </c>
      <c r="K1275" s="51" t="str">
        <f ca="1">LeaveTracker[[#This Row],[Days]]&amp;" "&amp;LeaveTracker[[#This Row],[Type of Leave]]</f>
        <v>1 SL</v>
      </c>
      <c r="L1275" s="23">
        <f ca="1">NETWORKDAYS(LeaveTracker[[#This Row],[Start Date]],LeaveTracker[[#This Row],[End Date]],lstHolidays)</f>
        <v>1</v>
      </c>
      <c r="M1275" s="27"/>
    </row>
    <row r="1276" spans="1:13" ht="30" customHeight="1" x14ac:dyDescent="0.3">
      <c r="A1276" s="32">
        <v>1442</v>
      </c>
      <c r="B1276" s="31">
        <v>43819</v>
      </c>
      <c r="C1276" s="31">
        <v>43795</v>
      </c>
      <c r="D1276" s="19" t="s">
        <v>660</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20" t="s">
        <v>81</v>
      </c>
      <c r="K1276" s="51" t="str">
        <f ca="1">LeaveTracker[[#This Row],[Days]]&amp;" "&amp;LeaveTracker[[#This Row],[Type of Leave]]</f>
        <v>1 SL</v>
      </c>
      <c r="L1276" s="23">
        <f ca="1">NETWORKDAYS(LeaveTracker[[#This Row],[Start Date]],LeaveTracker[[#This Row],[End Date]],lstHolidays)</f>
        <v>1</v>
      </c>
      <c r="M1276" s="27"/>
    </row>
    <row r="1277" spans="1:13" ht="30" customHeight="1" x14ac:dyDescent="0.3">
      <c r="A1277" s="32">
        <v>1443</v>
      </c>
      <c r="B1277" s="31">
        <v>43819</v>
      </c>
      <c r="C1277" s="31">
        <v>43801</v>
      </c>
      <c r="D1277" s="19" t="s">
        <v>662</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20" t="s">
        <v>82</v>
      </c>
      <c r="K1277" s="51" t="str">
        <f ca="1">LeaveTracker[[#This Row],[Days]]&amp;" "&amp;LeaveTracker[[#This Row],[Type of Leave]]</f>
        <v>1 VL</v>
      </c>
      <c r="L1277" s="23">
        <f ca="1">NETWORKDAYS(LeaveTracker[[#This Row],[Start Date]],LeaveTracker[[#This Row],[End Date]],lstHolidays)</f>
        <v>1</v>
      </c>
      <c r="M1277" s="27"/>
    </row>
    <row r="1278" spans="1:13" ht="30" customHeight="1" x14ac:dyDescent="0.3">
      <c r="A1278" s="32">
        <v>1444</v>
      </c>
      <c r="B1278" s="31">
        <v>43819</v>
      </c>
      <c r="C1278" s="31">
        <v>43767</v>
      </c>
      <c r="D1278" s="20" t="s">
        <v>651</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20" t="s">
        <v>81</v>
      </c>
      <c r="K1278" s="51" t="str">
        <f ca="1">LeaveTracker[[#This Row],[Days]]&amp;" "&amp;LeaveTracker[[#This Row],[Type of Leave]]</f>
        <v>3 SL</v>
      </c>
      <c r="L1278" s="23">
        <f ca="1">NETWORKDAYS(LeaveTracker[[#This Row],[Start Date]],LeaveTracker[[#This Row],[End Date]],lstHolidays)</f>
        <v>3</v>
      </c>
      <c r="M1278" s="27"/>
    </row>
    <row r="1279" spans="1:13" ht="30" customHeight="1" x14ac:dyDescent="0.3">
      <c r="A1279" s="32">
        <v>1445</v>
      </c>
      <c r="B1279" s="31">
        <v>43819</v>
      </c>
      <c r="C1279" s="31">
        <v>43801</v>
      </c>
      <c r="D1279" s="19" t="s">
        <v>338</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20" t="s">
        <v>81</v>
      </c>
      <c r="K1279" s="51" t="str">
        <f ca="1">LeaveTracker[[#This Row],[Days]]&amp;" "&amp;LeaveTracker[[#This Row],[Type of Leave]]</f>
        <v>2 SL</v>
      </c>
      <c r="L1279" s="23">
        <f ca="1">NETWORKDAYS(LeaveTracker[[#This Row],[Start Date]],LeaveTracker[[#This Row],[End Date]],lstHolidays)</f>
        <v>2</v>
      </c>
      <c r="M1279" s="27"/>
    </row>
    <row r="1280" spans="1:13" ht="30" customHeight="1" x14ac:dyDescent="0.3">
      <c r="A1280" s="32">
        <v>1446</v>
      </c>
      <c r="B1280" s="31">
        <v>43819</v>
      </c>
      <c r="C1280" s="31">
        <v>43808</v>
      </c>
      <c r="D1280" s="19" t="s">
        <v>666</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20" t="s">
        <v>298</v>
      </c>
      <c r="K1280" s="51" t="str">
        <f ca="1">LeaveTracker[[#This Row],[Days]]&amp;" "&amp;LeaveTracker[[#This Row],[Type of Leave]]</f>
        <v>1 OTHER</v>
      </c>
      <c r="L1280" s="23">
        <f ca="1">NETWORKDAYS(LeaveTracker[[#This Row],[Start Date]],LeaveTracker[[#This Row],[End Date]],lstHolidays)</f>
        <v>1</v>
      </c>
      <c r="M1280" s="27"/>
    </row>
    <row r="1281" spans="1:13" ht="30" customHeight="1" x14ac:dyDescent="0.3">
      <c r="A1281" s="32">
        <v>1447</v>
      </c>
      <c r="B1281" s="31">
        <v>43819</v>
      </c>
      <c r="C1281" s="31">
        <v>43808</v>
      </c>
      <c r="D1281" s="19" t="s">
        <v>666</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20" t="s">
        <v>82</v>
      </c>
      <c r="K1281" s="51" t="str">
        <f ca="1">LeaveTracker[[#This Row],[Days]]&amp;" "&amp;LeaveTracker[[#This Row],[Type of Leave]]</f>
        <v>2 VL</v>
      </c>
      <c r="L1281" s="23">
        <f ca="1">NETWORKDAYS(LeaveTracker[[#This Row],[Start Date]],LeaveTracker[[#This Row],[End Date]],lstHolidays)</f>
        <v>2</v>
      </c>
      <c r="M1281" s="27"/>
    </row>
    <row r="1282" spans="1:13" ht="30" customHeight="1" x14ac:dyDescent="0.3">
      <c r="A1282" s="32">
        <v>1448</v>
      </c>
      <c r="B1282" s="31">
        <v>43819</v>
      </c>
      <c r="C1282" s="31">
        <v>43808</v>
      </c>
      <c r="D1282" s="20" t="s">
        <v>779</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20" t="s">
        <v>81</v>
      </c>
      <c r="K1282" s="51" t="str">
        <f ca="1">LeaveTracker[[#This Row],[Days]]&amp;" "&amp;LeaveTracker[[#This Row],[Type of Leave]]</f>
        <v>1 SL</v>
      </c>
      <c r="L1282" s="23">
        <f ca="1">NETWORKDAYS(LeaveTracker[[#This Row],[Start Date]],LeaveTracker[[#This Row],[End Date]],lstHolidays)</f>
        <v>1</v>
      </c>
      <c r="M1282" s="27"/>
    </row>
    <row r="1283" spans="1:13" ht="30" customHeight="1" x14ac:dyDescent="0.3">
      <c r="A1283" s="32">
        <v>1449</v>
      </c>
      <c r="B1283" s="31">
        <v>43819</v>
      </c>
      <c r="C1283" s="31">
        <v>43801</v>
      </c>
      <c r="D1283" s="19" t="s">
        <v>435</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20" t="s">
        <v>298</v>
      </c>
      <c r="J1283" s="43" t="s">
        <v>299</v>
      </c>
      <c r="K1283" s="51" t="str">
        <f ca="1">LeaveTracker[[#This Row],[Days]]&amp;" "&amp;LeaveTracker[[#This Row],[Type of Leave]]</f>
        <v>5 OTHER</v>
      </c>
      <c r="L1283" s="23">
        <f ca="1">NETWORKDAYS(LeaveTracker[[#This Row],[Start Date]],LeaveTracker[[#This Row],[End Date]],lstHolidays)</f>
        <v>5</v>
      </c>
      <c r="M1283" s="27"/>
    </row>
    <row r="1284" spans="1:13" ht="30" customHeight="1" x14ac:dyDescent="0.3">
      <c r="A1284" s="32">
        <v>1449</v>
      </c>
      <c r="B1284" s="31">
        <v>43819</v>
      </c>
      <c r="C1284" s="31">
        <v>43801</v>
      </c>
      <c r="D1284" s="19" t="s">
        <v>435</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20" t="s">
        <v>298</v>
      </c>
      <c r="J1284" s="43" t="s">
        <v>299</v>
      </c>
      <c r="K1284" s="51" t="str">
        <f ca="1">LeaveTracker[[#This Row],[Days]]&amp;" "&amp;LeaveTracker[[#This Row],[Type of Leave]]</f>
        <v>2 OTHER</v>
      </c>
      <c r="L1284" s="23">
        <f ca="1">NETWORKDAYS(LeaveTracker[[#This Row],[Start Date]],LeaveTracker[[#This Row],[End Date]],lstHolidays)</f>
        <v>2</v>
      </c>
      <c r="M1284" s="27"/>
    </row>
    <row r="1285" spans="1:13" ht="30" customHeight="1" x14ac:dyDescent="0.3">
      <c r="A1285" s="32">
        <v>1450</v>
      </c>
      <c r="B1285" s="31">
        <v>43819</v>
      </c>
      <c r="C1285" s="31">
        <v>43801</v>
      </c>
      <c r="D1285" s="19" t="s">
        <v>435</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20" t="s">
        <v>81</v>
      </c>
      <c r="K1285" s="51" t="str">
        <f ca="1">LeaveTracker[[#This Row],[Days]]&amp;" "&amp;LeaveTracker[[#This Row],[Type of Leave]]</f>
        <v>2 SL</v>
      </c>
      <c r="L1285" s="23">
        <f ca="1">NETWORKDAYS(LeaveTracker[[#This Row],[Start Date]],LeaveTracker[[#This Row],[End Date]],lstHolidays)</f>
        <v>2</v>
      </c>
      <c r="M1285" s="27"/>
    </row>
    <row r="1286" spans="1:13" ht="30" customHeight="1" x14ac:dyDescent="0.3">
      <c r="A1286" s="32">
        <v>1451</v>
      </c>
      <c r="B1286" s="31">
        <v>43819</v>
      </c>
      <c r="C1286" s="31">
        <v>43801</v>
      </c>
      <c r="D1286" s="20" t="s">
        <v>435</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20" t="s">
        <v>81</v>
      </c>
      <c r="K1286" s="51" t="str">
        <f ca="1">LeaveTracker[[#This Row],[Days]]&amp;" "&amp;LeaveTracker[[#This Row],[Type of Leave]]</f>
        <v>1 SL</v>
      </c>
      <c r="L1286" s="23">
        <f ca="1">NETWORKDAYS(LeaveTracker[[#This Row],[Start Date]],LeaveTracker[[#This Row],[End Date]],lstHolidays)</f>
        <v>1</v>
      </c>
      <c r="M1286" s="27"/>
    </row>
    <row r="1287" spans="1:13" ht="30" customHeight="1" x14ac:dyDescent="0.3">
      <c r="A1287" s="32">
        <v>1451</v>
      </c>
      <c r="B1287" s="31">
        <v>43819</v>
      </c>
      <c r="C1287" s="31">
        <v>43801</v>
      </c>
      <c r="D1287" s="20" t="s">
        <v>435</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19" t="s">
        <v>81</v>
      </c>
      <c r="K1287" s="51" t="str">
        <f ca="1">LeaveTracker[[#This Row],[Days]]&amp;" "&amp;LeaveTracker[[#This Row],[Type of Leave]]</f>
        <v>1 SL</v>
      </c>
      <c r="L1287" s="23">
        <f ca="1">NETWORKDAYS(LeaveTracker[[#This Row],[Start Date]],LeaveTracker[[#This Row],[End Date]],lstHolidays)</f>
        <v>1</v>
      </c>
      <c r="M1287" s="27"/>
    </row>
    <row r="1288" spans="1:13" ht="30" customHeight="1" x14ac:dyDescent="0.3">
      <c r="A1288" s="32">
        <v>1452</v>
      </c>
      <c r="B1288" s="31">
        <v>43819</v>
      </c>
      <c r="C1288" s="31">
        <v>43808</v>
      </c>
      <c r="D1288" s="19" t="s">
        <v>265</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20" t="s">
        <v>298</v>
      </c>
      <c r="J1288" s="43" t="s">
        <v>1004</v>
      </c>
      <c r="K1288" s="51" t="str">
        <f ca="1">LeaveTracker[[#This Row],[Days]]&amp;" "&amp;LeaveTracker[[#This Row],[Type of Leave]]</f>
        <v>2 OTHER</v>
      </c>
      <c r="L1288" s="23">
        <f ca="1">NETWORKDAYS(LeaveTracker[[#This Row],[Start Date]],LeaveTracker[[#This Row],[End Date]],lstHolidays)</f>
        <v>2</v>
      </c>
      <c r="M1288" s="27"/>
    </row>
    <row r="1289" spans="1:13" ht="30" customHeight="1" x14ac:dyDescent="0.3">
      <c r="A1289" s="32">
        <v>1453</v>
      </c>
      <c r="B1289" s="31">
        <v>43819</v>
      </c>
      <c r="C1289" s="31">
        <v>43801</v>
      </c>
      <c r="D1289" s="19" t="s">
        <v>671</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20" t="s">
        <v>82</v>
      </c>
      <c r="K1289" s="51" t="str">
        <f ca="1">LeaveTracker[[#This Row],[Days]]&amp;" "&amp;LeaveTracker[[#This Row],[Type of Leave]]</f>
        <v>2 VL</v>
      </c>
      <c r="L1289" s="23">
        <f ca="1">NETWORKDAYS(LeaveTracker[[#This Row],[Start Date]],LeaveTracker[[#This Row],[End Date]],lstHolidays)</f>
        <v>2</v>
      </c>
      <c r="M1289" s="27"/>
    </row>
    <row r="1290" spans="1:13" ht="30" customHeight="1" x14ac:dyDescent="0.3">
      <c r="A1290" s="32">
        <v>1453</v>
      </c>
      <c r="B1290" s="31">
        <v>43819</v>
      </c>
      <c r="C1290" s="31">
        <v>43801</v>
      </c>
      <c r="D1290" s="19" t="s">
        <v>671</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20" t="s">
        <v>82</v>
      </c>
      <c r="K1290" s="51" t="str">
        <f ca="1">LeaveTracker[[#This Row],[Days]]&amp;" "&amp;LeaveTracker[[#This Row],[Type of Leave]]</f>
        <v>1 VL</v>
      </c>
      <c r="L1290" s="23">
        <f ca="1">NETWORKDAYS(LeaveTracker[[#This Row],[Start Date]],LeaveTracker[[#This Row],[End Date]],lstHolidays)</f>
        <v>1</v>
      </c>
      <c r="M1290" s="27"/>
    </row>
    <row r="1291" spans="1:13" ht="30" customHeight="1" x14ac:dyDescent="0.3">
      <c r="A1291" s="32">
        <v>1453</v>
      </c>
      <c r="B1291" s="31">
        <v>43819</v>
      </c>
      <c r="C1291" s="31">
        <v>43801</v>
      </c>
      <c r="D1291" s="19" t="s">
        <v>671</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20" t="s">
        <v>82</v>
      </c>
      <c r="K1291" s="51" t="str">
        <f ca="1">LeaveTracker[[#This Row],[Days]]&amp;" "&amp;LeaveTracker[[#This Row],[Type of Leave]]</f>
        <v>2 VL</v>
      </c>
      <c r="L1291" s="23">
        <f ca="1">NETWORKDAYS(LeaveTracker[[#This Row],[Start Date]],LeaveTracker[[#This Row],[End Date]],lstHolidays)</f>
        <v>2</v>
      </c>
      <c r="M1291" s="27"/>
    </row>
    <row r="1292" spans="1:13" ht="30" customHeight="1" x14ac:dyDescent="0.3">
      <c r="A1292" s="32">
        <v>1454</v>
      </c>
      <c r="B1292" s="31">
        <v>43819</v>
      </c>
      <c r="C1292" s="31">
        <v>43804</v>
      </c>
      <c r="D1292" s="19" t="s">
        <v>358</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20" t="s">
        <v>82</v>
      </c>
      <c r="K1292" s="51" t="str">
        <f ca="1">LeaveTracker[[#This Row],[Days]]&amp;" "&amp;LeaveTracker[[#This Row],[Type of Leave]]</f>
        <v>2 VL</v>
      </c>
      <c r="L1292" s="23">
        <f ca="1">NETWORKDAYS(LeaveTracker[[#This Row],[Start Date]],LeaveTracker[[#This Row],[End Date]],lstHolidays)</f>
        <v>2</v>
      </c>
      <c r="M1292" s="27"/>
    </row>
    <row r="1293" spans="1:13" ht="30" customHeight="1" x14ac:dyDescent="0.3">
      <c r="A1293" s="32">
        <v>1455</v>
      </c>
      <c r="B1293" s="31">
        <v>43819</v>
      </c>
      <c r="C1293" s="31">
        <v>43804</v>
      </c>
      <c r="D1293" s="19" t="s">
        <v>358</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20" t="s">
        <v>298</v>
      </c>
      <c r="J1293" s="43" t="s">
        <v>1004</v>
      </c>
      <c r="K1293" s="51" t="str">
        <f ca="1">LeaveTracker[[#This Row],[Days]]&amp;" "&amp;LeaveTracker[[#This Row],[Type of Leave]]</f>
        <v>2 OTHER</v>
      </c>
      <c r="L1293" s="23">
        <f ca="1">NETWORKDAYS(LeaveTracker[[#This Row],[Start Date]],LeaveTracker[[#This Row],[End Date]],lstHolidays)</f>
        <v>2</v>
      </c>
      <c r="M1293" s="27"/>
    </row>
    <row r="1294" spans="1:13" ht="30" customHeight="1" x14ac:dyDescent="0.3">
      <c r="A1294" s="32">
        <v>1456</v>
      </c>
      <c r="B1294" s="31">
        <v>43819</v>
      </c>
      <c r="C1294" s="31">
        <v>43804</v>
      </c>
      <c r="D1294" s="19" t="s">
        <v>358</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20" t="s">
        <v>81</v>
      </c>
      <c r="K1294" s="51" t="str">
        <f ca="1">LeaveTracker[[#This Row],[Days]]&amp;" "&amp;LeaveTracker[[#This Row],[Type of Leave]]</f>
        <v>1 SL</v>
      </c>
      <c r="L1294" s="23">
        <f ca="1">NETWORKDAYS(LeaveTracker[[#This Row],[Start Date]],LeaveTracker[[#This Row],[End Date]],lstHolidays)</f>
        <v>1</v>
      </c>
      <c r="M1294" s="27"/>
    </row>
    <row r="1295" spans="1:13" ht="30" customHeight="1" x14ac:dyDescent="0.3">
      <c r="A1295" s="32">
        <v>1457</v>
      </c>
      <c r="B1295" s="31">
        <v>43819</v>
      </c>
      <c r="C1295" s="31">
        <v>43805</v>
      </c>
      <c r="D1295" s="20" t="s">
        <v>780</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20" t="s">
        <v>298</v>
      </c>
      <c r="K1295" s="51" t="str">
        <f ca="1">LeaveTracker[[#This Row],[Days]]&amp;" "&amp;LeaveTracker[[#This Row],[Type of Leave]]</f>
        <v>1 OTHER</v>
      </c>
      <c r="L1295" s="23">
        <f ca="1">NETWORKDAYS(LeaveTracker[[#This Row],[Start Date]],LeaveTracker[[#This Row],[End Date]],lstHolidays)</f>
        <v>1</v>
      </c>
      <c r="M1295" s="27"/>
    </row>
    <row r="1296" spans="1:13" ht="30"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20" t="s">
        <v>82</v>
      </c>
      <c r="K1296" s="51" t="str">
        <f ca="1">LeaveTracker[[#This Row],[Days]]&amp;" "&amp;LeaveTracker[[#This Row],[Type of Leave]]</f>
        <v>1 VL</v>
      </c>
      <c r="L1296" s="23">
        <f ca="1">NETWORKDAYS(LeaveTracker[[#This Row],[Start Date]],LeaveTracker[[#This Row],[End Date]],lstHolidays)</f>
        <v>1</v>
      </c>
      <c r="M1296" s="27"/>
    </row>
    <row r="1297" spans="1:13" ht="30"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20" t="s">
        <v>81</v>
      </c>
      <c r="K1297" s="51" t="str">
        <f ca="1">LeaveTracker[[#This Row],[Days]]&amp;" "&amp;LeaveTracker[[#This Row],[Type of Leave]]</f>
        <v>1 SL</v>
      </c>
      <c r="L1297" s="23">
        <f ca="1">NETWORKDAYS(LeaveTracker[[#This Row],[Start Date]],LeaveTracker[[#This Row],[End Date]],lstHolidays)</f>
        <v>1</v>
      </c>
      <c r="M1297" s="27"/>
    </row>
    <row r="1298" spans="1:13" ht="30" customHeight="1" x14ac:dyDescent="0.3">
      <c r="A1298" s="32">
        <v>1460</v>
      </c>
      <c r="B1298" s="31">
        <v>43819</v>
      </c>
      <c r="C1298" s="31">
        <v>43785</v>
      </c>
      <c r="D1298" s="20" t="s">
        <v>587</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20" t="s">
        <v>298</v>
      </c>
      <c r="K1298" s="51" t="str">
        <f ca="1">LeaveTracker[[#This Row],[Days]]&amp;" "&amp;LeaveTracker[[#This Row],[Type of Leave]]</f>
        <v>0 OTHER</v>
      </c>
      <c r="L1298" s="23">
        <f ca="1">NETWORKDAYS(LeaveTracker[[#This Row],[Start Date]],LeaveTracker[[#This Row],[End Date]],lstHolidays)</f>
        <v>0</v>
      </c>
      <c r="M1298" s="27"/>
    </row>
    <row r="1299" spans="1:13" ht="30" customHeight="1" x14ac:dyDescent="0.3">
      <c r="A1299" s="32">
        <v>1461</v>
      </c>
      <c r="B1299" s="31">
        <v>43819</v>
      </c>
      <c r="C1299" s="31">
        <v>43787</v>
      </c>
      <c r="D1299" s="19" t="s">
        <v>676</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20" t="s">
        <v>298</v>
      </c>
      <c r="J1299" s="43" t="s">
        <v>1004</v>
      </c>
      <c r="K1299" s="51" t="str">
        <f ca="1">LeaveTracker[[#This Row],[Days]]&amp;" "&amp;LeaveTracker[[#This Row],[Type of Leave]]</f>
        <v>1 OTHER</v>
      </c>
      <c r="L1299" s="23">
        <f ca="1">NETWORKDAYS(LeaveTracker[[#This Row],[Start Date]],LeaveTracker[[#This Row],[End Date]],lstHolidays)</f>
        <v>1</v>
      </c>
      <c r="M1299" s="27"/>
    </row>
    <row r="1300" spans="1:13" ht="30" customHeight="1" x14ac:dyDescent="0.3">
      <c r="A1300" s="32">
        <v>1461</v>
      </c>
      <c r="B1300" s="31">
        <v>43819</v>
      </c>
      <c r="C1300" s="31">
        <v>43787</v>
      </c>
      <c r="D1300" s="19" t="s">
        <v>676</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20" t="s">
        <v>298</v>
      </c>
      <c r="J1300" s="43" t="s">
        <v>1004</v>
      </c>
      <c r="K1300" s="51" t="str">
        <f ca="1">LeaveTracker[[#This Row],[Days]]&amp;" "&amp;LeaveTracker[[#This Row],[Type of Leave]]</f>
        <v>2 OTHER</v>
      </c>
      <c r="L1300" s="23">
        <f ca="1">NETWORKDAYS(LeaveTracker[[#This Row],[Start Date]],LeaveTracker[[#This Row],[End Date]],lstHolidays)</f>
        <v>2</v>
      </c>
      <c r="M1300" s="27"/>
    </row>
    <row r="1301" spans="1:13" ht="30" customHeight="1" x14ac:dyDescent="0.3">
      <c r="A1301" s="32">
        <v>1461</v>
      </c>
      <c r="B1301" s="31">
        <v>43819</v>
      </c>
      <c r="C1301" s="31">
        <v>43787</v>
      </c>
      <c r="D1301" s="19" t="s">
        <v>676</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20" t="s">
        <v>298</v>
      </c>
      <c r="J1301" s="43" t="s">
        <v>1004</v>
      </c>
      <c r="K1301" s="51" t="str">
        <f ca="1">LeaveTracker[[#This Row],[Days]]&amp;" "&amp;LeaveTracker[[#This Row],[Type of Leave]]</f>
        <v>2 OTHER</v>
      </c>
      <c r="L1301" s="23">
        <f ca="1">NETWORKDAYS(LeaveTracker[[#This Row],[Start Date]],LeaveTracker[[#This Row],[End Date]],lstHolidays)</f>
        <v>2</v>
      </c>
      <c r="M1301" s="27"/>
    </row>
    <row r="1302" spans="1:13" ht="30" customHeight="1" x14ac:dyDescent="0.3">
      <c r="A1302" s="32">
        <v>1462</v>
      </c>
      <c r="B1302" s="31">
        <v>43819</v>
      </c>
      <c r="C1302" s="24">
        <v>43825</v>
      </c>
      <c r="D1302" s="19" t="s">
        <v>362</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20" t="s">
        <v>298</v>
      </c>
      <c r="J1302" s="43" t="s">
        <v>1004</v>
      </c>
      <c r="K1302" s="51" t="str">
        <f ca="1">LeaveTracker[[#This Row],[Days]]&amp;" "&amp;LeaveTracker[[#This Row],[Type of Leave]]</f>
        <v>2 OTHER</v>
      </c>
      <c r="L1302" s="23">
        <f ca="1">NETWORKDAYS(LeaveTracker[[#This Row],[Start Date]],LeaveTracker[[#This Row],[End Date]],lstHolidays)</f>
        <v>2</v>
      </c>
      <c r="M1302" s="27"/>
    </row>
    <row r="1303" spans="1:13" ht="30" customHeight="1" x14ac:dyDescent="0.3">
      <c r="A1303" s="32">
        <v>1463</v>
      </c>
      <c r="B1303" s="31">
        <v>43819</v>
      </c>
      <c r="C1303" s="24">
        <v>43815</v>
      </c>
      <c r="D1303" s="19" t="s">
        <v>362</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20" t="s">
        <v>298</v>
      </c>
      <c r="J1303" s="43" t="s">
        <v>1004</v>
      </c>
      <c r="K1303" s="51" t="str">
        <f ca="1">LeaveTracker[[#This Row],[Days]]&amp;" "&amp;LeaveTracker[[#This Row],[Type of Leave]]</f>
        <v>3 OTHER</v>
      </c>
      <c r="L1303" s="23">
        <f ca="1">NETWORKDAYS(LeaveTracker[[#This Row],[Start Date]],LeaveTracker[[#This Row],[End Date]],lstHolidays)</f>
        <v>3</v>
      </c>
      <c r="M1303" s="27"/>
    </row>
    <row r="1304" spans="1:13" ht="30" customHeight="1" x14ac:dyDescent="0.3">
      <c r="A1304" s="32">
        <v>1464</v>
      </c>
      <c r="B1304" s="31">
        <v>43819</v>
      </c>
      <c r="C1304" s="31">
        <v>43783</v>
      </c>
      <c r="D1304" s="19" t="s">
        <v>680</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20" t="s">
        <v>298</v>
      </c>
      <c r="J1304" s="43" t="s">
        <v>1004</v>
      </c>
      <c r="K1304" s="51" t="str">
        <f ca="1">LeaveTracker[[#This Row],[Days]]&amp;" "&amp;LeaveTracker[[#This Row],[Type of Leave]]</f>
        <v>2 OTHER</v>
      </c>
      <c r="L1304" s="23">
        <f ca="1">NETWORKDAYS(LeaveTracker[[#This Row],[Start Date]],LeaveTracker[[#This Row],[End Date]],lstHolidays)</f>
        <v>2</v>
      </c>
      <c r="M1304" s="27"/>
    </row>
    <row r="1305" spans="1:13" ht="30" customHeight="1" x14ac:dyDescent="0.3">
      <c r="A1305" s="32">
        <v>1464</v>
      </c>
      <c r="B1305" s="31">
        <v>43819</v>
      </c>
      <c r="C1305" s="31">
        <v>43783</v>
      </c>
      <c r="D1305" s="19" t="s">
        <v>680</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20" t="s">
        <v>298</v>
      </c>
      <c r="J1305" s="43" t="s">
        <v>1004</v>
      </c>
      <c r="K1305" s="51" t="str">
        <f>LeaveTracker[[#This Row],[Days]]&amp;" "&amp;LeaveTracker[[#This Row],[Type of Leave]]</f>
        <v>1 OTHER</v>
      </c>
      <c r="L1305" s="23">
        <v>1</v>
      </c>
      <c r="M1305" s="27"/>
    </row>
    <row r="1306" spans="1:13" ht="30" customHeight="1" x14ac:dyDescent="0.3">
      <c r="A1306" s="32">
        <v>1464</v>
      </c>
      <c r="B1306" s="31">
        <v>43819</v>
      </c>
      <c r="C1306" s="31">
        <v>43783</v>
      </c>
      <c r="D1306" s="19" t="s">
        <v>680</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20" t="s">
        <v>298</v>
      </c>
      <c r="J1306" s="43" t="s">
        <v>1004</v>
      </c>
      <c r="K1306" s="51" t="str">
        <f ca="1">LeaveTracker[[#This Row],[Days]]&amp;" "&amp;LeaveTracker[[#This Row],[Type of Leave]]</f>
        <v>2 OTHER</v>
      </c>
      <c r="L1306" s="23">
        <f ca="1">NETWORKDAYS(LeaveTracker[[#This Row],[Start Date]],LeaveTracker[[#This Row],[End Date]],lstHolidays)</f>
        <v>2</v>
      </c>
      <c r="M1306" s="27"/>
    </row>
    <row r="1307" spans="1:13" ht="30" customHeight="1" x14ac:dyDescent="0.3">
      <c r="A1307" s="32">
        <v>1465</v>
      </c>
      <c r="B1307" s="31">
        <v>43819</v>
      </c>
      <c r="C1307" s="31">
        <v>43809</v>
      </c>
      <c r="D1307" s="19" t="s">
        <v>488</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20" t="s">
        <v>298</v>
      </c>
      <c r="J1307" s="43" t="s">
        <v>644</v>
      </c>
      <c r="K1307" s="51" t="str">
        <f ca="1">LeaveTracker[[#This Row],[Days]]&amp;" "&amp;LeaveTracker[[#This Row],[Type of Leave]]</f>
        <v>1 OTHER</v>
      </c>
      <c r="L1307" s="23">
        <f ca="1">NETWORKDAYS(LeaveTracker[[#This Row],[Start Date]],LeaveTracker[[#This Row],[End Date]],lstHolidays)</f>
        <v>1</v>
      </c>
      <c r="M1307" s="27"/>
    </row>
    <row r="1308" spans="1:13" ht="30" customHeight="1" x14ac:dyDescent="0.3">
      <c r="A1308" s="32">
        <v>1465</v>
      </c>
      <c r="B1308" s="31">
        <v>43819</v>
      </c>
      <c r="C1308" s="31">
        <v>43809</v>
      </c>
      <c r="D1308" s="19" t="s">
        <v>488</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20" t="s">
        <v>298</v>
      </c>
      <c r="J1308" s="43" t="s">
        <v>644</v>
      </c>
      <c r="K1308" s="51" t="str">
        <f ca="1">LeaveTracker[[#This Row],[Days]]&amp;" "&amp;LeaveTracker[[#This Row],[Type of Leave]]</f>
        <v>1 OTHER</v>
      </c>
      <c r="L1308" s="23">
        <f ca="1">NETWORKDAYS(LeaveTracker[[#This Row],[Start Date]],LeaveTracker[[#This Row],[End Date]],lstHolidays)</f>
        <v>1</v>
      </c>
      <c r="M1308" s="27"/>
    </row>
    <row r="1309" spans="1:13" ht="30" customHeight="1" x14ac:dyDescent="0.3">
      <c r="A1309" s="32">
        <v>1466</v>
      </c>
      <c r="B1309" s="31">
        <v>43819</v>
      </c>
      <c r="C1309" s="31">
        <v>43782</v>
      </c>
      <c r="D1309" s="19" t="s">
        <v>319</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20" t="s">
        <v>81</v>
      </c>
      <c r="K1309" s="51" t="str">
        <f ca="1">LeaveTracker[[#This Row],[Days]]&amp;" "&amp;LeaveTracker[[#This Row],[Type of Leave]]</f>
        <v>1 SL</v>
      </c>
      <c r="L1309" s="23">
        <f ca="1">NETWORKDAYS(LeaveTracker[[#This Row],[Start Date]],LeaveTracker[[#This Row],[End Date]],lstHolidays)</f>
        <v>1</v>
      </c>
      <c r="M1309" s="27"/>
    </row>
    <row r="1310" spans="1:13" ht="30" customHeight="1" x14ac:dyDescent="0.3">
      <c r="A1310" s="32">
        <v>1467</v>
      </c>
      <c r="B1310" s="31">
        <v>43819</v>
      </c>
      <c r="C1310" s="31">
        <v>43782</v>
      </c>
      <c r="D1310" s="19" t="s">
        <v>315</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20" t="s">
        <v>81</v>
      </c>
      <c r="K1310" s="51" t="str">
        <f ca="1">LeaveTracker[[#This Row],[Days]]&amp;" "&amp;LeaveTracker[[#This Row],[Type of Leave]]</f>
        <v>1 SL</v>
      </c>
      <c r="L1310" s="23">
        <f ca="1">NETWORKDAYS(LeaveTracker[[#This Row],[Start Date]],LeaveTracker[[#This Row],[End Date]],lstHolidays)</f>
        <v>1</v>
      </c>
      <c r="M1310" s="27"/>
    </row>
    <row r="1311" spans="1:13" ht="30" customHeight="1" x14ac:dyDescent="0.3">
      <c r="A1311" s="32">
        <v>1468</v>
      </c>
      <c r="B1311" s="31">
        <v>43819</v>
      </c>
      <c r="C1311" s="31">
        <v>43797</v>
      </c>
      <c r="D1311" s="19" t="s">
        <v>683</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20" t="s">
        <v>81</v>
      </c>
      <c r="K1311" s="51" t="str">
        <f ca="1">LeaveTracker[[#This Row],[Days]]&amp;" "&amp;LeaveTracker[[#This Row],[Type of Leave]]</f>
        <v>1 SL</v>
      </c>
      <c r="L1311" s="23">
        <f ca="1">NETWORKDAYS(LeaveTracker[[#This Row],[Start Date]],LeaveTracker[[#This Row],[End Date]],lstHolidays)</f>
        <v>1</v>
      </c>
      <c r="M1311" s="27"/>
    </row>
    <row r="1312" spans="1:13" ht="30" customHeight="1" x14ac:dyDescent="0.3">
      <c r="A1312" s="32">
        <v>1468</v>
      </c>
      <c r="B1312" s="31">
        <v>43819</v>
      </c>
      <c r="C1312" s="31">
        <v>43797</v>
      </c>
      <c r="D1312" s="20" t="s">
        <v>683</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20" t="s">
        <v>81</v>
      </c>
      <c r="K1312" s="51" t="str">
        <f ca="1">LeaveTracker[[#This Row],[Days]]&amp;" "&amp;LeaveTracker[[#This Row],[Type of Leave]]</f>
        <v>1 SL</v>
      </c>
      <c r="L1312" s="23">
        <f ca="1">NETWORKDAYS(LeaveTracker[[#This Row],[Start Date]],LeaveTracker[[#This Row],[End Date]],lstHolidays)</f>
        <v>1</v>
      </c>
      <c r="M1312" s="27"/>
    </row>
    <row r="1313" spans="1:13" ht="30" customHeight="1" x14ac:dyDescent="0.3">
      <c r="A1313" s="32">
        <v>1469</v>
      </c>
      <c r="B1313" s="31">
        <v>43819</v>
      </c>
      <c r="C1313" s="31">
        <v>43774</v>
      </c>
      <c r="D1313" s="20" t="s">
        <v>683</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20" t="s">
        <v>81</v>
      </c>
      <c r="K1313" s="51" t="str">
        <f ca="1">LeaveTracker[[#This Row],[Days]]&amp;" "&amp;LeaveTracker[[#This Row],[Type of Leave]]</f>
        <v>1 SL</v>
      </c>
      <c r="L1313" s="23">
        <f ca="1">NETWORKDAYS(LeaveTracker[[#This Row],[Start Date]],LeaveTracker[[#This Row],[End Date]],lstHolidays)</f>
        <v>1</v>
      </c>
      <c r="M1313" s="27"/>
    </row>
    <row r="1314" spans="1:13" ht="30" customHeight="1" x14ac:dyDescent="0.3">
      <c r="A1314" s="32">
        <v>1470</v>
      </c>
      <c r="B1314" s="31">
        <v>43819</v>
      </c>
      <c r="C1314" s="31">
        <v>43802</v>
      </c>
      <c r="D1314" s="19" t="s">
        <v>323</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20" t="s">
        <v>81</v>
      </c>
      <c r="K1314" s="51" t="str">
        <f ca="1">LeaveTracker[[#This Row],[Days]]&amp;" "&amp;LeaveTracker[[#This Row],[Type of Leave]]</f>
        <v>1 SL</v>
      </c>
      <c r="L1314" s="23">
        <f ca="1">NETWORKDAYS(LeaveTracker[[#This Row],[Start Date]],LeaveTracker[[#This Row],[End Date]],lstHolidays)</f>
        <v>1</v>
      </c>
      <c r="M1314" s="27"/>
    </row>
    <row r="1315" spans="1:13" ht="30" customHeight="1" x14ac:dyDescent="0.3">
      <c r="A1315" s="32">
        <v>1471</v>
      </c>
      <c r="B1315" s="31">
        <v>43819</v>
      </c>
      <c r="C1315" s="31">
        <v>43780</v>
      </c>
      <c r="D1315" s="19" t="s">
        <v>323</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20" t="s">
        <v>81</v>
      </c>
      <c r="K1315" s="51" t="str">
        <f ca="1">LeaveTracker[[#This Row],[Days]]&amp;" "&amp;LeaveTracker[[#This Row],[Type of Leave]]</f>
        <v>1 SL</v>
      </c>
      <c r="L1315" s="23">
        <f ca="1">NETWORKDAYS(LeaveTracker[[#This Row],[Start Date]],LeaveTracker[[#This Row],[End Date]],lstHolidays)</f>
        <v>1</v>
      </c>
      <c r="M1315" s="27"/>
    </row>
    <row r="1316" spans="1:13" ht="30" customHeight="1" x14ac:dyDescent="0.3">
      <c r="A1316" s="32">
        <v>1472</v>
      </c>
      <c r="B1316" s="31">
        <v>43819</v>
      </c>
      <c r="C1316" s="31">
        <v>43725</v>
      </c>
      <c r="D1316" s="19" t="s">
        <v>686</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20" t="s">
        <v>82</v>
      </c>
      <c r="K1316" s="51" t="str">
        <f ca="1">LeaveTracker[[#This Row],[Days]]&amp;" "&amp;LeaveTracker[[#This Row],[Type of Leave]]</f>
        <v>3 VL</v>
      </c>
      <c r="L1316" s="23">
        <f ca="1">NETWORKDAYS(LeaveTracker[[#This Row],[Start Date]],LeaveTracker[[#This Row],[End Date]],lstHolidays)</f>
        <v>3</v>
      </c>
      <c r="M1316" s="27"/>
    </row>
    <row r="1317" spans="1:13" ht="30" customHeight="1" x14ac:dyDescent="0.3">
      <c r="A1317" s="32">
        <v>1472</v>
      </c>
      <c r="B1317" s="31">
        <v>43819</v>
      </c>
      <c r="C1317" s="31">
        <v>43725</v>
      </c>
      <c r="D1317" s="19" t="s">
        <v>686</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20" t="s">
        <v>82</v>
      </c>
      <c r="K1317" s="51" t="str">
        <f ca="1">LeaveTracker[[#This Row],[Days]]&amp;" "&amp;LeaveTracker[[#This Row],[Type of Leave]]</f>
        <v>1 VL</v>
      </c>
      <c r="L1317" s="23">
        <f ca="1">NETWORKDAYS(LeaveTracker[[#This Row],[Start Date]],LeaveTracker[[#This Row],[End Date]],lstHolidays)</f>
        <v>1</v>
      </c>
      <c r="M1317" s="27"/>
    </row>
    <row r="1318" spans="1:13" ht="30" customHeight="1" x14ac:dyDescent="0.3">
      <c r="A1318" s="32">
        <v>1473</v>
      </c>
      <c r="B1318" s="31">
        <v>43819</v>
      </c>
      <c r="C1318" s="31">
        <v>43791</v>
      </c>
      <c r="D1318" s="19" t="s">
        <v>688</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20" t="s">
        <v>298</v>
      </c>
      <c r="J1318" s="43" t="s">
        <v>644</v>
      </c>
      <c r="K1318" s="51" t="str">
        <f ca="1">LeaveTracker[[#This Row],[Days]]&amp;" "&amp;LeaveTracker[[#This Row],[Type of Leave]]</f>
        <v>1 OTHER</v>
      </c>
      <c r="L1318" s="23">
        <f ca="1">NETWORKDAYS(LeaveTracker[[#This Row],[Start Date]],LeaveTracker[[#This Row],[End Date]],lstHolidays)</f>
        <v>1</v>
      </c>
      <c r="M1318" s="27"/>
    </row>
    <row r="1319" spans="1:13" ht="30" customHeight="1" x14ac:dyDescent="0.3">
      <c r="A1319" s="32">
        <v>1474</v>
      </c>
      <c r="B1319" s="31">
        <v>43819</v>
      </c>
      <c r="C1319" s="31">
        <v>43794</v>
      </c>
      <c r="D1319" s="19" t="s">
        <v>690</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20" t="s">
        <v>298</v>
      </c>
      <c r="J1319" s="43" t="s">
        <v>691</v>
      </c>
      <c r="K1319" s="51" t="str">
        <f ca="1">LeaveTracker[[#This Row],[Days]]&amp;" "&amp;LeaveTracker[[#This Row],[Type of Leave]]</f>
        <v>0 OTHER</v>
      </c>
      <c r="L1319" s="23">
        <f ca="1">NETWORKDAYS(LeaveTracker[[#This Row],[Start Date]],LeaveTracker[[#This Row],[End Date]],lstHolidays)</f>
        <v>0</v>
      </c>
      <c r="M1319" s="27"/>
    </row>
    <row r="1320" spans="1:13" ht="30" customHeight="1" x14ac:dyDescent="0.3">
      <c r="A1320" s="32">
        <v>1475</v>
      </c>
      <c r="B1320" s="31">
        <v>43819</v>
      </c>
      <c r="C1320" s="31">
        <v>43776</v>
      </c>
      <c r="D1320" s="19" t="s">
        <v>362</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20" t="s">
        <v>81</v>
      </c>
      <c r="K1320" s="51" t="str">
        <f ca="1">LeaveTracker[[#This Row],[Days]]&amp;" "&amp;LeaveTracker[[#This Row],[Type of Leave]]</f>
        <v>1 SL</v>
      </c>
      <c r="L1320" s="23">
        <f ca="1">NETWORKDAYS(LeaveTracker[[#This Row],[Start Date]],LeaveTracker[[#This Row],[End Date]],lstHolidays)</f>
        <v>1</v>
      </c>
      <c r="M1320" s="27"/>
    </row>
    <row r="1321" spans="1:13" ht="30" customHeight="1" x14ac:dyDescent="0.3">
      <c r="A1321" s="32">
        <v>1476</v>
      </c>
      <c r="B1321" s="31">
        <v>43819</v>
      </c>
      <c r="C1321" s="31">
        <v>43767</v>
      </c>
      <c r="D1321" s="19" t="s">
        <v>693</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20" t="s">
        <v>82</v>
      </c>
      <c r="K1321" s="51" t="str">
        <f ca="1">LeaveTracker[[#This Row],[Days]]&amp;" "&amp;LeaveTracker[[#This Row],[Type of Leave]]</f>
        <v>2 VL</v>
      </c>
      <c r="L1321" s="23">
        <f ca="1">NETWORKDAYS(LeaveTracker[[#This Row],[Start Date]],LeaveTracker[[#This Row],[End Date]],lstHolidays)</f>
        <v>2</v>
      </c>
      <c r="M1321" s="27"/>
    </row>
    <row r="1322" spans="1:13" ht="30" customHeight="1" x14ac:dyDescent="0.3">
      <c r="A1322" s="32">
        <v>1476</v>
      </c>
      <c r="B1322" s="31">
        <v>43819</v>
      </c>
      <c r="C1322" s="31">
        <v>43767</v>
      </c>
      <c r="D1322" s="19" t="s">
        <v>693</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20" t="s">
        <v>82</v>
      </c>
      <c r="K1322" s="51" t="str">
        <f ca="1">LeaveTracker[[#This Row],[Days]]&amp;" "&amp;LeaveTracker[[#This Row],[Type of Leave]]</f>
        <v>1 VL</v>
      </c>
      <c r="L1322" s="23">
        <f ca="1">NETWORKDAYS(LeaveTracker[[#This Row],[Start Date]],LeaveTracker[[#This Row],[End Date]],lstHolidays)</f>
        <v>1</v>
      </c>
      <c r="M1322" s="27"/>
    </row>
    <row r="1323" spans="1:13" ht="30" customHeight="1" x14ac:dyDescent="0.3">
      <c r="A1323" s="32">
        <v>1477</v>
      </c>
      <c r="B1323" s="31">
        <v>43819</v>
      </c>
      <c r="C1323" s="31">
        <v>43796</v>
      </c>
      <c r="D1323" s="19" t="s">
        <v>695</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20" t="s">
        <v>298</v>
      </c>
      <c r="J1323" s="43" t="s">
        <v>1004</v>
      </c>
      <c r="K1323" s="51" t="str">
        <f ca="1">LeaveTracker[[#This Row],[Days]]&amp;" "&amp;LeaveTracker[[#This Row],[Type of Leave]]</f>
        <v>4 OTHER</v>
      </c>
      <c r="L1323" s="23">
        <f ca="1">NETWORKDAYS(LeaveTracker[[#This Row],[Start Date]],LeaveTracker[[#This Row],[End Date]],lstHolidays)</f>
        <v>4</v>
      </c>
      <c r="M1323" s="27"/>
    </row>
    <row r="1324" spans="1:13" ht="30" customHeight="1" x14ac:dyDescent="0.3">
      <c r="A1324" s="32">
        <v>1478</v>
      </c>
      <c r="B1324" s="31">
        <v>43819</v>
      </c>
      <c r="C1324" s="31">
        <v>43801</v>
      </c>
      <c r="D1324" s="20" t="s">
        <v>779</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20" t="s">
        <v>298</v>
      </c>
      <c r="J1324" s="43" t="s">
        <v>1004</v>
      </c>
      <c r="K1324" s="51" t="str">
        <f ca="1">LeaveTracker[[#This Row],[Days]]&amp;" "&amp;LeaveTracker[[#This Row],[Type of Leave]]</f>
        <v>1 OTHER</v>
      </c>
      <c r="L1324" s="23">
        <f ca="1">NETWORKDAYS(LeaveTracker[[#This Row],[Start Date]],LeaveTracker[[#This Row],[End Date]],lstHolidays)</f>
        <v>1</v>
      </c>
      <c r="M1324" s="27"/>
    </row>
    <row r="1325" spans="1:13" ht="30" customHeight="1" x14ac:dyDescent="0.3">
      <c r="A1325" s="32">
        <v>1478</v>
      </c>
      <c r="B1325" s="31">
        <v>43819</v>
      </c>
      <c r="C1325" s="31">
        <v>43801</v>
      </c>
      <c r="D1325" s="20" t="s">
        <v>779</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20" t="s">
        <v>298</v>
      </c>
      <c r="J1325" s="43" t="s">
        <v>1004</v>
      </c>
      <c r="K1325" s="51" t="str">
        <f ca="1">LeaveTracker[[#This Row],[Days]]&amp;" "&amp;LeaveTracker[[#This Row],[Type of Leave]]</f>
        <v>1 OTHER</v>
      </c>
      <c r="L1325" s="23">
        <f ca="1">NETWORKDAYS(LeaveTracker[[#This Row],[Start Date]],LeaveTracker[[#This Row],[End Date]],lstHolidays)</f>
        <v>1</v>
      </c>
      <c r="M1325" s="27"/>
    </row>
    <row r="1326" spans="1:13" ht="30" customHeight="1" x14ac:dyDescent="0.3">
      <c r="A1326" s="32">
        <v>1478</v>
      </c>
      <c r="B1326" s="31">
        <v>43819</v>
      </c>
      <c r="C1326" s="31">
        <v>43801</v>
      </c>
      <c r="D1326" s="20" t="s">
        <v>779</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20" t="s">
        <v>298</v>
      </c>
      <c r="J1326" s="43" t="s">
        <v>1004</v>
      </c>
      <c r="K1326" s="51" t="str">
        <f ca="1">LeaveTracker[[#This Row],[Days]]&amp;" "&amp;LeaveTracker[[#This Row],[Type of Leave]]</f>
        <v>2 OTHER</v>
      </c>
      <c r="L1326" s="23">
        <f ca="1">NETWORKDAYS(LeaveTracker[[#This Row],[Start Date]],LeaveTracker[[#This Row],[End Date]],lstHolidays)</f>
        <v>2</v>
      </c>
      <c r="M1326" s="27"/>
    </row>
    <row r="1327" spans="1:13" ht="30" customHeight="1" x14ac:dyDescent="0.3">
      <c r="A1327" s="32">
        <v>1479</v>
      </c>
      <c r="B1327" s="31">
        <v>43819</v>
      </c>
      <c r="C1327" s="31">
        <v>43801</v>
      </c>
      <c r="D1327" s="19" t="s">
        <v>849</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20" t="s">
        <v>82</v>
      </c>
      <c r="K1327" s="51" t="str">
        <f ca="1">LeaveTracker[[#This Row],[Days]]&amp;" "&amp;LeaveTracker[[#This Row],[Type of Leave]]</f>
        <v>1 VL</v>
      </c>
      <c r="L1327" s="23">
        <f ca="1">NETWORKDAYS(LeaveTracker[[#This Row],[Start Date]],LeaveTracker[[#This Row],[End Date]],lstHolidays)</f>
        <v>1</v>
      </c>
      <c r="M1327" s="27"/>
    </row>
    <row r="1328" spans="1:13" ht="30" customHeight="1" x14ac:dyDescent="0.3">
      <c r="A1328" s="32">
        <v>1480</v>
      </c>
      <c r="B1328" s="31">
        <v>43819</v>
      </c>
      <c r="C1328" s="31">
        <v>43801</v>
      </c>
      <c r="D1328" s="19" t="s">
        <v>699</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20" t="s">
        <v>81</v>
      </c>
      <c r="K1328" s="51" t="str">
        <f ca="1">LeaveTracker[[#This Row],[Days]]&amp;" "&amp;LeaveTracker[[#This Row],[Type of Leave]]</f>
        <v>3 SL</v>
      </c>
      <c r="L1328" s="23">
        <f ca="1">NETWORKDAYS(LeaveTracker[[#This Row],[Start Date]],LeaveTracker[[#This Row],[End Date]],lstHolidays)</f>
        <v>3</v>
      </c>
      <c r="M1328" s="27"/>
    </row>
    <row r="1329" spans="1:13" ht="30" customHeight="1" x14ac:dyDescent="0.3">
      <c r="A1329" s="32">
        <v>1481</v>
      </c>
      <c r="B1329" s="31">
        <v>43819</v>
      </c>
      <c r="C1329" s="31">
        <v>43803</v>
      </c>
      <c r="D1329" s="19" t="s">
        <v>523</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20" t="s">
        <v>82</v>
      </c>
      <c r="K1329" s="51" t="str">
        <f ca="1">LeaveTracker[[#This Row],[Days]]&amp;" "&amp;LeaveTracker[[#This Row],[Type of Leave]]</f>
        <v>3 VL</v>
      </c>
      <c r="L1329" s="23">
        <f ca="1">NETWORKDAYS(LeaveTracker[[#This Row],[Start Date]],LeaveTracker[[#This Row],[End Date]],lstHolidays)</f>
        <v>3</v>
      </c>
      <c r="M1329" s="27"/>
    </row>
    <row r="1330" spans="1:13" ht="30"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20" t="s">
        <v>82</v>
      </c>
      <c r="K1330" s="51" t="str">
        <f ca="1">LeaveTracker[[#This Row],[Days]]&amp;" "&amp;LeaveTracker[[#This Row],[Type of Leave]]</f>
        <v>2 VL</v>
      </c>
      <c r="L1330" s="23">
        <f ca="1">NETWORKDAYS(LeaveTracker[[#This Row],[Start Date]],LeaveTracker[[#This Row],[End Date]],lstHolidays)</f>
        <v>2</v>
      </c>
      <c r="M1330" s="27"/>
    </row>
    <row r="1331" spans="1:13" ht="30"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20" t="s">
        <v>82</v>
      </c>
      <c r="K1331" s="51" t="str">
        <f ca="1">LeaveTracker[[#This Row],[Days]]&amp;" "&amp;LeaveTracker[[#This Row],[Type of Leave]]</f>
        <v>5 VL</v>
      </c>
      <c r="L1331" s="23">
        <f ca="1">NETWORKDAYS(LeaveTracker[[#This Row],[Start Date]],LeaveTracker[[#This Row],[End Date]],lstHolidays)</f>
        <v>5</v>
      </c>
      <c r="M1331" s="27"/>
    </row>
    <row r="1332" spans="1:13" ht="30"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20" t="s">
        <v>82</v>
      </c>
      <c r="K1332" s="51" t="str">
        <f ca="1">LeaveTracker[[#This Row],[Days]]&amp;" "&amp;LeaveTracker[[#This Row],[Type of Leave]]</f>
        <v>1 VL</v>
      </c>
      <c r="L1332" s="23">
        <f ca="1">NETWORKDAYS(LeaveTracker[[#This Row],[Start Date]],LeaveTracker[[#This Row],[End Date]],lstHolidays)</f>
        <v>1</v>
      </c>
      <c r="M1332" s="27"/>
    </row>
    <row r="1333" spans="1:13" ht="30"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20" t="s">
        <v>82</v>
      </c>
      <c r="K1333" s="51" t="str">
        <f ca="1">LeaveTracker[[#This Row],[Days]]&amp;" "&amp;LeaveTracker[[#This Row],[Type of Leave]]</f>
        <v>2 VL</v>
      </c>
      <c r="L1333" s="23">
        <f ca="1">NETWORKDAYS(LeaveTracker[[#This Row],[Start Date]],LeaveTracker[[#This Row],[End Date]],lstHolidays)</f>
        <v>2</v>
      </c>
      <c r="M1333" s="27"/>
    </row>
    <row r="1334" spans="1:13" ht="30" customHeight="1" x14ac:dyDescent="0.3">
      <c r="A1334" s="27">
        <v>1</v>
      </c>
      <c r="B1334" s="31">
        <v>43838</v>
      </c>
      <c r="C1334" s="31">
        <v>43832</v>
      </c>
      <c r="D1334" s="19" t="s">
        <v>708</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19" t="s">
        <v>82</v>
      </c>
      <c r="K1334" s="51" t="str">
        <f ca="1">LeaveTracker[[#This Row],[Days]]&amp;" "&amp;LeaveTracker[[#This Row],[Type of Leave]]</f>
        <v>2 VL</v>
      </c>
      <c r="L1334" s="23">
        <f ca="1">NETWORKDAYS(LeaveTracker[[#This Row],[Start Date]],LeaveTracker[[#This Row],[End Date]],lstHolidays)</f>
        <v>2</v>
      </c>
      <c r="M1334" s="27"/>
    </row>
    <row r="1335" spans="1:13" ht="30" customHeight="1" x14ac:dyDescent="0.3">
      <c r="A1335" s="27">
        <v>1</v>
      </c>
      <c r="B1335" s="31">
        <v>43838</v>
      </c>
      <c r="C1335" s="31">
        <v>43832</v>
      </c>
      <c r="D1335" s="19" t="s">
        <v>708</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19" t="s">
        <v>82</v>
      </c>
      <c r="K1335" s="51" t="str">
        <f ca="1">LeaveTracker[[#This Row],[Days]]&amp;" "&amp;LeaveTracker[[#This Row],[Type of Leave]]</f>
        <v>2 VL</v>
      </c>
      <c r="L1335" s="23">
        <f ca="1">NETWORKDAYS(LeaveTracker[[#This Row],[Start Date]],LeaveTracker[[#This Row],[End Date]],lstHolidays)</f>
        <v>2</v>
      </c>
      <c r="M1335" s="27"/>
    </row>
    <row r="1336" spans="1:13" ht="30" customHeight="1" x14ac:dyDescent="0.3">
      <c r="A1336" s="27">
        <v>2</v>
      </c>
      <c r="B1336" s="31">
        <v>43838</v>
      </c>
      <c r="C1336" s="31">
        <v>43832</v>
      </c>
      <c r="D1336" s="19" t="s">
        <v>709</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19" t="s">
        <v>82</v>
      </c>
      <c r="K1336" s="51" t="str">
        <f ca="1">LeaveTracker[[#This Row],[Days]]&amp;" "&amp;LeaveTracker[[#This Row],[Type of Leave]]</f>
        <v>3 VL</v>
      </c>
      <c r="L1336" s="23">
        <f ca="1">NETWORKDAYS(LeaveTracker[[#This Row],[Start Date]],LeaveTracker[[#This Row],[End Date]],lstHolidays)</f>
        <v>3</v>
      </c>
      <c r="M1336" s="27"/>
    </row>
    <row r="1337" spans="1:13" ht="30" customHeight="1" x14ac:dyDescent="0.3">
      <c r="A1337" s="27">
        <v>2</v>
      </c>
      <c r="B1337" s="31">
        <v>43838</v>
      </c>
      <c r="C1337" s="31">
        <v>43832</v>
      </c>
      <c r="D1337" s="19" t="s">
        <v>709</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19" t="s">
        <v>82</v>
      </c>
      <c r="K1337" s="51" t="str">
        <f ca="1">LeaveTracker[[#This Row],[Days]]&amp;" "&amp;LeaveTracker[[#This Row],[Type of Leave]]</f>
        <v>1 VL</v>
      </c>
      <c r="L1337" s="23">
        <f ca="1">NETWORKDAYS(LeaveTracker[[#This Row],[Start Date]],LeaveTracker[[#This Row],[End Date]],lstHolidays)</f>
        <v>1</v>
      </c>
      <c r="M1337" s="27"/>
    </row>
    <row r="1338" spans="1:13" ht="30" customHeight="1" x14ac:dyDescent="0.3">
      <c r="A1338" s="27">
        <v>3</v>
      </c>
      <c r="B1338" s="31">
        <v>43838</v>
      </c>
      <c r="C1338" s="31">
        <v>43832</v>
      </c>
      <c r="D1338" s="19" t="s">
        <v>710</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19" t="s">
        <v>82</v>
      </c>
      <c r="K1338" s="51" t="str">
        <f ca="1">LeaveTracker[[#This Row],[Days]]&amp;" "&amp;LeaveTracker[[#This Row],[Type of Leave]]</f>
        <v>2 VL</v>
      </c>
      <c r="L1338" s="23">
        <f ca="1">NETWORKDAYS(LeaveTracker[[#This Row],[Start Date]],LeaveTracker[[#This Row],[End Date]],lstHolidays)</f>
        <v>2</v>
      </c>
      <c r="M1338" s="27"/>
    </row>
    <row r="1339" spans="1:13" ht="30" customHeight="1" x14ac:dyDescent="0.3">
      <c r="A1339" s="27">
        <v>3</v>
      </c>
      <c r="B1339" s="31">
        <v>43838</v>
      </c>
      <c r="C1339" s="31">
        <v>43832</v>
      </c>
      <c r="D1339" s="19" t="s">
        <v>710</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19" t="s">
        <v>82</v>
      </c>
      <c r="K1339" s="51" t="str">
        <f ca="1">LeaveTracker[[#This Row],[Days]]&amp;" "&amp;LeaveTracker[[#This Row],[Type of Leave]]</f>
        <v>2 VL</v>
      </c>
      <c r="L1339" s="23">
        <f ca="1">NETWORKDAYS(LeaveTracker[[#This Row],[Start Date]],LeaveTracker[[#This Row],[End Date]],lstHolidays)</f>
        <v>2</v>
      </c>
      <c r="M1339" s="27"/>
    </row>
    <row r="1340" spans="1:13" ht="30" customHeight="1" x14ac:dyDescent="0.3">
      <c r="A1340" s="27">
        <v>4</v>
      </c>
      <c r="B1340" s="31">
        <v>43838</v>
      </c>
      <c r="C1340" s="31">
        <v>43809</v>
      </c>
      <c r="D1340" s="19" t="s">
        <v>711</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19" t="s">
        <v>81</v>
      </c>
      <c r="K1340" s="51" t="str">
        <f ca="1">LeaveTracker[[#This Row],[Days]]&amp;" "&amp;LeaveTracker[[#This Row],[Type of Leave]]</f>
        <v>1 SL</v>
      </c>
      <c r="L1340" s="23">
        <f ca="1">NETWORKDAYS(LeaveTracker[[#This Row],[Start Date]],LeaveTracker[[#This Row],[End Date]],lstHolidays)</f>
        <v>1</v>
      </c>
      <c r="M1340" s="27"/>
    </row>
    <row r="1341" spans="1:13" ht="30" customHeight="1" x14ac:dyDescent="0.3">
      <c r="A1341" s="27">
        <v>5</v>
      </c>
      <c r="B1341" s="31">
        <v>43838</v>
      </c>
      <c r="C1341" s="31">
        <v>43795</v>
      </c>
      <c r="D1341" s="19" t="s">
        <v>714</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20" t="s">
        <v>82</v>
      </c>
      <c r="K1341" s="51" t="str">
        <f ca="1">LeaveTracker[[#This Row],[Days]]&amp;" "&amp;LeaveTracker[[#This Row],[Type of Leave]]</f>
        <v>3 VL</v>
      </c>
      <c r="L1341" s="23">
        <f ca="1">NETWORKDAYS(LeaveTracker[[#This Row],[Start Date]],LeaveTracker[[#This Row],[End Date]],lstHolidays)</f>
        <v>3</v>
      </c>
      <c r="M1341" s="27"/>
    </row>
    <row r="1342" spans="1:13" ht="30" customHeight="1" x14ac:dyDescent="0.3">
      <c r="A1342" s="27">
        <v>6</v>
      </c>
      <c r="B1342" s="31">
        <v>43838</v>
      </c>
      <c r="C1342" s="31">
        <v>43795</v>
      </c>
      <c r="D1342" s="19" t="s">
        <v>714</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20" t="s">
        <v>81</v>
      </c>
      <c r="K1342" s="51" t="str">
        <f ca="1">LeaveTracker[[#This Row],[Days]]&amp;" "&amp;LeaveTracker[[#This Row],[Type of Leave]]</f>
        <v>1 SL</v>
      </c>
      <c r="L1342" s="23">
        <f ca="1">NETWORKDAYS(LeaveTracker[[#This Row],[Start Date]],LeaveTracker[[#This Row],[End Date]],lstHolidays)</f>
        <v>1</v>
      </c>
      <c r="M1342" s="27"/>
    </row>
    <row r="1343" spans="1:13" ht="30" customHeight="1" x14ac:dyDescent="0.3">
      <c r="A1343" s="27">
        <v>7</v>
      </c>
      <c r="B1343" s="31">
        <v>43838</v>
      </c>
      <c r="C1343" s="31">
        <v>43819</v>
      </c>
      <c r="D1343" s="19" t="s">
        <v>615</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20" t="s">
        <v>298</v>
      </c>
      <c r="J1343" s="43" t="s">
        <v>299</v>
      </c>
      <c r="K1343" s="51" t="str">
        <f ca="1">LeaveTracker[[#This Row],[Days]]&amp;" "&amp;LeaveTracker[[#This Row],[Type of Leave]]</f>
        <v>2 OTHER</v>
      </c>
      <c r="L1343" s="23">
        <f ca="1">NETWORKDAYS(LeaveTracker[[#This Row],[Start Date]],LeaveTracker[[#This Row],[End Date]],lstHolidays)</f>
        <v>2</v>
      </c>
      <c r="M1343" s="27"/>
    </row>
    <row r="1344" spans="1:13" ht="30" customHeight="1" x14ac:dyDescent="0.3">
      <c r="A1344" s="27">
        <v>7</v>
      </c>
      <c r="B1344" s="31">
        <v>43838</v>
      </c>
      <c r="C1344" s="31">
        <v>43819</v>
      </c>
      <c r="D1344" s="19" t="s">
        <v>615</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20" t="s">
        <v>298</v>
      </c>
      <c r="J1344" s="43" t="s">
        <v>299</v>
      </c>
      <c r="K1344" s="51" t="str">
        <f ca="1">LeaveTracker[[#This Row],[Days]]&amp;" "&amp;LeaveTracker[[#This Row],[Type of Leave]]</f>
        <v>1 OTHER</v>
      </c>
      <c r="L1344" s="23">
        <f ca="1">NETWORKDAYS(LeaveTracker[[#This Row],[Start Date]],LeaveTracker[[#This Row],[End Date]],lstHolidays)</f>
        <v>1</v>
      </c>
      <c r="M1344" s="27"/>
    </row>
    <row r="1345" spans="1:13" ht="30" customHeight="1" x14ac:dyDescent="0.3">
      <c r="A1345" s="27">
        <v>8</v>
      </c>
      <c r="B1345" s="31">
        <v>43838</v>
      </c>
      <c r="C1345" s="31">
        <v>43804</v>
      </c>
      <c r="D1345" s="19" t="s">
        <v>615</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20" t="s">
        <v>82</v>
      </c>
      <c r="K1345" s="51" t="str">
        <f ca="1">LeaveTracker[[#This Row],[Days]]&amp;" "&amp;LeaveTracker[[#This Row],[Type of Leave]]</f>
        <v>1 VL</v>
      </c>
      <c r="L1345" s="23">
        <f ca="1">NETWORKDAYS(LeaveTracker[[#This Row],[Start Date]],LeaveTracker[[#This Row],[End Date]],lstHolidays)</f>
        <v>1</v>
      </c>
      <c r="M1345" s="27"/>
    </row>
    <row r="1346" spans="1:13" ht="30" customHeight="1" x14ac:dyDescent="0.3">
      <c r="A1346" s="27">
        <v>8</v>
      </c>
      <c r="B1346" s="31">
        <v>43838</v>
      </c>
      <c r="C1346" s="31">
        <v>43804</v>
      </c>
      <c r="D1346" s="19" t="s">
        <v>615</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20" t="s">
        <v>82</v>
      </c>
      <c r="K1346" s="51" t="str">
        <f ca="1">LeaveTracker[[#This Row],[Days]]&amp;" "&amp;LeaveTracker[[#This Row],[Type of Leave]]</f>
        <v>1 VL</v>
      </c>
      <c r="L1346" s="23">
        <f ca="1">NETWORKDAYS(LeaveTracker[[#This Row],[Start Date]],LeaveTracker[[#This Row],[End Date]],lstHolidays)</f>
        <v>1</v>
      </c>
      <c r="M1346" s="27"/>
    </row>
    <row r="1347" spans="1:13" ht="30" customHeight="1" x14ac:dyDescent="0.3">
      <c r="A1347" s="27">
        <v>8</v>
      </c>
      <c r="B1347" s="31">
        <v>43838</v>
      </c>
      <c r="C1347" s="31">
        <v>43804</v>
      </c>
      <c r="D1347" s="19" t="s">
        <v>615</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20" t="s">
        <v>82</v>
      </c>
      <c r="K1347" s="51" t="str">
        <f ca="1">LeaveTracker[[#This Row],[Days]]&amp;" "&amp;LeaveTracker[[#This Row],[Type of Leave]]</f>
        <v>1 VL</v>
      </c>
      <c r="L1347" s="23">
        <f ca="1">NETWORKDAYS(LeaveTracker[[#This Row],[Start Date]],LeaveTracker[[#This Row],[End Date]],lstHolidays)</f>
        <v>1</v>
      </c>
      <c r="M1347" s="27"/>
    </row>
    <row r="1348" spans="1:13" ht="30"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20" t="s">
        <v>81</v>
      </c>
      <c r="K1348" s="51" t="str">
        <f ca="1">LeaveTracker[[#This Row],[Days]]&amp;" "&amp;LeaveTracker[[#This Row],[Type of Leave]]</f>
        <v>1 SL</v>
      </c>
      <c r="L1348" s="23">
        <f ca="1">NETWORKDAYS(LeaveTracker[[#This Row],[Start Date]],LeaveTracker[[#This Row],[End Date]],lstHolidays)</f>
        <v>1</v>
      </c>
      <c r="M1348" s="27"/>
    </row>
    <row r="1349" spans="1:13" ht="30"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20" t="s">
        <v>81</v>
      </c>
      <c r="K1349" s="51" t="str">
        <f ca="1">LeaveTracker[[#This Row],[Days]]&amp;" "&amp;LeaveTracker[[#This Row],[Type of Leave]]</f>
        <v>1 SL</v>
      </c>
      <c r="L1349" s="23">
        <f ca="1">NETWORKDAYS(LeaveTracker[[#This Row],[Start Date]],LeaveTracker[[#This Row],[End Date]],lstHolidays)</f>
        <v>1</v>
      </c>
      <c r="M1349" s="27"/>
    </row>
    <row r="1350" spans="1:13" ht="30" customHeight="1" x14ac:dyDescent="0.3">
      <c r="A1350" s="27">
        <v>10</v>
      </c>
      <c r="B1350" s="31">
        <v>43838</v>
      </c>
      <c r="C1350" s="31">
        <v>43832</v>
      </c>
      <c r="D1350" s="19" t="s">
        <v>612</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20" t="s">
        <v>81</v>
      </c>
      <c r="K1350" s="51" t="str">
        <f ca="1">LeaveTracker[[#This Row],[Days]]&amp;" "&amp;LeaveTracker[[#This Row],[Type of Leave]]</f>
        <v>2 SL</v>
      </c>
      <c r="L1350" s="23">
        <f ca="1">NETWORKDAYS(LeaveTracker[[#This Row],[Start Date]],LeaveTracker[[#This Row],[End Date]],lstHolidays)</f>
        <v>2</v>
      </c>
      <c r="M1350" s="27"/>
    </row>
    <row r="1351" spans="1:13" ht="30" customHeight="1" x14ac:dyDescent="0.3">
      <c r="A1351" s="27">
        <v>11</v>
      </c>
      <c r="B1351" s="31">
        <v>43838</v>
      </c>
      <c r="C1351" s="31">
        <v>43822</v>
      </c>
      <c r="D1351" s="19" t="s">
        <v>609</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20" t="s">
        <v>81</v>
      </c>
      <c r="K1351" s="51" t="str">
        <f ca="1">LeaveTracker[[#This Row],[Days]]&amp;" "&amp;LeaveTracker[[#This Row],[Type of Leave]]</f>
        <v>1 SL</v>
      </c>
      <c r="L1351" s="23">
        <f ca="1">NETWORKDAYS(LeaveTracker[[#This Row],[Start Date]],LeaveTracker[[#This Row],[End Date]],lstHolidays)</f>
        <v>1</v>
      </c>
      <c r="M1351" s="27"/>
    </row>
    <row r="1352" spans="1:13" ht="30" customHeight="1" x14ac:dyDescent="0.3">
      <c r="A1352" s="27">
        <v>12</v>
      </c>
      <c r="B1352" s="31">
        <v>43838</v>
      </c>
      <c r="C1352" s="31">
        <v>43801</v>
      </c>
      <c r="D1352" s="19" t="s">
        <v>612</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20" t="s">
        <v>82</v>
      </c>
      <c r="K1352" s="51" t="str">
        <f ca="1">LeaveTracker[[#This Row],[Days]]&amp;" "&amp;LeaveTracker[[#This Row],[Type of Leave]]</f>
        <v>1 VL</v>
      </c>
      <c r="L1352" s="23">
        <f ca="1">NETWORKDAYS(LeaveTracker[[#This Row],[Start Date]],LeaveTracker[[#This Row],[End Date]],lstHolidays)</f>
        <v>1</v>
      </c>
      <c r="M1352" s="27"/>
    </row>
    <row r="1353" spans="1:13" ht="30" customHeight="1" x14ac:dyDescent="0.3">
      <c r="A1353" s="27">
        <v>13</v>
      </c>
      <c r="B1353" s="31">
        <v>43838</v>
      </c>
      <c r="C1353" s="31">
        <v>43795</v>
      </c>
      <c r="D1353" s="20" t="s">
        <v>612</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20" t="s">
        <v>81</v>
      </c>
      <c r="K1353" s="51" t="str">
        <f ca="1">LeaveTracker[[#This Row],[Days]]&amp;" "&amp;LeaveTracker[[#This Row],[Type of Leave]]</f>
        <v>1 SL</v>
      </c>
      <c r="L1353" s="23">
        <f ca="1">NETWORKDAYS(LeaveTracker[[#This Row],[Start Date]],LeaveTracker[[#This Row],[End Date]],lstHolidays)</f>
        <v>1</v>
      </c>
      <c r="M1353" s="27"/>
    </row>
    <row r="1354" spans="1:13" ht="30" customHeight="1" x14ac:dyDescent="0.3">
      <c r="A1354" s="27">
        <v>13</v>
      </c>
      <c r="B1354" s="31">
        <v>43838</v>
      </c>
      <c r="C1354" s="31">
        <v>43795</v>
      </c>
      <c r="D1354" s="20" t="s">
        <v>612</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20" t="s">
        <v>81</v>
      </c>
      <c r="K1354" s="51" t="str">
        <f ca="1">LeaveTracker[[#This Row],[Days]]&amp;" "&amp;LeaveTracker[[#This Row],[Type of Leave]]</f>
        <v>1 SL</v>
      </c>
      <c r="L1354" s="23">
        <f ca="1">NETWORKDAYS(LeaveTracker[[#This Row],[Start Date]],LeaveTracker[[#This Row],[End Date]],lstHolidays)</f>
        <v>1</v>
      </c>
      <c r="M1354" s="27"/>
    </row>
    <row r="1355" spans="1:13" ht="30"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20" t="s">
        <v>82</v>
      </c>
      <c r="K1355" s="51" t="str">
        <f ca="1">LeaveTracker[[#This Row],[Days]]&amp;" "&amp;LeaveTracker[[#This Row],[Type of Leave]]</f>
        <v>2 VL</v>
      </c>
      <c r="L1355" s="23">
        <f ca="1">NETWORKDAYS(LeaveTracker[[#This Row],[Start Date]],LeaveTracker[[#This Row],[End Date]],lstHolidays)</f>
        <v>2</v>
      </c>
      <c r="M1355" s="27"/>
    </row>
    <row r="1356" spans="1:13" ht="30"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20" t="s">
        <v>81</v>
      </c>
      <c r="K1356" s="51" t="str">
        <f ca="1">LeaveTracker[[#This Row],[Days]]&amp;" "&amp;LeaveTracker[[#This Row],[Type of Leave]]</f>
        <v>1 SL</v>
      </c>
      <c r="L1356" s="23">
        <f ca="1">NETWORKDAYS(LeaveTracker[[#This Row],[Start Date]],LeaveTracker[[#This Row],[End Date]],lstHolidays)</f>
        <v>1</v>
      </c>
      <c r="M1356" s="27"/>
    </row>
    <row r="1357" spans="1:13" ht="30" customHeight="1" x14ac:dyDescent="0.3">
      <c r="A1357" s="27">
        <v>16</v>
      </c>
      <c r="B1357" s="31">
        <v>43838</v>
      </c>
      <c r="C1357" s="31">
        <v>43797</v>
      </c>
      <c r="D1357" s="19" t="s">
        <v>621</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20" t="s">
        <v>81</v>
      </c>
      <c r="K1357" s="51" t="str">
        <f ca="1">LeaveTracker[[#This Row],[Days]]&amp;" "&amp;LeaveTracker[[#This Row],[Type of Leave]]</f>
        <v>1 SL</v>
      </c>
      <c r="L1357" s="23">
        <f ca="1">NETWORKDAYS(LeaveTracker[[#This Row],[Start Date]],LeaveTracker[[#This Row],[End Date]],lstHolidays)</f>
        <v>1</v>
      </c>
      <c r="M1357" s="27"/>
    </row>
    <row r="1358" spans="1:13" ht="30" customHeight="1" x14ac:dyDescent="0.3">
      <c r="A1358" s="27">
        <v>17</v>
      </c>
      <c r="B1358" s="31">
        <v>43838</v>
      </c>
      <c r="C1358" s="31">
        <v>43808</v>
      </c>
      <c r="D1358" s="19" t="s">
        <v>609</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20" t="s">
        <v>82</v>
      </c>
      <c r="K1358" s="51" t="str">
        <f ca="1">LeaveTracker[[#This Row],[Days]]&amp;" "&amp;LeaveTracker[[#This Row],[Type of Leave]]</f>
        <v>1 VL</v>
      </c>
      <c r="L1358" s="23">
        <f ca="1">NETWORKDAYS(LeaveTracker[[#This Row],[Start Date]],LeaveTracker[[#This Row],[End Date]],lstHolidays)</f>
        <v>1</v>
      </c>
      <c r="M1358" s="27"/>
    </row>
    <row r="1359" spans="1:13" ht="30" customHeight="1" x14ac:dyDescent="0.3">
      <c r="A1359" s="27">
        <v>18</v>
      </c>
      <c r="B1359" s="31">
        <v>43838</v>
      </c>
      <c r="C1359" s="31">
        <v>43796</v>
      </c>
      <c r="D1359" s="20" t="s">
        <v>609</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20" t="s">
        <v>81</v>
      </c>
      <c r="K1359" s="51" t="str">
        <f ca="1">LeaveTracker[[#This Row],[Days]]&amp;" "&amp;LeaveTracker[[#This Row],[Type of Leave]]</f>
        <v>1 SL</v>
      </c>
      <c r="L1359" s="23">
        <f ca="1">NETWORKDAYS(LeaveTracker[[#This Row],[Start Date]],LeaveTracker[[#This Row],[End Date]],lstHolidays)</f>
        <v>1</v>
      </c>
      <c r="M1359" s="27"/>
    </row>
    <row r="1360" spans="1:13" ht="30" customHeight="1" x14ac:dyDescent="0.3">
      <c r="A1360" s="27">
        <v>19</v>
      </c>
      <c r="B1360" s="31">
        <v>43838</v>
      </c>
      <c r="C1360" s="31">
        <v>43801</v>
      </c>
      <c r="D1360" s="20" t="s">
        <v>609</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20" t="s">
        <v>82</v>
      </c>
      <c r="K1360" s="51" t="str">
        <f ca="1">LeaveTracker[[#This Row],[Days]]&amp;" "&amp;LeaveTracker[[#This Row],[Type of Leave]]</f>
        <v>1 VL</v>
      </c>
      <c r="L1360" s="23">
        <f ca="1">NETWORKDAYS(LeaveTracker[[#This Row],[Start Date]],LeaveTracker[[#This Row],[End Date]],lstHolidays)</f>
        <v>1</v>
      </c>
      <c r="M1360" s="27"/>
    </row>
    <row r="1361" spans="1:13" ht="30" customHeight="1" x14ac:dyDescent="0.3">
      <c r="A1361" s="27">
        <v>20</v>
      </c>
      <c r="B1361" s="31">
        <v>43838</v>
      </c>
      <c r="C1361" s="31">
        <v>43811</v>
      </c>
      <c r="D1361" s="19" t="s">
        <v>338</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20" t="s">
        <v>81</v>
      </c>
      <c r="K1361" s="51" t="str">
        <f ca="1">LeaveTracker[[#This Row],[Days]]&amp;" "&amp;LeaveTracker[[#This Row],[Type of Leave]]</f>
        <v>1 SL</v>
      </c>
      <c r="L1361" s="23">
        <f ca="1">NETWORKDAYS(LeaveTracker[[#This Row],[Start Date]],LeaveTracker[[#This Row],[End Date]],lstHolidays)</f>
        <v>1</v>
      </c>
      <c r="M1361" s="27"/>
    </row>
    <row r="1362" spans="1:13" ht="30" customHeight="1" x14ac:dyDescent="0.3">
      <c r="A1362" s="27">
        <v>21</v>
      </c>
      <c r="B1362" s="31">
        <v>43838</v>
      </c>
      <c r="C1362" s="31">
        <v>43836</v>
      </c>
      <c r="D1362" s="19" t="s">
        <v>538</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20" t="s">
        <v>82</v>
      </c>
      <c r="K1362" s="51" t="str">
        <f ca="1">LeaveTracker[[#This Row],[Days]]&amp;" "&amp;LeaveTracker[[#This Row],[Type of Leave]]</f>
        <v>2 VL</v>
      </c>
      <c r="L1362" s="23">
        <f ca="1">NETWORKDAYS(LeaveTracker[[#This Row],[Start Date]],LeaveTracker[[#This Row],[End Date]],lstHolidays)</f>
        <v>2</v>
      </c>
      <c r="M1362" s="27"/>
    </row>
    <row r="1363" spans="1:13" ht="30" customHeight="1" x14ac:dyDescent="0.3">
      <c r="A1363" s="27">
        <v>22</v>
      </c>
      <c r="B1363" s="31">
        <v>43838</v>
      </c>
      <c r="C1363" s="31">
        <v>43832</v>
      </c>
      <c r="D1363" s="19" t="s">
        <v>543</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20" t="s">
        <v>81</v>
      </c>
      <c r="K1363" s="51" t="str">
        <f ca="1">LeaveTracker[[#This Row],[Days]]&amp;" "&amp;LeaveTracker[[#This Row],[Type of Leave]]</f>
        <v>1 SL</v>
      </c>
      <c r="L1363" s="23">
        <f ca="1">NETWORKDAYS(LeaveTracker[[#This Row],[Start Date]],LeaveTracker[[#This Row],[End Date]],lstHolidays)</f>
        <v>1</v>
      </c>
      <c r="M1363" s="27"/>
    </row>
    <row r="1364" spans="1:13" ht="30" customHeight="1" x14ac:dyDescent="0.3">
      <c r="A1364" s="27">
        <v>23</v>
      </c>
      <c r="B1364" s="31">
        <v>43838</v>
      </c>
      <c r="C1364" s="31">
        <v>43801</v>
      </c>
      <c r="D1364" s="19" t="s">
        <v>541</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20" t="s">
        <v>298</v>
      </c>
      <c r="J1364" s="43" t="s">
        <v>214</v>
      </c>
      <c r="K1364" s="51" t="str">
        <f ca="1">LeaveTracker[[#This Row],[Days]]&amp;" "&amp;LeaveTracker[[#This Row],[Type of Leave]]</f>
        <v>1 OTHER</v>
      </c>
      <c r="L1364" s="23">
        <f ca="1">NETWORKDAYS(LeaveTracker[[#This Row],[Start Date]],LeaveTracker[[#This Row],[End Date]],lstHolidays)</f>
        <v>1</v>
      </c>
      <c r="M1364" s="27"/>
    </row>
    <row r="1365" spans="1:13" ht="30" customHeight="1" x14ac:dyDescent="0.3">
      <c r="A1365" s="27">
        <v>24</v>
      </c>
      <c r="B1365" s="31">
        <v>43838</v>
      </c>
      <c r="C1365" s="31">
        <v>43801</v>
      </c>
      <c r="D1365" s="19" t="s">
        <v>541</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20" t="s">
        <v>81</v>
      </c>
      <c r="K1365" s="51" t="str">
        <f ca="1">LeaveTracker[[#This Row],[Days]]&amp;" "&amp;LeaveTracker[[#This Row],[Type of Leave]]</f>
        <v>1 SL</v>
      </c>
      <c r="L1365" s="23">
        <f ca="1">NETWORKDAYS(LeaveTracker[[#This Row],[Start Date]],LeaveTracker[[#This Row],[End Date]],lstHolidays)</f>
        <v>1</v>
      </c>
      <c r="M1365" s="27"/>
    </row>
    <row r="1366" spans="1:13" ht="30" customHeight="1" x14ac:dyDescent="0.3">
      <c r="A1366" s="27">
        <v>25</v>
      </c>
      <c r="B1366" s="31">
        <v>43838</v>
      </c>
      <c r="C1366" s="31">
        <v>43801</v>
      </c>
      <c r="D1366" s="19" t="s">
        <v>541</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20" t="s">
        <v>82</v>
      </c>
      <c r="K1366" s="51" t="str">
        <f ca="1">LeaveTracker[[#This Row],[Days]]&amp;" "&amp;LeaveTracker[[#This Row],[Type of Leave]]</f>
        <v>2 VL</v>
      </c>
      <c r="L1366" s="23">
        <f ca="1">NETWORKDAYS(LeaveTracker[[#This Row],[Start Date]],LeaveTracker[[#This Row],[End Date]],lstHolidays)</f>
        <v>2</v>
      </c>
      <c r="M1366" s="27"/>
    </row>
    <row r="1367" spans="1:13" ht="30" customHeight="1" x14ac:dyDescent="0.3">
      <c r="A1367" s="27">
        <v>26</v>
      </c>
      <c r="B1367" s="31">
        <v>43838</v>
      </c>
      <c r="C1367" s="31">
        <v>43811</v>
      </c>
      <c r="D1367" s="20" t="s">
        <v>541</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20" t="s">
        <v>81</v>
      </c>
      <c r="K1367" s="51" t="str">
        <f ca="1">LeaveTracker[[#This Row],[Days]]&amp;" "&amp;LeaveTracker[[#This Row],[Type of Leave]]</f>
        <v>1 SL</v>
      </c>
      <c r="L1367" s="23">
        <f ca="1">NETWORKDAYS(LeaveTracker[[#This Row],[Start Date]],LeaveTracker[[#This Row],[End Date]],lstHolidays)</f>
        <v>1</v>
      </c>
      <c r="M1367" s="27"/>
    </row>
    <row r="1368" spans="1:13" ht="30" customHeight="1" x14ac:dyDescent="0.3">
      <c r="A1368" s="27">
        <v>27</v>
      </c>
      <c r="B1368" s="31">
        <v>43838</v>
      </c>
      <c r="C1368" s="31">
        <v>43791</v>
      </c>
      <c r="D1368" s="19" t="s">
        <v>351</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20" t="s">
        <v>298</v>
      </c>
      <c r="J1368" s="43" t="s">
        <v>105</v>
      </c>
      <c r="K1368" s="51" t="str">
        <f ca="1">LeaveTracker[[#This Row],[Days]]&amp;" "&amp;LeaveTracker[[#This Row],[Type of Leave]]</f>
        <v>1 OTHER</v>
      </c>
      <c r="L1368" s="23">
        <f ca="1">NETWORKDAYS(LeaveTracker[[#This Row],[Start Date]],LeaveTracker[[#This Row],[End Date]],lstHolidays)</f>
        <v>1</v>
      </c>
      <c r="M1368" s="27"/>
    </row>
    <row r="1369" spans="1:13" ht="30" customHeight="1" x14ac:dyDescent="0.3">
      <c r="A1369" s="27">
        <v>28</v>
      </c>
      <c r="B1369" s="31">
        <v>43838</v>
      </c>
      <c r="C1369" s="31">
        <v>43783</v>
      </c>
      <c r="D1369" s="20" t="s">
        <v>351</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20" t="s">
        <v>81</v>
      </c>
      <c r="K1369" s="51" t="str">
        <f ca="1">LeaveTracker[[#This Row],[Days]]&amp;" "&amp;LeaveTracker[[#This Row],[Type of Leave]]</f>
        <v>1 SL</v>
      </c>
      <c r="L1369" s="23">
        <f ca="1">NETWORKDAYS(LeaveTracker[[#This Row],[Start Date]],LeaveTracker[[#This Row],[End Date]],lstHolidays)</f>
        <v>1</v>
      </c>
      <c r="M1369" s="27"/>
    </row>
    <row r="1370" spans="1:13" ht="30" customHeight="1" x14ac:dyDescent="0.3">
      <c r="A1370" s="27">
        <v>29</v>
      </c>
      <c r="B1370" s="31">
        <v>43838</v>
      </c>
      <c r="C1370" s="31">
        <v>43801</v>
      </c>
      <c r="D1370" s="19" t="s">
        <v>538</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20" t="s">
        <v>82</v>
      </c>
      <c r="K1370" s="51" t="str">
        <f ca="1">LeaveTracker[[#This Row],[Days]]&amp;" "&amp;LeaveTracker[[#This Row],[Type of Leave]]</f>
        <v>1 VL</v>
      </c>
      <c r="L1370" s="23">
        <f ca="1">NETWORKDAYS(LeaveTracker[[#This Row],[Start Date]],LeaveTracker[[#This Row],[End Date]],lstHolidays)</f>
        <v>1</v>
      </c>
      <c r="M1370" s="27"/>
    </row>
    <row r="1371" spans="1:13" ht="30" customHeight="1" x14ac:dyDescent="0.3">
      <c r="A1371" s="27">
        <v>29</v>
      </c>
      <c r="B1371" s="31">
        <v>43838</v>
      </c>
      <c r="C1371" s="31">
        <v>43801</v>
      </c>
      <c r="D1371" s="19" t="s">
        <v>538</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20" t="s">
        <v>82</v>
      </c>
      <c r="K1371" s="51" t="str">
        <f ca="1">LeaveTracker[[#This Row],[Days]]&amp;" "&amp;LeaveTracker[[#This Row],[Type of Leave]]</f>
        <v>1 VL</v>
      </c>
      <c r="L1371" s="23">
        <f ca="1">NETWORKDAYS(LeaveTracker[[#This Row],[Start Date]],LeaveTracker[[#This Row],[End Date]],lstHolidays)</f>
        <v>1</v>
      </c>
      <c r="M1371" s="27"/>
    </row>
    <row r="1372" spans="1:13" ht="30" customHeight="1" x14ac:dyDescent="0.3">
      <c r="A1372" s="27">
        <v>29</v>
      </c>
      <c r="B1372" s="31">
        <v>43838</v>
      </c>
      <c r="C1372" s="31">
        <v>43801</v>
      </c>
      <c r="D1372" s="19" t="s">
        <v>538</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20" t="s">
        <v>82</v>
      </c>
      <c r="K1372" s="51" t="str">
        <f ca="1">LeaveTracker[[#This Row],[Days]]&amp;" "&amp;LeaveTracker[[#This Row],[Type of Leave]]</f>
        <v>1 VL</v>
      </c>
      <c r="L1372" s="23">
        <f ca="1">NETWORKDAYS(LeaveTracker[[#This Row],[Start Date]],LeaveTracker[[#This Row],[End Date]],lstHolidays)</f>
        <v>1</v>
      </c>
      <c r="M1372" s="27"/>
    </row>
    <row r="1373" spans="1:13" ht="30" customHeight="1" x14ac:dyDescent="0.3">
      <c r="A1373" s="27">
        <v>29</v>
      </c>
      <c r="B1373" s="31">
        <v>43838</v>
      </c>
      <c r="C1373" s="31">
        <v>43801</v>
      </c>
      <c r="D1373" s="19" t="s">
        <v>538</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20" t="s">
        <v>82</v>
      </c>
      <c r="K1373" s="51" t="str">
        <f ca="1">LeaveTracker[[#This Row],[Days]]&amp;" "&amp;LeaveTracker[[#This Row],[Type of Leave]]</f>
        <v>1 VL</v>
      </c>
      <c r="L1373" s="23">
        <f ca="1">NETWORKDAYS(LeaveTracker[[#This Row],[Start Date]],LeaveTracker[[#This Row],[End Date]],lstHolidays)</f>
        <v>1</v>
      </c>
      <c r="M1373" s="27"/>
    </row>
    <row r="1374" spans="1:13" ht="30" customHeight="1" x14ac:dyDescent="0.3">
      <c r="A1374" s="27">
        <v>30</v>
      </c>
      <c r="B1374" s="31">
        <v>43838</v>
      </c>
      <c r="C1374" s="31">
        <v>43783</v>
      </c>
      <c r="D1374" s="19" t="s">
        <v>538</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20" t="s">
        <v>82</v>
      </c>
      <c r="K1374" s="51" t="str">
        <f ca="1">LeaveTracker[[#This Row],[Days]]&amp;" "&amp;LeaveTracker[[#This Row],[Type of Leave]]</f>
        <v>6 VL</v>
      </c>
      <c r="L1374" s="23">
        <f ca="1">NETWORKDAYS(LeaveTracker[[#This Row],[Start Date]],LeaveTracker[[#This Row],[End Date]],lstHolidays)</f>
        <v>6</v>
      </c>
      <c r="M1374" s="27"/>
    </row>
    <row r="1375" spans="1:13" ht="30" customHeight="1" x14ac:dyDescent="0.3">
      <c r="A1375" s="27">
        <v>31</v>
      </c>
      <c r="B1375" s="31">
        <v>43838</v>
      </c>
      <c r="C1375" s="31">
        <v>43781</v>
      </c>
      <c r="D1375" s="19" t="s">
        <v>717</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20" t="s">
        <v>81</v>
      </c>
      <c r="K1375" s="51" t="str">
        <f ca="1">LeaveTracker[[#This Row],[Days]]&amp;" "&amp;LeaveTracker[[#This Row],[Type of Leave]]</f>
        <v>2 SL</v>
      </c>
      <c r="L1375" s="23">
        <f ca="1">NETWORKDAYS(LeaveTracker[[#This Row],[Start Date]],LeaveTracker[[#This Row],[End Date]],lstHolidays)</f>
        <v>2</v>
      </c>
      <c r="M1375" s="27"/>
    </row>
    <row r="1376" spans="1:13" ht="30" customHeight="1" x14ac:dyDescent="0.3">
      <c r="A1376" s="27">
        <v>31</v>
      </c>
      <c r="B1376" s="31">
        <v>43838</v>
      </c>
      <c r="C1376" s="31">
        <v>43781</v>
      </c>
      <c r="D1376" s="19" t="s">
        <v>717</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20" t="s">
        <v>81</v>
      </c>
      <c r="K1376" s="51" t="str">
        <f ca="1">LeaveTracker[[#This Row],[Days]]&amp;" "&amp;LeaveTracker[[#This Row],[Type of Leave]]</f>
        <v>1 SL</v>
      </c>
      <c r="L1376" s="23">
        <f ca="1">NETWORKDAYS(LeaveTracker[[#This Row],[Start Date]],LeaveTracker[[#This Row],[End Date]],lstHolidays)</f>
        <v>1</v>
      </c>
      <c r="M1376" s="27"/>
    </row>
    <row r="1377" spans="1:13" ht="30" customHeight="1" x14ac:dyDescent="0.3">
      <c r="A1377" s="27">
        <v>32</v>
      </c>
      <c r="B1377" s="31">
        <v>43838</v>
      </c>
      <c r="C1377" s="31">
        <v>43798</v>
      </c>
      <c r="D1377" s="19" t="s">
        <v>720</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20" t="s">
        <v>82</v>
      </c>
      <c r="K1377" s="51" t="str">
        <f ca="1">LeaveTracker[[#This Row],[Days]]&amp;" "&amp;LeaveTracker[[#This Row],[Type of Leave]]</f>
        <v>4 VL</v>
      </c>
      <c r="L1377" s="23">
        <f ca="1">NETWORKDAYS(LeaveTracker[[#This Row],[Start Date]],LeaveTracker[[#This Row],[End Date]],lstHolidays)</f>
        <v>4</v>
      </c>
      <c r="M1377" s="27"/>
    </row>
    <row r="1378" spans="1:13" ht="30" customHeight="1" x14ac:dyDescent="0.3">
      <c r="A1378" s="27">
        <v>33</v>
      </c>
      <c r="B1378" s="31">
        <v>43838</v>
      </c>
      <c r="C1378" s="31">
        <v>43755</v>
      </c>
      <c r="D1378" s="19" t="s">
        <v>543</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20" t="s">
        <v>81</v>
      </c>
      <c r="K1378" s="51" t="str">
        <f ca="1">LeaveTracker[[#This Row],[Days]]&amp;" "&amp;LeaveTracker[[#This Row],[Type of Leave]]</f>
        <v>1 SL</v>
      </c>
      <c r="L1378" s="23">
        <f ca="1">NETWORKDAYS(LeaveTracker[[#This Row],[Start Date]],LeaveTracker[[#This Row],[End Date]],lstHolidays)</f>
        <v>1</v>
      </c>
      <c r="M1378" s="27"/>
    </row>
    <row r="1379" spans="1:13" ht="30" customHeight="1" x14ac:dyDescent="0.3">
      <c r="A1379" s="27">
        <v>34</v>
      </c>
      <c r="B1379" s="31">
        <v>43838</v>
      </c>
      <c r="C1379" s="31">
        <v>43809</v>
      </c>
      <c r="D1379" s="19" t="s">
        <v>722</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20" t="s">
        <v>298</v>
      </c>
      <c r="J1379" s="43" t="s">
        <v>105</v>
      </c>
      <c r="K1379" s="51" t="str">
        <f ca="1">LeaveTracker[[#This Row],[Days]]&amp;" "&amp;LeaveTracker[[#This Row],[Type of Leave]]</f>
        <v>2 OTHER</v>
      </c>
      <c r="L1379" s="23">
        <f ca="1">NETWORKDAYS(LeaveTracker[[#This Row],[Start Date]],LeaveTracker[[#This Row],[End Date]],lstHolidays)</f>
        <v>2</v>
      </c>
      <c r="M1379" s="27"/>
    </row>
    <row r="1380" spans="1:13" ht="30" customHeight="1" x14ac:dyDescent="0.3">
      <c r="A1380" s="27">
        <v>35</v>
      </c>
      <c r="B1380" s="31">
        <v>43838</v>
      </c>
      <c r="C1380" s="31">
        <v>43552</v>
      </c>
      <c r="D1380" s="19" t="s">
        <v>355</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20" t="s">
        <v>81</v>
      </c>
      <c r="K1380" s="51" t="str">
        <f ca="1">LeaveTracker[[#This Row],[Days]]&amp;" "&amp;LeaveTracker[[#This Row],[Type of Leave]]</f>
        <v>1 SL</v>
      </c>
      <c r="L1380" s="23">
        <f ca="1">NETWORKDAYS(LeaveTracker[[#This Row],[Start Date]],LeaveTracker[[#This Row],[End Date]],lstHolidays)</f>
        <v>1</v>
      </c>
      <c r="M1380" s="27"/>
    </row>
    <row r="1381" spans="1:13" ht="30" customHeight="1" x14ac:dyDescent="0.3">
      <c r="A1381" s="27">
        <v>35</v>
      </c>
      <c r="B1381" s="31">
        <v>43838</v>
      </c>
      <c r="C1381" s="31">
        <v>43552</v>
      </c>
      <c r="D1381" s="19" t="s">
        <v>355</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20" t="s">
        <v>81</v>
      </c>
      <c r="K1381" s="51" t="str">
        <f ca="1">LeaveTracker[[#This Row],[Days]]&amp;" "&amp;LeaveTracker[[#This Row],[Type of Leave]]</f>
        <v>1 SL</v>
      </c>
      <c r="L1381" s="23">
        <f ca="1">NETWORKDAYS(LeaveTracker[[#This Row],[Start Date]],LeaveTracker[[#This Row],[End Date]],lstHolidays)</f>
        <v>1</v>
      </c>
      <c r="M1381" s="27"/>
    </row>
    <row r="1382" spans="1:13" ht="30" customHeight="1" x14ac:dyDescent="0.3">
      <c r="A1382" s="27">
        <v>36</v>
      </c>
      <c r="B1382" s="31">
        <v>43838</v>
      </c>
      <c r="C1382" s="31">
        <v>43789</v>
      </c>
      <c r="D1382" s="19" t="s">
        <v>355</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20" t="s">
        <v>81</v>
      </c>
      <c r="K1382" s="51" t="str">
        <f ca="1">LeaveTracker[[#This Row],[Days]]&amp;" "&amp;LeaveTracker[[#This Row],[Type of Leave]]</f>
        <v>1 SL</v>
      </c>
      <c r="L1382" s="23">
        <f ca="1">NETWORKDAYS(LeaveTracker[[#This Row],[Start Date]],LeaveTracker[[#This Row],[End Date]],lstHolidays)</f>
        <v>1</v>
      </c>
      <c r="M1382" s="27"/>
    </row>
    <row r="1383" spans="1:13" ht="30" customHeight="1" x14ac:dyDescent="0.3">
      <c r="A1383" s="27">
        <v>37</v>
      </c>
      <c r="B1383" s="31">
        <v>43838</v>
      </c>
      <c r="C1383" s="31">
        <v>43781</v>
      </c>
      <c r="D1383" s="19" t="s">
        <v>355</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20" t="s">
        <v>81</v>
      </c>
      <c r="K1383" s="51" t="str">
        <f ca="1">LeaveTracker[[#This Row],[Days]]&amp;" "&amp;LeaveTracker[[#This Row],[Type of Leave]]</f>
        <v>1 SL</v>
      </c>
      <c r="L1383" s="23">
        <f ca="1">NETWORKDAYS(LeaveTracker[[#This Row],[Start Date]],LeaveTracker[[#This Row],[End Date]],lstHolidays)</f>
        <v>1</v>
      </c>
      <c r="M1383" s="27"/>
    </row>
    <row r="1384" spans="1:13" ht="30" customHeight="1" x14ac:dyDescent="0.3">
      <c r="A1384" s="27">
        <v>38</v>
      </c>
      <c r="B1384" s="31">
        <v>43838</v>
      </c>
      <c r="C1384" s="31">
        <v>43836</v>
      </c>
      <c r="D1384" s="19" t="s">
        <v>724</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20" t="s">
        <v>82</v>
      </c>
      <c r="K1384" s="51" t="str">
        <f ca="1">LeaveTracker[[#This Row],[Days]]&amp;" "&amp;LeaveTracker[[#This Row],[Type of Leave]]</f>
        <v>3 VL</v>
      </c>
      <c r="L1384" s="23">
        <f ca="1">NETWORKDAYS(LeaveTracker[[#This Row],[Start Date]],LeaveTracker[[#This Row],[End Date]],lstHolidays)</f>
        <v>3</v>
      </c>
      <c r="M1384" s="27"/>
    </row>
    <row r="1385" spans="1:13" ht="30" customHeight="1" x14ac:dyDescent="0.3">
      <c r="A1385" s="27">
        <v>39</v>
      </c>
      <c r="B1385" s="31">
        <v>43838</v>
      </c>
      <c r="C1385" s="31">
        <v>43832</v>
      </c>
      <c r="D1385" s="19" t="s">
        <v>388</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20" t="s">
        <v>82</v>
      </c>
      <c r="K1385" s="51" t="str">
        <f ca="1">LeaveTracker[[#This Row],[Days]]&amp;" "&amp;LeaveTracker[[#This Row],[Type of Leave]]</f>
        <v>1 VL</v>
      </c>
      <c r="L1385" s="23">
        <f ca="1">NETWORKDAYS(LeaveTracker[[#This Row],[Start Date]],LeaveTracker[[#This Row],[End Date]],lstHolidays)</f>
        <v>1</v>
      </c>
      <c r="M1385" s="27"/>
    </row>
    <row r="1386" spans="1:13" ht="30" customHeight="1" x14ac:dyDescent="0.3">
      <c r="A1386" s="27">
        <v>39</v>
      </c>
      <c r="B1386" s="31">
        <v>43838</v>
      </c>
      <c r="C1386" s="31">
        <v>43832</v>
      </c>
      <c r="D1386" s="19" t="s">
        <v>388</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20" t="s">
        <v>82</v>
      </c>
      <c r="K1386" s="51" t="str">
        <f ca="1">LeaveTracker[[#This Row],[Days]]&amp;" "&amp;LeaveTracker[[#This Row],[Type of Leave]]</f>
        <v>4 VL</v>
      </c>
      <c r="L1386" s="23">
        <f ca="1">NETWORKDAYS(LeaveTracker[[#This Row],[Start Date]],LeaveTracker[[#This Row],[End Date]],lstHolidays)</f>
        <v>4</v>
      </c>
      <c r="M1386" s="27"/>
    </row>
    <row r="1387" spans="1:13" ht="30" customHeight="1" x14ac:dyDescent="0.3">
      <c r="A1387" s="27">
        <v>40</v>
      </c>
      <c r="B1387" s="31">
        <v>43838</v>
      </c>
      <c r="C1387" s="31">
        <v>43832</v>
      </c>
      <c r="D1387" s="19" t="s">
        <v>388</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20" t="s">
        <v>298</v>
      </c>
      <c r="K1387" s="51" t="str">
        <f ca="1">LeaveTracker[[#This Row],[Days]]&amp;" "&amp;LeaveTracker[[#This Row],[Type of Leave]]</f>
        <v>2 OTHER</v>
      </c>
      <c r="L1387" s="23">
        <f ca="1">NETWORKDAYS(LeaveTracker[[#This Row],[Start Date]],LeaveTracker[[#This Row],[End Date]],lstHolidays)</f>
        <v>2</v>
      </c>
      <c r="M1387" s="27"/>
    </row>
    <row r="1388" spans="1:13" ht="30" customHeight="1" x14ac:dyDescent="0.3">
      <c r="A1388" s="27">
        <v>40</v>
      </c>
      <c r="B1388" s="31">
        <v>43838</v>
      </c>
      <c r="C1388" s="31">
        <v>43832</v>
      </c>
      <c r="D1388" s="19" t="s">
        <v>388</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20" t="s">
        <v>82</v>
      </c>
      <c r="K1388" s="51" t="str">
        <f>LeaveTracker[[#This Row],[Days]]&amp;" "&amp;LeaveTracker[[#This Row],[Type of Leave]]</f>
        <v>5 VL</v>
      </c>
      <c r="L1388" s="23">
        <v>5</v>
      </c>
      <c r="M1388" s="27"/>
    </row>
    <row r="1389" spans="1:13" ht="30" customHeight="1" x14ac:dyDescent="0.3">
      <c r="A1389" s="27">
        <v>41</v>
      </c>
      <c r="B1389" s="31">
        <v>43838</v>
      </c>
      <c r="C1389" s="31">
        <v>43832</v>
      </c>
      <c r="D1389" s="19" t="s">
        <v>388</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20" t="s">
        <v>81</v>
      </c>
      <c r="K1389" s="51" t="str">
        <f ca="1">LeaveTracker[[#This Row],[Days]]&amp;" "&amp;LeaveTracker[[#This Row],[Type of Leave]]</f>
        <v>1 SL</v>
      </c>
      <c r="L1389" s="23">
        <f ca="1">NETWORKDAYS(LeaveTracker[[#This Row],[Start Date]],LeaveTracker[[#This Row],[End Date]],lstHolidays)</f>
        <v>1</v>
      </c>
      <c r="M1389" s="27"/>
    </row>
    <row r="1390" spans="1:13" ht="30" customHeight="1" x14ac:dyDescent="0.3">
      <c r="A1390" s="27">
        <v>41</v>
      </c>
      <c r="B1390" s="31">
        <v>43838</v>
      </c>
      <c r="C1390" s="31">
        <v>43832</v>
      </c>
      <c r="D1390" s="19" t="s">
        <v>388</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20" t="s">
        <v>81</v>
      </c>
      <c r="K1390" s="51" t="str">
        <f>LeaveTracker[[#This Row],[Days]]&amp;" "&amp;LeaveTracker[[#This Row],[Type of Leave]]</f>
        <v>1 SL</v>
      </c>
      <c r="L1390" s="23">
        <v>1</v>
      </c>
      <c r="M1390" s="27"/>
    </row>
    <row r="1391" spans="1:13" ht="30" customHeight="1" x14ac:dyDescent="0.3">
      <c r="A1391" s="27">
        <v>41</v>
      </c>
      <c r="B1391" s="31">
        <v>43838</v>
      </c>
      <c r="C1391" s="31">
        <v>43832</v>
      </c>
      <c r="D1391" s="19" t="s">
        <v>388</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20" t="s">
        <v>81</v>
      </c>
      <c r="K1391" s="51" t="str">
        <f ca="1">LeaveTracker[[#This Row],[Days]]&amp;" "&amp;LeaveTracker[[#This Row],[Type of Leave]]</f>
        <v>1 SL</v>
      </c>
      <c r="L1391" s="23">
        <f ca="1">NETWORKDAYS(LeaveTracker[[#This Row],[Start Date]],LeaveTracker[[#This Row],[End Date]],lstHolidays)</f>
        <v>1</v>
      </c>
      <c r="M1391" s="27"/>
    </row>
    <row r="1392" spans="1:13" ht="30" customHeight="1" x14ac:dyDescent="0.3">
      <c r="A1392" s="27">
        <v>42</v>
      </c>
      <c r="B1392" s="31">
        <v>43879</v>
      </c>
      <c r="C1392" s="31">
        <v>43810</v>
      </c>
      <c r="D1392" s="19" t="s">
        <v>726</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20" t="s">
        <v>298</v>
      </c>
      <c r="J1392" s="43" t="s">
        <v>727</v>
      </c>
      <c r="K1392" s="51" t="str">
        <f ca="1">LeaveTracker[[#This Row],[Days]]&amp;" "&amp;LeaveTracker[[#This Row],[Type of Leave]]</f>
        <v>2 OTHER</v>
      </c>
      <c r="L1392" s="23">
        <f ca="1">NETWORKDAYS(LeaveTracker[[#This Row],[Start Date]],LeaveTracker[[#This Row],[End Date]],lstHolidays)</f>
        <v>2</v>
      </c>
      <c r="M1392" s="27"/>
    </row>
    <row r="1393" spans="1:13" ht="30" customHeight="1" x14ac:dyDescent="0.3">
      <c r="A1393" s="27">
        <v>43</v>
      </c>
      <c r="B1393" s="31">
        <v>43879</v>
      </c>
      <c r="C1393" s="31">
        <v>43810</v>
      </c>
      <c r="D1393" s="19" t="s">
        <v>726</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20" t="s">
        <v>298</v>
      </c>
      <c r="J1393" s="43" t="s">
        <v>1004</v>
      </c>
      <c r="K1393" s="51" t="str">
        <f ca="1">LeaveTracker[[#This Row],[Days]]&amp;" "&amp;LeaveTracker[[#This Row],[Type of Leave]]</f>
        <v>3 OTHER</v>
      </c>
      <c r="L1393" s="23">
        <f ca="1">NETWORKDAYS(LeaveTracker[[#This Row],[Start Date]],LeaveTracker[[#This Row],[End Date]],lstHolidays)</f>
        <v>3</v>
      </c>
      <c r="M1393" s="27"/>
    </row>
    <row r="1394" spans="1:13" ht="30" customHeight="1" x14ac:dyDescent="0.3">
      <c r="A1394" s="27">
        <v>44</v>
      </c>
      <c r="B1394" s="31">
        <v>43879</v>
      </c>
      <c r="C1394" s="31">
        <v>43781</v>
      </c>
      <c r="D1394" s="19" t="s">
        <v>671</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20" t="s">
        <v>81</v>
      </c>
      <c r="K1394" s="51" t="str">
        <f ca="1">LeaveTracker[[#This Row],[Days]]&amp;" "&amp;LeaveTracker[[#This Row],[Type of Leave]]</f>
        <v>1 SL</v>
      </c>
      <c r="L1394" s="23">
        <f ca="1">NETWORKDAYS(LeaveTracker[[#This Row],[Start Date]],LeaveTracker[[#This Row],[End Date]],lstHolidays)</f>
        <v>1</v>
      </c>
      <c r="M1394" s="27"/>
    </row>
    <row r="1395" spans="1:13" ht="30" customHeight="1" x14ac:dyDescent="0.3">
      <c r="A1395" s="27">
        <v>45</v>
      </c>
      <c r="B1395" s="31">
        <v>43879</v>
      </c>
      <c r="C1395" s="24">
        <v>43816</v>
      </c>
      <c r="D1395" s="19" t="s">
        <v>730</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20" t="s">
        <v>298</v>
      </c>
      <c r="J1395" s="43" t="s">
        <v>1004</v>
      </c>
      <c r="K1395" s="51" t="str">
        <f ca="1">LeaveTracker[[#This Row],[Days]]&amp;" "&amp;LeaveTracker[[#This Row],[Type of Leave]]</f>
        <v>3 OTHER</v>
      </c>
      <c r="L1395" s="23">
        <f ca="1">NETWORKDAYS(LeaveTracker[[#This Row],[Start Date]],LeaveTracker[[#This Row],[End Date]],lstHolidays)</f>
        <v>3</v>
      </c>
      <c r="M1395" s="27"/>
    </row>
    <row r="1396" spans="1:13" ht="30" customHeight="1" x14ac:dyDescent="0.3">
      <c r="A1396" s="27">
        <v>46</v>
      </c>
      <c r="B1396" s="31">
        <v>43879</v>
      </c>
      <c r="C1396" s="31">
        <v>43783</v>
      </c>
      <c r="D1396" s="20" t="s">
        <v>730</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20" t="s">
        <v>81</v>
      </c>
      <c r="K1396" s="51" t="str">
        <f ca="1">LeaveTracker[[#This Row],[Days]]&amp;" "&amp;LeaveTracker[[#This Row],[Type of Leave]]</f>
        <v>2 SL</v>
      </c>
      <c r="L1396" s="23">
        <f ca="1">NETWORKDAYS(LeaveTracker[[#This Row],[Start Date]],LeaveTracker[[#This Row],[End Date]],lstHolidays)</f>
        <v>2</v>
      </c>
      <c r="M1396" s="27"/>
    </row>
    <row r="1397" spans="1:13" ht="30" customHeight="1" x14ac:dyDescent="0.3">
      <c r="A1397" s="27">
        <v>47</v>
      </c>
      <c r="B1397" s="31">
        <v>43879</v>
      </c>
      <c r="C1397" s="31">
        <v>43808</v>
      </c>
      <c r="D1397" s="19" t="s">
        <v>732</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20" t="s">
        <v>298</v>
      </c>
      <c r="J1397" s="43" t="s">
        <v>1004</v>
      </c>
      <c r="K1397" s="51" t="str">
        <f ca="1">LeaveTracker[[#This Row],[Days]]&amp;" "&amp;LeaveTracker[[#This Row],[Type of Leave]]</f>
        <v>2 OTHER</v>
      </c>
      <c r="L1397" s="23">
        <f ca="1">NETWORKDAYS(LeaveTracker[[#This Row],[Start Date]],LeaveTracker[[#This Row],[End Date]],lstHolidays)</f>
        <v>2</v>
      </c>
      <c r="M1397" s="27"/>
    </row>
    <row r="1398" spans="1:13" ht="30" customHeight="1" x14ac:dyDescent="0.3">
      <c r="A1398" s="27">
        <v>48</v>
      </c>
      <c r="B1398" s="31">
        <v>43879</v>
      </c>
      <c r="C1398" s="31">
        <v>43808</v>
      </c>
      <c r="D1398" s="20" t="s">
        <v>732</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20" t="s">
        <v>298</v>
      </c>
      <c r="J1398" s="43" t="s">
        <v>1004</v>
      </c>
      <c r="K1398" s="51" t="str">
        <f ca="1">LeaveTracker[[#This Row],[Days]]&amp;" "&amp;LeaveTracker[[#This Row],[Type of Leave]]</f>
        <v>3 OTHER</v>
      </c>
      <c r="L1398" s="23">
        <f ca="1">NETWORKDAYS(LeaveTracker[[#This Row],[Start Date]],LeaveTracker[[#This Row],[End Date]],lstHolidays)</f>
        <v>3</v>
      </c>
      <c r="M1398" s="27"/>
    </row>
    <row r="1399" spans="1:13" ht="30" customHeight="1" x14ac:dyDescent="0.3">
      <c r="A1399" s="27">
        <v>49</v>
      </c>
      <c r="B1399" s="31">
        <v>43879</v>
      </c>
      <c r="C1399" s="31">
        <v>43808</v>
      </c>
      <c r="D1399" s="19" t="s">
        <v>693</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20" t="s">
        <v>298</v>
      </c>
      <c r="J1399" s="43" t="s">
        <v>1004</v>
      </c>
      <c r="K1399" s="51" t="str">
        <f ca="1">LeaveTracker[[#This Row],[Days]]&amp;" "&amp;LeaveTracker[[#This Row],[Type of Leave]]</f>
        <v>2 OTHER</v>
      </c>
      <c r="L1399" s="23">
        <f ca="1">NETWORKDAYS(LeaveTracker[[#This Row],[Start Date]],LeaveTracker[[#This Row],[End Date]],lstHolidays)</f>
        <v>2</v>
      </c>
      <c r="M1399" s="27"/>
    </row>
    <row r="1400" spans="1:13" ht="30" customHeight="1" x14ac:dyDescent="0.3">
      <c r="A1400" s="27">
        <v>49</v>
      </c>
      <c r="B1400" s="31">
        <v>43879</v>
      </c>
      <c r="C1400" s="31">
        <v>43808</v>
      </c>
      <c r="D1400" s="19" t="s">
        <v>693</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20" t="s">
        <v>298</v>
      </c>
      <c r="J1400" s="43" t="s">
        <v>1004</v>
      </c>
      <c r="K1400" s="51" t="str">
        <f ca="1">LeaveTracker[[#This Row],[Days]]&amp;" "&amp;LeaveTracker[[#This Row],[Type of Leave]]</f>
        <v>1 OTHER</v>
      </c>
      <c r="L1400" s="23">
        <f ca="1">NETWORKDAYS(LeaveTracker[[#This Row],[Start Date]],LeaveTracker[[#This Row],[End Date]],lstHolidays)</f>
        <v>1</v>
      </c>
      <c r="M1400" s="27"/>
    </row>
    <row r="1401" spans="1:13" ht="30" customHeight="1" x14ac:dyDescent="0.3">
      <c r="A1401" s="27">
        <v>49</v>
      </c>
      <c r="B1401" s="31">
        <v>43879</v>
      </c>
      <c r="C1401" s="31">
        <v>43809</v>
      </c>
      <c r="D1401" s="19" t="s">
        <v>693</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20" t="s">
        <v>298</v>
      </c>
      <c r="J1401" s="43" t="s">
        <v>1004</v>
      </c>
      <c r="K1401" s="51" t="str">
        <f ca="1">LeaveTracker[[#This Row],[Days]]&amp;" "&amp;LeaveTracker[[#This Row],[Type of Leave]]</f>
        <v>2 OTHER</v>
      </c>
      <c r="L1401" s="23">
        <f ca="1">NETWORKDAYS(LeaveTracker[[#This Row],[Start Date]],LeaveTracker[[#This Row],[End Date]],lstHolidays)</f>
        <v>2</v>
      </c>
      <c r="M1401" s="27"/>
    </row>
    <row r="1402" spans="1:13" ht="30" customHeight="1" x14ac:dyDescent="0.3">
      <c r="A1402" s="27">
        <v>50</v>
      </c>
      <c r="B1402" s="31">
        <v>43879</v>
      </c>
      <c r="C1402" s="31">
        <v>43812</v>
      </c>
      <c r="D1402" s="19" t="s">
        <v>735</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20" t="s">
        <v>82</v>
      </c>
      <c r="K1402" s="51" t="str">
        <f ca="1">LeaveTracker[[#This Row],[Days]]&amp;" "&amp;LeaveTracker[[#This Row],[Type of Leave]]</f>
        <v>1 VL</v>
      </c>
      <c r="L1402" s="23">
        <f ca="1">NETWORKDAYS(LeaveTracker[[#This Row],[Start Date]],LeaveTracker[[#This Row],[End Date]],lstHolidays)</f>
        <v>1</v>
      </c>
      <c r="M1402" s="27"/>
    </row>
    <row r="1403" spans="1:13" ht="30" customHeight="1" x14ac:dyDescent="0.3">
      <c r="A1403" s="27">
        <v>50</v>
      </c>
      <c r="B1403" s="31">
        <v>43879</v>
      </c>
      <c r="C1403" s="31">
        <v>43812</v>
      </c>
      <c r="D1403" s="19" t="s">
        <v>735</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20" t="s">
        <v>82</v>
      </c>
      <c r="K1403" s="51" t="str">
        <f ca="1">LeaveTracker[[#This Row],[Days]]&amp;" "&amp;LeaveTracker[[#This Row],[Type of Leave]]</f>
        <v>2 VL</v>
      </c>
      <c r="L1403" s="23">
        <f ca="1">NETWORKDAYS(LeaveTracker[[#This Row],[Start Date]],LeaveTracker[[#This Row],[End Date]],lstHolidays)</f>
        <v>2</v>
      </c>
      <c r="M1403" s="27"/>
    </row>
    <row r="1404" spans="1:13" ht="30" customHeight="1" x14ac:dyDescent="0.3">
      <c r="A1404" s="27">
        <v>51</v>
      </c>
      <c r="B1404" s="31">
        <v>43879</v>
      </c>
      <c r="C1404" s="31">
        <v>43812</v>
      </c>
      <c r="D1404" s="19" t="s">
        <v>735</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20" t="s">
        <v>82</v>
      </c>
      <c r="K1404" s="51" t="str">
        <f ca="1">LeaveTracker[[#This Row],[Days]]&amp;" "&amp;LeaveTracker[[#This Row],[Type of Leave]]</f>
        <v>1 VL</v>
      </c>
      <c r="L1404" s="23">
        <f ca="1">NETWORKDAYS(LeaveTracker[[#This Row],[Start Date]],LeaveTracker[[#This Row],[End Date]],lstHolidays)</f>
        <v>1</v>
      </c>
      <c r="M1404" s="27"/>
    </row>
    <row r="1405" spans="1:13" ht="30" customHeight="1" x14ac:dyDescent="0.3">
      <c r="A1405" s="27">
        <v>52</v>
      </c>
      <c r="B1405" s="31">
        <v>43879</v>
      </c>
      <c r="C1405" s="31">
        <v>43833</v>
      </c>
      <c r="D1405" s="19" t="s">
        <v>737</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20" t="s">
        <v>298</v>
      </c>
      <c r="J1405" s="43" t="s">
        <v>1003</v>
      </c>
      <c r="K1405" s="51" t="str">
        <f ca="1">LeaveTracker[[#This Row],[Days]]&amp;" "&amp;LeaveTracker[[#This Row],[Type of Leave]]</f>
        <v>2 OTHER</v>
      </c>
      <c r="L1405" s="23">
        <f ca="1">NETWORKDAYS(LeaveTracker[[#This Row],[Start Date]],LeaveTracker[[#This Row],[End Date]],lstHolidays)</f>
        <v>2</v>
      </c>
      <c r="M1405" s="27"/>
    </row>
    <row r="1406" spans="1:13" ht="30" customHeight="1" x14ac:dyDescent="0.3">
      <c r="A1406" s="27">
        <v>53</v>
      </c>
      <c r="B1406" s="31">
        <v>43879</v>
      </c>
      <c r="C1406" s="31">
        <v>43812</v>
      </c>
      <c r="D1406" s="19" t="s">
        <v>740</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20" t="s">
        <v>81</v>
      </c>
      <c r="K1406" s="51" t="str">
        <f ca="1">LeaveTracker[[#This Row],[Days]]&amp;" "&amp;LeaveTracker[[#This Row],[Type of Leave]]</f>
        <v>1 SL</v>
      </c>
      <c r="L1406" s="23">
        <f ca="1">NETWORKDAYS(LeaveTracker[[#This Row],[Start Date]],LeaveTracker[[#This Row],[End Date]],lstHolidays)</f>
        <v>1</v>
      </c>
      <c r="M1406" s="27"/>
    </row>
    <row r="1407" spans="1:13" ht="30"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20" t="s">
        <v>82</v>
      </c>
      <c r="K1407" s="51" t="str">
        <f ca="1">LeaveTracker[[#This Row],[Days]]&amp;" "&amp;LeaveTracker[[#This Row],[Type of Leave]]</f>
        <v>2 VL</v>
      </c>
      <c r="L1407" s="23">
        <f ca="1">NETWORKDAYS(LeaveTracker[[#This Row],[Start Date]],LeaveTracker[[#This Row],[End Date]],lstHolidays)</f>
        <v>2</v>
      </c>
      <c r="M1407" s="27"/>
    </row>
    <row r="1408" spans="1:13" ht="30" customHeight="1" x14ac:dyDescent="0.3">
      <c r="A1408" s="27">
        <v>55</v>
      </c>
      <c r="B1408" s="31">
        <v>43879</v>
      </c>
      <c r="C1408" s="31">
        <v>43783</v>
      </c>
      <c r="D1408" s="19" t="s">
        <v>238</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20" t="s">
        <v>81</v>
      </c>
      <c r="K1408" s="51" t="str">
        <f ca="1">LeaveTracker[[#This Row],[Days]]&amp;" "&amp;LeaveTracker[[#This Row],[Type of Leave]]</f>
        <v>3 SL</v>
      </c>
      <c r="L1408" s="23">
        <f ca="1">NETWORKDAYS(LeaveTracker[[#This Row],[Start Date]],LeaveTracker[[#This Row],[End Date]],lstHolidays)</f>
        <v>3</v>
      </c>
      <c r="M1408" s="27"/>
    </row>
    <row r="1409" spans="1:13" ht="30" customHeight="1" x14ac:dyDescent="0.3">
      <c r="A1409" s="27">
        <v>56</v>
      </c>
      <c r="B1409" s="31">
        <v>43879</v>
      </c>
      <c r="C1409" s="31">
        <v>43782</v>
      </c>
      <c r="D1409" s="19" t="s">
        <v>744</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20" t="s">
        <v>298</v>
      </c>
      <c r="J1409" s="43" t="s">
        <v>274</v>
      </c>
      <c r="K1409" s="51" t="str">
        <f ca="1">LeaveTracker[[#This Row],[Days]]&amp;" "&amp;LeaveTracker[[#This Row],[Type of Leave]]</f>
        <v>1 OTHER</v>
      </c>
      <c r="L1409" s="23">
        <f ca="1">NETWORKDAYS(LeaveTracker[[#This Row],[Start Date]],LeaveTracker[[#This Row],[End Date]],lstHolidays)</f>
        <v>1</v>
      </c>
      <c r="M1409" s="27"/>
    </row>
    <row r="1410" spans="1:13" ht="30" customHeight="1" x14ac:dyDescent="0.3">
      <c r="A1410" s="27">
        <v>57</v>
      </c>
      <c r="B1410" s="31">
        <v>43879</v>
      </c>
      <c r="C1410" s="31">
        <v>43785</v>
      </c>
      <c r="D1410" s="19" t="s">
        <v>748</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20" t="s">
        <v>298</v>
      </c>
      <c r="J1410" s="43" t="s">
        <v>299</v>
      </c>
      <c r="K1410" s="51" t="str">
        <f ca="1">LeaveTracker[[#This Row],[Days]]&amp;" "&amp;LeaveTracker[[#This Row],[Type of Leave]]</f>
        <v>1 OTHER</v>
      </c>
      <c r="L1410" s="23">
        <f ca="1">NETWORKDAYS(LeaveTracker[[#This Row],[Start Date]],LeaveTracker[[#This Row],[End Date]],lstHolidays)</f>
        <v>1</v>
      </c>
      <c r="M1410" s="27"/>
    </row>
    <row r="1411" spans="1:13" ht="30" customHeight="1" x14ac:dyDescent="0.3">
      <c r="A1411" s="27">
        <v>58</v>
      </c>
      <c r="B1411" s="31">
        <v>43879</v>
      </c>
      <c r="C1411" s="31">
        <v>43795</v>
      </c>
      <c r="D1411" s="19" t="s">
        <v>1072</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20" t="s">
        <v>82</v>
      </c>
      <c r="K1411" s="51" t="str">
        <f ca="1">LeaveTracker[[#This Row],[Days]]&amp;" "&amp;LeaveTracker[[#This Row],[Type of Leave]]</f>
        <v>4 VL</v>
      </c>
      <c r="L1411" s="23">
        <f ca="1">NETWORKDAYS(LeaveTracker[[#This Row],[Start Date]],LeaveTracker[[#This Row],[End Date]],lstHolidays)</f>
        <v>4</v>
      </c>
      <c r="M1411" s="27"/>
    </row>
    <row r="1412" spans="1:13" ht="30" customHeight="1" x14ac:dyDescent="0.3">
      <c r="A1412" s="27">
        <v>59</v>
      </c>
      <c r="B1412" s="31">
        <v>43879</v>
      </c>
      <c r="C1412" s="31">
        <v>43796</v>
      </c>
      <c r="D1412" s="20" t="s">
        <v>737</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20" t="s">
        <v>81</v>
      </c>
      <c r="K1412" s="51" t="str">
        <f ca="1">LeaveTracker[[#This Row],[Days]]&amp;" "&amp;LeaveTracker[[#This Row],[Type of Leave]]</f>
        <v>1 SL</v>
      </c>
      <c r="L1412" s="23">
        <f ca="1">NETWORKDAYS(LeaveTracker[[#This Row],[Start Date]],LeaveTracker[[#This Row],[End Date]],lstHolidays)</f>
        <v>1</v>
      </c>
      <c r="M1412" s="27"/>
    </row>
    <row r="1413" spans="1:13" ht="30"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20" t="s">
        <v>81</v>
      </c>
      <c r="K1413" s="51" t="str">
        <f ca="1">LeaveTracker[[#This Row],[Days]]&amp;" "&amp;LeaveTracker[[#This Row],[Type of Leave]]</f>
        <v>1 SL</v>
      </c>
      <c r="L1413" s="23">
        <f ca="1">NETWORKDAYS(LeaveTracker[[#This Row],[Start Date]],LeaveTracker[[#This Row],[End Date]],lstHolidays)</f>
        <v>1</v>
      </c>
      <c r="M1413" s="27"/>
    </row>
    <row r="1414" spans="1:13" ht="30" customHeight="1" x14ac:dyDescent="0.3">
      <c r="A1414" s="27">
        <v>61</v>
      </c>
      <c r="B1414" s="31">
        <v>43879</v>
      </c>
      <c r="C1414" s="31">
        <v>43815</v>
      </c>
      <c r="D1414" s="19" t="s">
        <v>751</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20" t="s">
        <v>82</v>
      </c>
      <c r="K1414" s="51" t="str">
        <f ca="1">LeaveTracker[[#This Row],[Days]]&amp;" "&amp;LeaveTracker[[#This Row],[Type of Leave]]</f>
        <v>1 VL</v>
      </c>
      <c r="L1414" s="23">
        <f ca="1">NETWORKDAYS(LeaveTracker[[#This Row],[Start Date]],LeaveTracker[[#This Row],[End Date]],lstHolidays)</f>
        <v>1</v>
      </c>
      <c r="M1414" s="27"/>
    </row>
    <row r="1415" spans="1:13" ht="30" customHeight="1" x14ac:dyDescent="0.3">
      <c r="A1415" s="27">
        <v>61</v>
      </c>
      <c r="B1415" s="31">
        <v>43879</v>
      </c>
      <c r="C1415" s="31">
        <v>43815</v>
      </c>
      <c r="D1415" s="19" t="s">
        <v>751</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20" t="s">
        <v>82</v>
      </c>
      <c r="K1415" s="51" t="str">
        <f ca="1">LeaveTracker[[#This Row],[Days]]&amp;" "&amp;LeaveTracker[[#This Row],[Type of Leave]]</f>
        <v>2 VL</v>
      </c>
      <c r="L1415" s="23">
        <f ca="1">NETWORKDAYS(LeaveTracker[[#This Row],[Start Date]],LeaveTracker[[#This Row],[End Date]],lstHolidays)</f>
        <v>2</v>
      </c>
      <c r="M1415" s="27"/>
    </row>
    <row r="1416" spans="1:13" ht="30" customHeight="1" x14ac:dyDescent="0.3">
      <c r="A1416" s="27">
        <v>62</v>
      </c>
      <c r="B1416" s="31">
        <v>43879</v>
      </c>
      <c r="C1416" s="31">
        <v>43815</v>
      </c>
      <c r="D1416" s="19" t="s">
        <v>751</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20" t="s">
        <v>82</v>
      </c>
      <c r="K1416" s="51" t="str">
        <f ca="1">LeaveTracker[[#This Row],[Days]]&amp;" "&amp;LeaveTracker[[#This Row],[Type of Leave]]</f>
        <v>1 VL</v>
      </c>
      <c r="L1416" s="23">
        <f ca="1">NETWORKDAYS(LeaveTracker[[#This Row],[Start Date]],LeaveTracker[[#This Row],[End Date]],lstHolidays)</f>
        <v>1</v>
      </c>
      <c r="M1416" s="27"/>
    </row>
    <row r="1417" spans="1:13" ht="30" customHeight="1" x14ac:dyDescent="0.3">
      <c r="A1417" s="27">
        <v>63</v>
      </c>
      <c r="B1417" s="31">
        <v>43879</v>
      </c>
      <c r="C1417" s="31">
        <v>43815</v>
      </c>
      <c r="D1417" s="19" t="s">
        <v>754</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20" t="s">
        <v>82</v>
      </c>
      <c r="K1417" s="51" t="str">
        <f ca="1">LeaveTracker[[#This Row],[Days]]&amp;" "&amp;LeaveTracker[[#This Row],[Type of Leave]]</f>
        <v>1 VL</v>
      </c>
      <c r="L1417" s="23">
        <f ca="1">NETWORKDAYS(LeaveTracker[[#This Row],[Start Date]],LeaveTracker[[#This Row],[End Date]],lstHolidays)</f>
        <v>1</v>
      </c>
      <c r="M1417" s="27"/>
    </row>
    <row r="1418" spans="1:13" ht="30" customHeight="1" x14ac:dyDescent="0.3">
      <c r="A1418" s="27">
        <v>63</v>
      </c>
      <c r="B1418" s="31">
        <v>43879</v>
      </c>
      <c r="C1418" s="31">
        <v>43815</v>
      </c>
      <c r="D1418" s="19" t="s">
        <v>754</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20" t="s">
        <v>82</v>
      </c>
      <c r="K1418" s="51" t="str">
        <f ca="1">LeaveTracker[[#This Row],[Days]]&amp;" "&amp;LeaveTracker[[#This Row],[Type of Leave]]</f>
        <v>2 VL</v>
      </c>
      <c r="L1418" s="23">
        <f ca="1">NETWORKDAYS(LeaveTracker[[#This Row],[Start Date]],LeaveTracker[[#This Row],[End Date]],lstHolidays)</f>
        <v>2</v>
      </c>
      <c r="M1418" s="27"/>
    </row>
    <row r="1419" spans="1:13" ht="30" customHeight="1" x14ac:dyDescent="0.3">
      <c r="A1419" s="27">
        <v>64</v>
      </c>
      <c r="B1419" s="31">
        <v>43879</v>
      </c>
      <c r="C1419" s="31">
        <v>43815</v>
      </c>
      <c r="D1419" s="19" t="s">
        <v>261</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20" t="s">
        <v>82</v>
      </c>
      <c r="K1419" s="51" t="str">
        <f ca="1">LeaveTracker[[#This Row],[Days]]&amp;" "&amp;LeaveTracker[[#This Row],[Type of Leave]]</f>
        <v>1 VL</v>
      </c>
      <c r="L1419" s="23">
        <f ca="1">NETWORKDAYS(LeaveTracker[[#This Row],[Start Date]],LeaveTracker[[#This Row],[End Date]],lstHolidays)</f>
        <v>1</v>
      </c>
      <c r="M1419" s="27"/>
    </row>
    <row r="1420" spans="1:13" ht="30" customHeight="1" x14ac:dyDescent="0.3">
      <c r="A1420" s="27">
        <v>64</v>
      </c>
      <c r="B1420" s="31">
        <v>43879</v>
      </c>
      <c r="C1420" s="31">
        <v>43815</v>
      </c>
      <c r="D1420" s="19" t="s">
        <v>261</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20" t="s">
        <v>82</v>
      </c>
      <c r="K1420" s="51" t="str">
        <f ca="1">LeaveTracker[[#This Row],[Days]]&amp;" "&amp;LeaveTracker[[#This Row],[Type of Leave]]</f>
        <v>2 VL</v>
      </c>
      <c r="L1420" s="23">
        <f ca="1">NETWORKDAYS(LeaveTracker[[#This Row],[Start Date]],LeaveTracker[[#This Row],[End Date]],lstHolidays)</f>
        <v>2</v>
      </c>
      <c r="M1420" s="27"/>
    </row>
    <row r="1421" spans="1:13" ht="30" customHeight="1" x14ac:dyDescent="0.3">
      <c r="A1421" s="27">
        <v>65</v>
      </c>
      <c r="B1421" s="31">
        <v>43879</v>
      </c>
      <c r="C1421" s="31">
        <v>43832</v>
      </c>
      <c r="D1421" s="19" t="s">
        <v>258</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20" t="s">
        <v>82</v>
      </c>
      <c r="K1421" s="51" t="str">
        <f ca="1">LeaveTracker[[#This Row],[Days]]&amp;" "&amp;LeaveTracker[[#This Row],[Type of Leave]]</f>
        <v>1 VL</v>
      </c>
      <c r="L1421" s="23">
        <f ca="1">NETWORKDAYS(LeaveTracker[[#This Row],[Start Date]],LeaveTracker[[#This Row],[End Date]],lstHolidays)</f>
        <v>1</v>
      </c>
      <c r="M1421" s="27"/>
    </row>
    <row r="1422" spans="1:13" ht="30" customHeight="1" x14ac:dyDescent="0.3">
      <c r="A1422" s="27">
        <v>65</v>
      </c>
      <c r="B1422" s="31">
        <v>43879</v>
      </c>
      <c r="C1422" s="31">
        <v>43832</v>
      </c>
      <c r="D1422" s="20" t="s">
        <v>258</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19" t="s">
        <v>82</v>
      </c>
      <c r="K1422" s="51" t="str">
        <f ca="1">LeaveTracker[[#This Row],[Days]]&amp;" "&amp;LeaveTracker[[#This Row],[Type of Leave]]</f>
        <v>2 VL</v>
      </c>
      <c r="L1422" s="23">
        <f ca="1">NETWORKDAYS(LeaveTracker[[#This Row],[Start Date]],LeaveTracker[[#This Row],[End Date]],lstHolidays)</f>
        <v>2</v>
      </c>
      <c r="M1422" s="27"/>
    </row>
    <row r="1423" spans="1:13" ht="30" customHeight="1" x14ac:dyDescent="0.3">
      <c r="A1423" s="27">
        <v>66</v>
      </c>
      <c r="B1423" s="31">
        <v>43879</v>
      </c>
      <c r="C1423" s="31">
        <v>43815</v>
      </c>
      <c r="D1423" s="19" t="s">
        <v>258</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19" t="s">
        <v>82</v>
      </c>
      <c r="K1423" s="51" t="str">
        <f ca="1">LeaveTracker[[#This Row],[Days]]&amp;" "&amp;LeaveTracker[[#This Row],[Type of Leave]]</f>
        <v>5 VL</v>
      </c>
      <c r="L1423" s="23">
        <f ca="1">NETWORKDAYS(LeaveTracker[[#This Row],[Start Date]],LeaveTracker[[#This Row],[End Date]],lstHolidays)</f>
        <v>5</v>
      </c>
      <c r="M1423" s="27"/>
    </row>
    <row r="1424" spans="1:13" ht="30" customHeight="1" x14ac:dyDescent="0.3">
      <c r="A1424" s="27">
        <v>67</v>
      </c>
      <c r="B1424" s="31">
        <v>43879</v>
      </c>
      <c r="C1424" s="31">
        <v>43786</v>
      </c>
      <c r="D1424" s="20" t="s">
        <v>252</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20" t="s">
        <v>298</v>
      </c>
      <c r="J1424" s="43" t="s">
        <v>1004</v>
      </c>
      <c r="K1424" s="51" t="str">
        <f ca="1">LeaveTracker[[#This Row],[Days]]&amp;" "&amp;LeaveTracker[[#This Row],[Type of Leave]]</f>
        <v>1 OTHER</v>
      </c>
      <c r="L1424" s="23">
        <f ca="1">NETWORKDAYS(LeaveTracker[[#This Row],[Start Date]],LeaveTracker[[#This Row],[End Date]],lstHolidays)</f>
        <v>1</v>
      </c>
      <c r="M1424" s="27"/>
    </row>
    <row r="1425" spans="1:13" ht="30" customHeight="1" x14ac:dyDescent="0.3">
      <c r="A1425" s="27">
        <v>67</v>
      </c>
      <c r="B1425" s="31">
        <v>43879</v>
      </c>
      <c r="C1425" s="31">
        <v>43786</v>
      </c>
      <c r="D1425" s="20" t="s">
        <v>252</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20" t="s">
        <v>298</v>
      </c>
      <c r="J1425" s="43" t="s">
        <v>1004</v>
      </c>
      <c r="K1425" s="51" t="str">
        <f ca="1">LeaveTracker[[#This Row],[Days]]&amp;" "&amp;LeaveTracker[[#This Row],[Type of Leave]]</f>
        <v>1 OTHER</v>
      </c>
      <c r="L1425" s="23">
        <f ca="1">NETWORKDAYS(LeaveTracker[[#This Row],[Start Date]],LeaveTracker[[#This Row],[End Date]],lstHolidays)</f>
        <v>1</v>
      </c>
      <c r="M1425" s="27"/>
    </row>
    <row r="1426" spans="1:13" ht="30" customHeight="1" x14ac:dyDescent="0.3">
      <c r="A1426" s="27">
        <v>67</v>
      </c>
      <c r="B1426" s="31">
        <v>43879</v>
      </c>
      <c r="C1426" s="31">
        <v>43786</v>
      </c>
      <c r="D1426" s="20" t="s">
        <v>252</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20" t="s">
        <v>298</v>
      </c>
      <c r="J1426" s="43" t="s">
        <v>1004</v>
      </c>
      <c r="K1426" s="51" t="str">
        <f ca="1">LeaveTracker[[#This Row],[Days]]&amp;" "&amp;LeaveTracker[[#This Row],[Type of Leave]]</f>
        <v>1 OTHER</v>
      </c>
      <c r="L1426" s="23">
        <f ca="1">NETWORKDAYS(LeaveTracker[[#This Row],[Start Date]],LeaveTracker[[#This Row],[End Date]],lstHolidays)</f>
        <v>1</v>
      </c>
      <c r="M1426" s="27"/>
    </row>
    <row r="1427" spans="1:13" ht="30" customHeight="1" x14ac:dyDescent="0.3">
      <c r="A1427" s="27">
        <v>67</v>
      </c>
      <c r="B1427" s="31">
        <v>43879</v>
      </c>
      <c r="C1427" s="31">
        <v>43786</v>
      </c>
      <c r="D1427" s="20" t="s">
        <v>252</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20" t="s">
        <v>298</v>
      </c>
      <c r="J1427" s="43" t="s">
        <v>1004</v>
      </c>
      <c r="K1427" s="51" t="str">
        <f ca="1">LeaveTracker[[#This Row],[Days]]&amp;" "&amp;LeaveTracker[[#This Row],[Type of Leave]]</f>
        <v>1 OTHER</v>
      </c>
      <c r="L1427" s="23">
        <f ca="1">NETWORKDAYS(LeaveTracker[[#This Row],[Start Date]],LeaveTracker[[#This Row],[End Date]],lstHolidays)</f>
        <v>1</v>
      </c>
      <c r="M1427" s="27"/>
    </row>
    <row r="1428" spans="1:13" ht="30" customHeight="1" x14ac:dyDescent="0.3">
      <c r="A1428" s="27">
        <v>67</v>
      </c>
      <c r="B1428" s="31">
        <v>43879</v>
      </c>
      <c r="C1428" s="31">
        <v>43786</v>
      </c>
      <c r="D1428" s="20" t="s">
        <v>252</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20" t="s">
        <v>298</v>
      </c>
      <c r="J1428" s="43" t="s">
        <v>1004</v>
      </c>
      <c r="K1428" s="51" t="str">
        <f ca="1">LeaveTracker[[#This Row],[Days]]&amp;" "&amp;LeaveTracker[[#This Row],[Type of Leave]]</f>
        <v>1 OTHER</v>
      </c>
      <c r="L1428" s="23">
        <f ca="1">NETWORKDAYS(LeaveTracker[[#This Row],[Start Date]],LeaveTracker[[#This Row],[End Date]],lstHolidays)</f>
        <v>1</v>
      </c>
      <c r="M1428" s="27"/>
    </row>
    <row r="1429" spans="1:13" ht="30" customHeight="1" x14ac:dyDescent="0.3">
      <c r="A1429" s="27">
        <v>68</v>
      </c>
      <c r="B1429" s="31">
        <v>43879</v>
      </c>
      <c r="C1429" s="31">
        <v>43809</v>
      </c>
      <c r="D1429" s="20" t="s">
        <v>246</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20" t="s">
        <v>298</v>
      </c>
      <c r="J1429" s="43" t="s">
        <v>158</v>
      </c>
      <c r="K1429" s="51" t="str">
        <f ca="1">LeaveTracker[[#This Row],[Days]]&amp;" "&amp;LeaveTracker[[#This Row],[Type of Leave]]</f>
        <v>1 OTHER</v>
      </c>
      <c r="L1429" s="23">
        <f ca="1">NETWORKDAYS(LeaveTracker[[#This Row],[Start Date]],LeaveTracker[[#This Row],[End Date]],lstHolidays)</f>
        <v>1</v>
      </c>
      <c r="M1429" s="27"/>
    </row>
    <row r="1430" spans="1:13" ht="30" customHeight="1" x14ac:dyDescent="0.3">
      <c r="A1430" s="27">
        <v>69</v>
      </c>
      <c r="B1430" s="31">
        <v>43879</v>
      </c>
      <c r="C1430" s="31">
        <v>43820</v>
      </c>
      <c r="D1430" s="20" t="s">
        <v>246</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20" t="s">
        <v>81</v>
      </c>
      <c r="K1430" s="51" t="str">
        <f ca="1">LeaveTracker[[#This Row],[Days]]&amp;" "&amp;LeaveTracker[[#This Row],[Type of Leave]]</f>
        <v>1 SL</v>
      </c>
      <c r="L1430" s="23">
        <f ca="1">NETWORKDAYS(LeaveTracker[[#This Row],[Start Date]],LeaveTracker[[#This Row],[End Date]],lstHolidays)</f>
        <v>1</v>
      </c>
      <c r="M1430" s="27"/>
    </row>
    <row r="1431" spans="1:13" ht="30" customHeight="1" x14ac:dyDescent="0.3">
      <c r="A1431" s="27">
        <v>70</v>
      </c>
      <c r="B1431" s="31">
        <v>43879</v>
      </c>
      <c r="C1431" s="31">
        <v>43803</v>
      </c>
      <c r="D1431" s="20" t="s">
        <v>252</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20" t="s">
        <v>298</v>
      </c>
      <c r="J1431" s="43" t="s">
        <v>755</v>
      </c>
      <c r="K1431" s="51" t="str">
        <f ca="1">LeaveTracker[[#This Row],[Days]]&amp;" "&amp;LeaveTracker[[#This Row],[Type of Leave]]</f>
        <v>1 OTHER</v>
      </c>
      <c r="L1431" s="23">
        <f ca="1">NETWORKDAYS(LeaveTracker[[#This Row],[Start Date]],LeaveTracker[[#This Row],[End Date]],lstHolidays)</f>
        <v>1</v>
      </c>
      <c r="M1431" s="27"/>
    </row>
    <row r="1432" spans="1:13" ht="30" customHeight="1" x14ac:dyDescent="0.3">
      <c r="A1432" s="27">
        <v>71</v>
      </c>
      <c r="B1432" s="31">
        <v>43879</v>
      </c>
      <c r="C1432" s="31">
        <v>43787</v>
      </c>
      <c r="D1432" s="20" t="s">
        <v>246</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20" t="s">
        <v>81</v>
      </c>
      <c r="K1432" s="51" t="str">
        <f ca="1">LeaveTracker[[#This Row],[Days]]&amp;" "&amp;LeaveTracker[[#This Row],[Type of Leave]]</f>
        <v>1 SL</v>
      </c>
      <c r="L1432" s="23">
        <f ca="1">NETWORKDAYS(LeaveTracker[[#This Row],[Start Date]],LeaveTracker[[#This Row],[End Date]],lstHolidays)</f>
        <v>1</v>
      </c>
      <c r="M1432" s="27"/>
    </row>
    <row r="1433" spans="1:13" ht="30" customHeight="1" x14ac:dyDescent="0.3">
      <c r="A1433" s="27">
        <v>72</v>
      </c>
      <c r="B1433" s="31">
        <v>43879</v>
      </c>
      <c r="C1433" s="31">
        <v>43803</v>
      </c>
      <c r="D1433" s="20" t="s">
        <v>252</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20" t="s">
        <v>81</v>
      </c>
      <c r="K1433" s="51" t="str">
        <f ca="1">LeaveTracker[[#This Row],[Days]]&amp;" "&amp;LeaveTracker[[#This Row],[Type of Leave]]</f>
        <v>2 SL</v>
      </c>
      <c r="L1433" s="23">
        <f ca="1">NETWORKDAYS(LeaveTracker[[#This Row],[Start Date]],LeaveTracker[[#This Row],[End Date]],lstHolidays)</f>
        <v>2</v>
      </c>
      <c r="M1433" s="27"/>
    </row>
    <row r="1434" spans="1:13" ht="30" customHeight="1" x14ac:dyDescent="0.3">
      <c r="A1434" s="27">
        <v>73</v>
      </c>
      <c r="B1434" s="31">
        <v>43879</v>
      </c>
      <c r="C1434" s="31">
        <v>43797</v>
      </c>
      <c r="D1434" s="20" t="s">
        <v>1072</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20" t="s">
        <v>81</v>
      </c>
      <c r="K1434" s="51" t="str">
        <f ca="1">LeaveTracker[[#This Row],[Days]]&amp;" "&amp;LeaveTracker[[#This Row],[Type of Leave]]</f>
        <v>1 SL</v>
      </c>
      <c r="L1434" s="23">
        <f ca="1">NETWORKDAYS(LeaveTracker[[#This Row],[Start Date]],LeaveTracker[[#This Row],[End Date]],lstHolidays)</f>
        <v>1</v>
      </c>
      <c r="M1434" s="27"/>
    </row>
    <row r="1435" spans="1:13" ht="30" customHeight="1" x14ac:dyDescent="0.3">
      <c r="A1435" s="27">
        <v>74</v>
      </c>
      <c r="B1435" s="31">
        <v>43879</v>
      </c>
      <c r="C1435" s="31">
        <v>43787</v>
      </c>
      <c r="D1435" s="19" t="s">
        <v>228</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20" t="s">
        <v>298</v>
      </c>
      <c r="J1435" s="43" t="s">
        <v>299</v>
      </c>
      <c r="K1435" s="51" t="str">
        <f ca="1">LeaveTracker[[#This Row],[Days]]&amp;" "&amp;LeaveTracker[[#This Row],[Type of Leave]]</f>
        <v>5 OTHER</v>
      </c>
      <c r="L1435" s="23">
        <f ca="1">NETWORKDAYS(LeaveTracker[[#This Row],[Start Date]],LeaveTracker[[#This Row],[End Date]],lstHolidays)</f>
        <v>5</v>
      </c>
      <c r="M1435" s="27"/>
    </row>
    <row r="1436" spans="1:13" ht="30" customHeight="1" x14ac:dyDescent="0.3">
      <c r="A1436" s="27">
        <v>75</v>
      </c>
      <c r="B1436" s="31">
        <v>43879</v>
      </c>
      <c r="C1436" s="31">
        <v>43811</v>
      </c>
      <c r="D1436" s="19" t="s">
        <v>228</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20" t="s">
        <v>298</v>
      </c>
      <c r="J1436" s="43" t="s">
        <v>105</v>
      </c>
      <c r="K1436" s="51" t="str">
        <f ca="1">LeaveTracker[[#This Row],[Days]]&amp;" "&amp;LeaveTracker[[#This Row],[Type of Leave]]</f>
        <v>1 OTHER</v>
      </c>
      <c r="L1436" s="23">
        <f ca="1">NETWORKDAYS(LeaveTracker[[#This Row],[Start Date]],LeaveTracker[[#This Row],[End Date]],lstHolidays)</f>
        <v>1</v>
      </c>
      <c r="M1436" s="27"/>
    </row>
    <row r="1437" spans="1:13" ht="30" customHeight="1" x14ac:dyDescent="0.3">
      <c r="A1437" s="27">
        <v>76</v>
      </c>
      <c r="B1437" s="31">
        <v>43879</v>
      </c>
      <c r="C1437" s="31">
        <v>43836</v>
      </c>
      <c r="D1437" s="19" t="s">
        <v>757</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20" t="s">
        <v>298</v>
      </c>
      <c r="J1437" s="43" t="s">
        <v>105</v>
      </c>
      <c r="K1437" s="51" t="str">
        <f ca="1">LeaveTracker[[#This Row],[Days]]&amp;" "&amp;LeaveTracker[[#This Row],[Type of Leave]]</f>
        <v>1 OTHER</v>
      </c>
      <c r="L1437" s="23">
        <f ca="1">NETWORKDAYS(LeaveTracker[[#This Row],[Start Date]],LeaveTracker[[#This Row],[End Date]],lstHolidays)</f>
        <v>1</v>
      </c>
      <c r="M1437" s="27"/>
    </row>
    <row r="1438" spans="1:13" ht="30" customHeight="1" x14ac:dyDescent="0.3">
      <c r="A1438" s="27">
        <v>77</v>
      </c>
      <c r="B1438" s="31">
        <v>43879</v>
      </c>
      <c r="C1438" s="31">
        <v>43836</v>
      </c>
      <c r="D1438" s="19" t="s">
        <v>464</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20" t="s">
        <v>298</v>
      </c>
      <c r="J1438" s="43" t="s">
        <v>644</v>
      </c>
      <c r="K1438" s="51" t="str">
        <f ca="1">LeaveTracker[[#This Row],[Days]]&amp;" "&amp;LeaveTracker[[#This Row],[Type of Leave]]</f>
        <v>2 OTHER</v>
      </c>
      <c r="L1438" s="23">
        <f ca="1">NETWORKDAYS(LeaveTracker[[#This Row],[Start Date]],LeaveTracker[[#This Row],[End Date]],lstHolidays)</f>
        <v>2</v>
      </c>
      <c r="M1438" s="27"/>
    </row>
    <row r="1439" spans="1:13" ht="30" customHeight="1" x14ac:dyDescent="0.3">
      <c r="A1439" s="27">
        <v>78</v>
      </c>
      <c r="B1439" s="31">
        <v>43879</v>
      </c>
      <c r="C1439" s="31">
        <v>43822</v>
      </c>
      <c r="D1439" s="19" t="s">
        <v>304</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20" t="s">
        <v>298</v>
      </c>
      <c r="J1439" s="43" t="s">
        <v>299</v>
      </c>
      <c r="K1439" s="51" t="str">
        <f ca="1">LeaveTracker[[#This Row],[Days]]&amp;" "&amp;LeaveTracker[[#This Row],[Type of Leave]]</f>
        <v>2 OTHER</v>
      </c>
      <c r="L1439" s="23">
        <f ca="1">NETWORKDAYS(LeaveTracker[[#This Row],[Start Date]],LeaveTracker[[#This Row],[End Date]],lstHolidays)</f>
        <v>2</v>
      </c>
      <c r="M1439" s="27"/>
    </row>
    <row r="1440" spans="1:13" ht="30" customHeight="1" x14ac:dyDescent="0.3">
      <c r="A1440" s="27">
        <v>78</v>
      </c>
      <c r="B1440" s="31">
        <v>43879</v>
      </c>
      <c r="C1440" s="31">
        <v>43822</v>
      </c>
      <c r="D1440" s="19" t="s">
        <v>304</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20" t="s">
        <v>298</v>
      </c>
      <c r="J1440" s="43" t="s">
        <v>299</v>
      </c>
      <c r="K1440" s="51" t="str">
        <f ca="1">LeaveTracker[[#This Row],[Days]]&amp;" "&amp;LeaveTracker[[#This Row],[Type of Leave]]</f>
        <v>2 OTHER</v>
      </c>
      <c r="L1440" s="23">
        <f ca="1">NETWORKDAYS(LeaveTracker[[#This Row],[Start Date]],LeaveTracker[[#This Row],[End Date]],lstHolidays)</f>
        <v>2</v>
      </c>
      <c r="M1440" s="27"/>
    </row>
    <row r="1441" spans="1:13" ht="30" customHeight="1" x14ac:dyDescent="0.3">
      <c r="A1441" s="27">
        <v>78</v>
      </c>
      <c r="B1441" s="31">
        <v>43879</v>
      </c>
      <c r="C1441" s="31">
        <v>43822</v>
      </c>
      <c r="D1441" s="19" t="s">
        <v>304</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20" t="s">
        <v>298</v>
      </c>
      <c r="J1441" s="43" t="s">
        <v>299</v>
      </c>
      <c r="K1441" s="51" t="str">
        <f ca="1">LeaveTracker[[#This Row],[Days]]&amp;" "&amp;LeaveTracker[[#This Row],[Type of Leave]]</f>
        <v>1 OTHER</v>
      </c>
      <c r="L1441" s="23">
        <f ca="1">NETWORKDAYS(LeaveTracker[[#This Row],[Start Date]],LeaveTracker[[#This Row],[End Date]],lstHolidays)</f>
        <v>1</v>
      </c>
      <c r="M1441" s="27"/>
    </row>
    <row r="1442" spans="1:13" ht="30" customHeight="1" x14ac:dyDescent="0.3">
      <c r="A1442" s="27">
        <v>79</v>
      </c>
      <c r="B1442" s="31">
        <v>43879</v>
      </c>
      <c r="C1442" s="31">
        <v>43815</v>
      </c>
      <c r="D1442" s="19" t="s">
        <v>680</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20" t="s">
        <v>298</v>
      </c>
      <c r="J1442" s="43" t="s">
        <v>105</v>
      </c>
      <c r="K1442" s="51" t="str">
        <f ca="1">LeaveTracker[[#This Row],[Days]]&amp;" "&amp;LeaveTracker[[#This Row],[Type of Leave]]</f>
        <v>1 OTHER</v>
      </c>
      <c r="L1442" s="23">
        <f ca="1">NETWORKDAYS(LeaveTracker[[#This Row],[Start Date]],LeaveTracker[[#This Row],[End Date]],lstHolidays)</f>
        <v>1</v>
      </c>
      <c r="M1442" s="27"/>
    </row>
    <row r="1443" spans="1:13" ht="30" customHeight="1" x14ac:dyDescent="0.3">
      <c r="A1443" s="27">
        <v>79</v>
      </c>
      <c r="B1443" s="31">
        <v>43879</v>
      </c>
      <c r="C1443" s="31">
        <v>43815</v>
      </c>
      <c r="D1443" s="19" t="s">
        <v>680</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20" t="s">
        <v>298</v>
      </c>
      <c r="J1443" s="43" t="s">
        <v>105</v>
      </c>
      <c r="K1443" s="51" t="str">
        <f ca="1">LeaveTracker[[#This Row],[Days]]&amp;" "&amp;LeaveTracker[[#This Row],[Type of Leave]]</f>
        <v>1 OTHER</v>
      </c>
      <c r="L1443" s="23">
        <f ca="1">NETWORKDAYS(LeaveTracker[[#This Row],[Start Date]],LeaveTracker[[#This Row],[End Date]],lstHolidays)</f>
        <v>1</v>
      </c>
      <c r="M1443" s="27"/>
    </row>
    <row r="1444" spans="1:13" ht="30" customHeight="1" x14ac:dyDescent="0.3">
      <c r="A1444" s="27">
        <v>80</v>
      </c>
      <c r="B1444" s="31">
        <v>43879</v>
      </c>
      <c r="C1444" s="31">
        <v>43817</v>
      </c>
      <c r="D1444" s="19" t="s">
        <v>423</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20" t="s">
        <v>81</v>
      </c>
      <c r="K1444" s="51" t="str">
        <f ca="1">LeaveTracker[[#This Row],[Days]]&amp;" "&amp;LeaveTracker[[#This Row],[Type of Leave]]</f>
        <v>5 SL</v>
      </c>
      <c r="L1444" s="23">
        <f ca="1">NETWORKDAYS(LeaveTracker[[#This Row],[Start Date]],LeaveTracker[[#This Row],[End Date]],lstHolidays)</f>
        <v>5</v>
      </c>
      <c r="M1444" s="27"/>
    </row>
    <row r="1445" spans="1:13" ht="30" customHeight="1" x14ac:dyDescent="0.3">
      <c r="A1445" s="27">
        <v>80</v>
      </c>
      <c r="B1445" s="31">
        <v>43879</v>
      </c>
      <c r="C1445" s="31">
        <v>43817</v>
      </c>
      <c r="D1445" s="19" t="s">
        <v>423</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20" t="s">
        <v>81</v>
      </c>
      <c r="K1445" s="51" t="str">
        <f ca="1">LeaveTracker[[#This Row],[Days]]&amp;" "&amp;LeaveTracker[[#This Row],[Type of Leave]]</f>
        <v>5 SL</v>
      </c>
      <c r="L1445" s="23">
        <f ca="1">NETWORKDAYS(LeaveTracker[[#This Row],[Start Date]],LeaveTracker[[#This Row],[End Date]],lstHolidays)</f>
        <v>5</v>
      </c>
      <c r="M1445" s="27"/>
    </row>
    <row r="1446" spans="1:13" ht="30" customHeight="1" x14ac:dyDescent="0.3">
      <c r="A1446" s="27">
        <v>80</v>
      </c>
      <c r="B1446" s="31">
        <v>43879</v>
      </c>
      <c r="C1446" s="31">
        <v>43817</v>
      </c>
      <c r="D1446" s="19" t="s">
        <v>423</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20" t="s">
        <v>81</v>
      </c>
      <c r="K1446" s="51" t="str">
        <f ca="1">LeaveTracker[[#This Row],[Days]]&amp;" "&amp;LeaveTracker[[#This Row],[Type of Leave]]</f>
        <v>5 SL</v>
      </c>
      <c r="L1446" s="23">
        <f ca="1">NETWORKDAYS(LeaveTracker[[#This Row],[Start Date]],LeaveTracker[[#This Row],[End Date]],lstHolidays)</f>
        <v>5</v>
      </c>
      <c r="M1446" s="27"/>
    </row>
    <row r="1447" spans="1:13" ht="30" customHeight="1" x14ac:dyDescent="0.3">
      <c r="A1447" s="27">
        <v>80</v>
      </c>
      <c r="B1447" s="31">
        <v>43879</v>
      </c>
      <c r="C1447" s="31">
        <v>43817</v>
      </c>
      <c r="D1447" s="19" t="s">
        <v>423</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20" t="s">
        <v>81</v>
      </c>
      <c r="K1447" s="51" t="str">
        <f ca="1">LeaveTracker[[#This Row],[Days]]&amp;" "&amp;LeaveTracker[[#This Row],[Type of Leave]]</f>
        <v>5 SL</v>
      </c>
      <c r="L1447" s="23">
        <f ca="1">NETWORKDAYS(LeaveTracker[[#This Row],[Start Date]],LeaveTracker[[#This Row],[End Date]],lstHolidays)</f>
        <v>5</v>
      </c>
      <c r="M1447" s="27"/>
    </row>
    <row r="1448" spans="1:13" ht="30" customHeight="1" x14ac:dyDescent="0.3">
      <c r="A1448" s="27">
        <v>80</v>
      </c>
      <c r="B1448" s="31">
        <v>43879</v>
      </c>
      <c r="C1448" s="31">
        <v>43817</v>
      </c>
      <c r="D1448" s="19" t="s">
        <v>423</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20" t="s">
        <v>81</v>
      </c>
      <c r="K1448" s="51" t="str">
        <f ca="1">LeaveTracker[[#This Row],[Days]]&amp;" "&amp;LeaveTracker[[#This Row],[Type of Leave]]</f>
        <v>5 SL</v>
      </c>
      <c r="L1448" s="23">
        <f ca="1">NETWORKDAYS(LeaveTracker[[#This Row],[Start Date]],LeaveTracker[[#This Row],[End Date]],lstHolidays)</f>
        <v>5</v>
      </c>
      <c r="M1448" s="27"/>
    </row>
    <row r="1449" spans="1:13" ht="30" customHeight="1" x14ac:dyDescent="0.3">
      <c r="A1449" s="27">
        <v>80</v>
      </c>
      <c r="B1449" s="31">
        <v>43879</v>
      </c>
      <c r="C1449" s="31">
        <v>43817</v>
      </c>
      <c r="D1449" s="19" t="s">
        <v>423</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20" t="s">
        <v>81</v>
      </c>
      <c r="K1449" s="51" t="str">
        <f ca="1">LeaveTracker[[#This Row],[Days]]&amp;" "&amp;LeaveTracker[[#This Row],[Type of Leave]]</f>
        <v>5 SL</v>
      </c>
      <c r="L1449" s="23">
        <f ca="1">NETWORKDAYS(LeaveTracker[[#This Row],[Start Date]],LeaveTracker[[#This Row],[End Date]],lstHolidays)</f>
        <v>5</v>
      </c>
      <c r="M1449" s="27"/>
    </row>
    <row r="1450" spans="1:13" ht="30" customHeight="1" x14ac:dyDescent="0.3">
      <c r="A1450" s="27">
        <v>80</v>
      </c>
      <c r="B1450" s="31">
        <v>43879</v>
      </c>
      <c r="C1450" s="31">
        <v>43817</v>
      </c>
      <c r="D1450" s="19" t="s">
        <v>423</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20" t="s">
        <v>81</v>
      </c>
      <c r="K1450" s="51" t="str">
        <f ca="1">LeaveTracker[[#This Row],[Days]]&amp;" "&amp;LeaveTracker[[#This Row],[Type of Leave]]</f>
        <v>1 SL</v>
      </c>
      <c r="L1450" s="23">
        <f ca="1">NETWORKDAYS(LeaveTracker[[#This Row],[Start Date]],LeaveTracker[[#This Row],[End Date]],lstHolidays)</f>
        <v>1</v>
      </c>
      <c r="M1450" s="27"/>
    </row>
    <row r="1451" spans="1:13" ht="30" customHeight="1" x14ac:dyDescent="0.3">
      <c r="A1451" s="27">
        <v>80</v>
      </c>
      <c r="B1451" s="31">
        <v>43879</v>
      </c>
      <c r="C1451" s="31">
        <v>43817</v>
      </c>
      <c r="D1451" s="19" t="s">
        <v>423</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20" t="s">
        <v>81</v>
      </c>
      <c r="K1451" s="51" t="str">
        <f ca="1">LeaveTracker[[#This Row],[Days]]&amp;" "&amp;LeaveTracker[[#This Row],[Type of Leave]]</f>
        <v>2 SL</v>
      </c>
      <c r="L1451" s="23">
        <f ca="1">NETWORKDAYS(LeaveTracker[[#This Row],[Start Date]],LeaveTracker[[#This Row],[End Date]],lstHolidays)</f>
        <v>2</v>
      </c>
      <c r="M1451" s="27"/>
    </row>
    <row r="1452" spans="1:13" ht="30" customHeight="1" x14ac:dyDescent="0.3">
      <c r="A1452" s="27">
        <v>81</v>
      </c>
      <c r="B1452" s="31">
        <v>43879</v>
      </c>
      <c r="C1452" s="31">
        <v>43817</v>
      </c>
      <c r="D1452" s="19" t="s">
        <v>347</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20" t="s">
        <v>81</v>
      </c>
      <c r="K1452" s="51" t="str">
        <f ca="1">LeaveTracker[[#This Row],[Days]]&amp;" "&amp;LeaveTracker[[#This Row],[Type of Leave]]</f>
        <v>1 SL</v>
      </c>
      <c r="L1452" s="23">
        <f ca="1">NETWORKDAYS(LeaveTracker[[#This Row],[Start Date]],LeaveTracker[[#This Row],[End Date]],lstHolidays)</f>
        <v>1</v>
      </c>
      <c r="M1452" s="27"/>
    </row>
    <row r="1453" spans="1:13" ht="30" customHeight="1" x14ac:dyDescent="0.3">
      <c r="A1453" s="27">
        <v>81</v>
      </c>
      <c r="B1453" s="31">
        <v>43879</v>
      </c>
      <c r="C1453" s="31">
        <v>43817</v>
      </c>
      <c r="D1453" s="19" t="s">
        <v>347</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20" t="s">
        <v>81</v>
      </c>
      <c r="K1453" s="51" t="str">
        <f ca="1">LeaveTracker[[#This Row],[Days]]&amp;" "&amp;LeaveTracker[[#This Row],[Type of Leave]]</f>
        <v>2 SL</v>
      </c>
      <c r="L1453" s="23">
        <f ca="1">NETWORKDAYS(LeaveTracker[[#This Row],[Start Date]],LeaveTracker[[#This Row],[End Date]],lstHolidays)</f>
        <v>2</v>
      </c>
      <c r="M1453" s="27"/>
    </row>
    <row r="1454" spans="1:13" ht="30" customHeight="1" x14ac:dyDescent="0.3">
      <c r="A1454" s="27">
        <v>82</v>
      </c>
      <c r="B1454" s="31">
        <v>43879</v>
      </c>
      <c r="C1454" s="31">
        <v>43812</v>
      </c>
      <c r="D1454" s="19" t="s">
        <v>504</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20" t="s">
        <v>298</v>
      </c>
      <c r="J1454" s="43" t="s">
        <v>1004</v>
      </c>
      <c r="K1454" s="51" t="str">
        <f ca="1">LeaveTracker[[#This Row],[Days]]&amp;" "&amp;LeaveTracker[[#This Row],[Type of Leave]]</f>
        <v>1 OTHER</v>
      </c>
      <c r="L1454" s="23">
        <f ca="1">NETWORKDAYS(LeaveTracker[[#This Row],[Start Date]],LeaveTracker[[#This Row],[End Date]],lstHolidays)</f>
        <v>1</v>
      </c>
      <c r="M1454" s="27"/>
    </row>
    <row r="1455" spans="1:13" ht="30" customHeight="1" x14ac:dyDescent="0.3">
      <c r="A1455" s="27">
        <v>82</v>
      </c>
      <c r="B1455" s="31">
        <v>43879</v>
      </c>
      <c r="C1455" s="31">
        <v>43812</v>
      </c>
      <c r="D1455" s="19" t="s">
        <v>504</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20" t="s">
        <v>298</v>
      </c>
      <c r="J1455" s="43" t="s">
        <v>1004</v>
      </c>
      <c r="K1455" s="51" t="str">
        <f ca="1">LeaveTracker[[#This Row],[Days]]&amp;" "&amp;LeaveTracker[[#This Row],[Type of Leave]]</f>
        <v>1 OTHER</v>
      </c>
      <c r="L1455" s="23">
        <f ca="1">NETWORKDAYS(LeaveTracker[[#This Row],[Start Date]],LeaveTracker[[#This Row],[End Date]],lstHolidays)</f>
        <v>1</v>
      </c>
      <c r="M1455" s="27"/>
    </row>
    <row r="1456" spans="1:13" ht="30" customHeight="1" x14ac:dyDescent="0.3">
      <c r="A1456" s="27">
        <v>83</v>
      </c>
      <c r="B1456" s="31">
        <v>43879</v>
      </c>
      <c r="C1456" s="31">
        <v>43812</v>
      </c>
      <c r="D1456" s="20" t="s">
        <v>775</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20" t="s">
        <v>82</v>
      </c>
      <c r="K1456" s="51" t="str">
        <f ca="1">LeaveTracker[[#This Row],[Days]]&amp;" "&amp;LeaveTracker[[#This Row],[Type of Leave]]</f>
        <v>1 VL</v>
      </c>
      <c r="L1456" s="23">
        <f ca="1">NETWORKDAYS(LeaveTracker[[#This Row],[Start Date]],LeaveTracker[[#This Row],[End Date]],lstHolidays)</f>
        <v>1</v>
      </c>
      <c r="M1456" s="27"/>
    </row>
    <row r="1457" spans="1:13" ht="30" customHeight="1" x14ac:dyDescent="0.3">
      <c r="A1457" s="27">
        <v>83</v>
      </c>
      <c r="B1457" s="31">
        <v>43879</v>
      </c>
      <c r="C1457" s="31">
        <v>43812</v>
      </c>
      <c r="D1457" s="20" t="s">
        <v>775</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20" t="s">
        <v>82</v>
      </c>
      <c r="K1457" s="51" t="str">
        <f ca="1">LeaveTracker[[#This Row],[Days]]&amp;" "&amp;LeaveTracker[[#This Row],[Type of Leave]]</f>
        <v>1 VL</v>
      </c>
      <c r="L1457" s="23">
        <f ca="1">NETWORKDAYS(LeaveTracker[[#This Row],[Start Date]],LeaveTracker[[#This Row],[End Date]],lstHolidays)</f>
        <v>1</v>
      </c>
      <c r="M1457" s="27"/>
    </row>
    <row r="1458" spans="1:13" ht="30" customHeight="1" x14ac:dyDescent="0.3">
      <c r="A1458" s="27">
        <v>84</v>
      </c>
      <c r="B1458" s="31">
        <v>43879</v>
      </c>
      <c r="C1458" s="31">
        <v>43801</v>
      </c>
      <c r="D1458" s="19" t="s">
        <v>415</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20" t="s">
        <v>298</v>
      </c>
      <c r="J1458" s="43" t="s">
        <v>158</v>
      </c>
      <c r="K1458" s="51" t="str">
        <f ca="1">LeaveTracker[[#This Row],[Days]]&amp;" "&amp;LeaveTracker[[#This Row],[Type of Leave]]</f>
        <v>1 OTHER</v>
      </c>
      <c r="L1458" s="23">
        <f ca="1">NETWORKDAYS(LeaveTracker[[#This Row],[Start Date]],LeaveTracker[[#This Row],[End Date]],lstHolidays)</f>
        <v>1</v>
      </c>
      <c r="M1458" s="27"/>
    </row>
    <row r="1459" spans="1:13" ht="30" customHeight="1" x14ac:dyDescent="0.3">
      <c r="A1459" s="27">
        <v>85</v>
      </c>
      <c r="B1459" s="31">
        <v>43879</v>
      </c>
      <c r="C1459" s="31">
        <v>43801</v>
      </c>
      <c r="D1459" s="19" t="s">
        <v>415</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20" t="s">
        <v>82</v>
      </c>
      <c r="K1459" s="51" t="str">
        <f ca="1">LeaveTracker[[#This Row],[Days]]&amp;" "&amp;LeaveTracker[[#This Row],[Type of Leave]]</f>
        <v>1 VL</v>
      </c>
      <c r="L1459" s="23">
        <f ca="1">NETWORKDAYS(LeaveTracker[[#This Row],[Start Date]],LeaveTracker[[#This Row],[End Date]],lstHolidays)</f>
        <v>1</v>
      </c>
      <c r="M1459" s="27"/>
    </row>
    <row r="1460" spans="1:13" ht="30" customHeight="1" x14ac:dyDescent="0.3">
      <c r="A1460" s="27">
        <v>86</v>
      </c>
      <c r="B1460" s="31">
        <v>43879</v>
      </c>
      <c r="C1460" s="31">
        <v>43804</v>
      </c>
      <c r="D1460" s="19" t="s">
        <v>759</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20" t="s">
        <v>298</v>
      </c>
      <c r="J1460" s="43" t="s">
        <v>158</v>
      </c>
      <c r="K1460" s="51" t="str">
        <f ca="1">LeaveTracker[[#This Row],[Days]]&amp;" "&amp;LeaveTracker[[#This Row],[Type of Leave]]</f>
        <v>1 OTHER</v>
      </c>
      <c r="L1460" s="23">
        <f ca="1">NETWORKDAYS(LeaveTracker[[#This Row],[Start Date]],LeaveTracker[[#This Row],[End Date]],lstHolidays)</f>
        <v>1</v>
      </c>
      <c r="M1460" s="27"/>
    </row>
    <row r="1461" spans="1:13" ht="30" customHeight="1" x14ac:dyDescent="0.3">
      <c r="A1461" s="27">
        <v>87</v>
      </c>
      <c r="B1461" s="31">
        <v>43879</v>
      </c>
      <c r="C1461" s="31">
        <v>43805</v>
      </c>
      <c r="D1461" s="19" t="s">
        <v>759</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20" t="s">
        <v>82</v>
      </c>
      <c r="K1461" s="51" t="str">
        <f ca="1">LeaveTracker[[#This Row],[Days]]&amp;" "&amp;LeaveTracker[[#This Row],[Type of Leave]]</f>
        <v>2 VL</v>
      </c>
      <c r="L1461" s="23">
        <f ca="1">NETWORKDAYS(LeaveTracker[[#This Row],[Start Date]],LeaveTracker[[#This Row],[End Date]],lstHolidays)</f>
        <v>2</v>
      </c>
      <c r="M1461" s="27"/>
    </row>
    <row r="1462" spans="1:13" ht="30" customHeight="1" x14ac:dyDescent="0.3">
      <c r="A1462" s="27">
        <v>88</v>
      </c>
      <c r="B1462" s="31">
        <v>43879</v>
      </c>
      <c r="C1462" s="31">
        <v>43803</v>
      </c>
      <c r="D1462" s="19" t="s">
        <v>1021</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20" t="s">
        <v>298</v>
      </c>
      <c r="J1462" s="43" t="s">
        <v>105</v>
      </c>
      <c r="K1462" s="51" t="str">
        <f ca="1">LeaveTracker[[#This Row],[Days]]&amp;" "&amp;LeaveTracker[[#This Row],[Type of Leave]]</f>
        <v>1 OTHER</v>
      </c>
      <c r="L1462" s="23">
        <f ca="1">NETWORKDAYS(LeaveTracker[[#This Row],[Start Date]],LeaveTracker[[#This Row],[End Date]],lstHolidays)</f>
        <v>1</v>
      </c>
      <c r="M1462" s="27"/>
    </row>
    <row r="1463" spans="1:13" ht="30" customHeight="1" x14ac:dyDescent="0.3">
      <c r="A1463" s="27">
        <v>89</v>
      </c>
      <c r="B1463" s="31">
        <v>43879</v>
      </c>
      <c r="C1463" s="31">
        <v>43803</v>
      </c>
      <c r="D1463" s="19" t="s">
        <v>762</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20" t="s">
        <v>298</v>
      </c>
      <c r="J1463" s="43" t="s">
        <v>1004</v>
      </c>
      <c r="K1463" s="51" t="str">
        <f ca="1">LeaveTracker[[#This Row],[Days]]&amp;" "&amp;LeaveTracker[[#This Row],[Type of Leave]]</f>
        <v>3 OTHER</v>
      </c>
      <c r="L1463" s="23">
        <f ca="1">NETWORKDAYS(LeaveTracker[[#This Row],[Start Date]],LeaveTracker[[#This Row],[End Date]],lstHolidays)</f>
        <v>3</v>
      </c>
      <c r="M1463" s="27"/>
    </row>
    <row r="1464" spans="1:13" ht="30" customHeight="1" x14ac:dyDescent="0.3">
      <c r="A1464" s="27">
        <v>90</v>
      </c>
      <c r="B1464" s="31">
        <v>43879</v>
      </c>
      <c r="C1464" s="31">
        <v>43816</v>
      </c>
      <c r="D1464" s="19" t="s">
        <v>396</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20" t="s">
        <v>81</v>
      </c>
      <c r="K1464" s="51" t="str">
        <f ca="1">LeaveTracker[[#This Row],[Days]]&amp;" "&amp;LeaveTracker[[#This Row],[Type of Leave]]</f>
        <v>1 SL</v>
      </c>
      <c r="L1464" s="23">
        <f ca="1">NETWORKDAYS(LeaveTracker[[#This Row],[Start Date]],LeaveTracker[[#This Row],[End Date]],lstHolidays)</f>
        <v>1</v>
      </c>
      <c r="M1464" s="27"/>
    </row>
    <row r="1465" spans="1:13" ht="30" customHeight="1" x14ac:dyDescent="0.3">
      <c r="A1465" s="27">
        <v>91</v>
      </c>
      <c r="B1465" s="31">
        <v>43879</v>
      </c>
      <c r="C1465" s="31">
        <v>43834</v>
      </c>
      <c r="D1465" s="19" t="s">
        <v>402</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20" t="s">
        <v>298</v>
      </c>
      <c r="J1465" s="43" t="s">
        <v>158</v>
      </c>
      <c r="K1465" s="51" t="str">
        <f>LeaveTracker[[#This Row],[Days]]&amp;" "&amp;LeaveTracker[[#This Row],[Type of Leave]]</f>
        <v>1 OTHER</v>
      </c>
      <c r="L1465" s="23">
        <v>1</v>
      </c>
      <c r="M1465" s="27"/>
    </row>
    <row r="1466" spans="1:13" ht="30" customHeight="1" x14ac:dyDescent="0.3">
      <c r="A1466" s="27">
        <v>92</v>
      </c>
      <c r="B1466" s="31">
        <v>43879</v>
      </c>
      <c r="C1466" s="31">
        <v>43810</v>
      </c>
      <c r="D1466" s="19" t="s">
        <v>402</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20" t="s">
        <v>298</v>
      </c>
      <c r="J1466" s="43" t="s">
        <v>763</v>
      </c>
      <c r="K1466" s="51" t="str">
        <f>LeaveTracker[[#This Row],[Days]]&amp;" "&amp;LeaveTracker[[#This Row],[Type of Leave]]</f>
        <v>1 OTHER</v>
      </c>
      <c r="L1466" s="23">
        <v>1</v>
      </c>
      <c r="M1466" s="27"/>
    </row>
    <row r="1467" spans="1:13" ht="30" customHeight="1" x14ac:dyDescent="0.3">
      <c r="A1467" s="27">
        <v>93</v>
      </c>
      <c r="B1467" s="31">
        <v>43879</v>
      </c>
      <c r="C1467" s="31">
        <v>43839</v>
      </c>
      <c r="D1467" s="19" t="s">
        <v>767</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20" t="s">
        <v>81</v>
      </c>
      <c r="K1467" s="51" t="str">
        <f ca="1">LeaveTracker[[#This Row],[Days]]&amp;" "&amp;LeaveTracker[[#This Row],[Type of Leave]]</f>
        <v>1 SL</v>
      </c>
      <c r="L1467" s="23">
        <f ca="1">NETWORKDAYS(LeaveTracker[[#This Row],[Start Date]],LeaveTracker[[#This Row],[End Date]],lstHolidays)</f>
        <v>1</v>
      </c>
      <c r="M1467" s="27"/>
    </row>
    <row r="1468" spans="1:13" ht="30" customHeight="1" x14ac:dyDescent="0.3">
      <c r="A1468" s="27">
        <v>94</v>
      </c>
      <c r="B1468" s="31">
        <v>43879</v>
      </c>
      <c r="C1468" s="31">
        <v>43775</v>
      </c>
      <c r="D1468" s="19" t="s">
        <v>767</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20" t="s">
        <v>81</v>
      </c>
      <c r="K1468" s="51" t="str">
        <f ca="1">LeaveTracker[[#This Row],[Days]]&amp;" "&amp;LeaveTracker[[#This Row],[Type of Leave]]</f>
        <v>1 SL</v>
      </c>
      <c r="L1468" s="23">
        <f ca="1">NETWORKDAYS(LeaveTracker[[#This Row],[Start Date]],LeaveTracker[[#This Row],[End Date]],lstHolidays)</f>
        <v>1</v>
      </c>
      <c r="M1468" s="27"/>
    </row>
    <row r="1469" spans="1:13" ht="30" customHeight="1" x14ac:dyDescent="0.3">
      <c r="A1469" s="27">
        <v>94</v>
      </c>
      <c r="B1469" s="31">
        <v>43879</v>
      </c>
      <c r="C1469" s="31">
        <v>43775</v>
      </c>
      <c r="D1469" s="19" t="s">
        <v>767</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20" t="s">
        <v>81</v>
      </c>
      <c r="K1469" s="51" t="str">
        <f ca="1">LeaveTracker[[#This Row],[Days]]&amp;" "&amp;LeaveTracker[[#This Row],[Type of Leave]]</f>
        <v>1 SL</v>
      </c>
      <c r="L1469" s="23">
        <f ca="1">NETWORKDAYS(LeaveTracker[[#This Row],[Start Date]],LeaveTracker[[#This Row],[End Date]],lstHolidays)</f>
        <v>1</v>
      </c>
      <c r="M1469" s="27"/>
    </row>
    <row r="1470" spans="1:13" ht="30" customHeight="1" x14ac:dyDescent="0.3">
      <c r="A1470" s="27">
        <v>95</v>
      </c>
      <c r="B1470" s="31">
        <v>43879</v>
      </c>
      <c r="C1470" s="31">
        <v>43775</v>
      </c>
      <c r="D1470" s="19" t="s">
        <v>767</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20" t="s">
        <v>81</v>
      </c>
      <c r="K1470" s="51" t="str">
        <f ca="1">LeaveTracker[[#This Row],[Days]]&amp;" "&amp;LeaveTracker[[#This Row],[Type of Leave]]</f>
        <v>1 SL</v>
      </c>
      <c r="L1470" s="23">
        <f ca="1">NETWORKDAYS(LeaveTracker[[#This Row],[Start Date]],LeaveTracker[[#This Row],[End Date]],lstHolidays)</f>
        <v>1</v>
      </c>
      <c r="M1470" s="27"/>
    </row>
    <row r="1471" spans="1:13" ht="30" customHeight="1" x14ac:dyDescent="0.3">
      <c r="A1471" s="27">
        <v>96</v>
      </c>
      <c r="B1471" s="31">
        <v>43879</v>
      </c>
      <c r="C1471" s="31">
        <v>43811</v>
      </c>
      <c r="D1471" s="19" t="s">
        <v>769</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20" t="s">
        <v>298</v>
      </c>
      <c r="J1471" s="43" t="s">
        <v>1004</v>
      </c>
      <c r="K1471" s="51" t="str">
        <f ca="1">LeaveTracker[[#This Row],[Days]]&amp;" "&amp;LeaveTracker[[#This Row],[Type of Leave]]</f>
        <v>1 OTHER</v>
      </c>
      <c r="L1471" s="23">
        <f ca="1">NETWORKDAYS(LeaveTracker[[#This Row],[Start Date]],LeaveTracker[[#This Row],[End Date]],lstHolidays)</f>
        <v>1</v>
      </c>
      <c r="M1471" s="27"/>
    </row>
    <row r="1472" spans="1:13" ht="30" customHeight="1" x14ac:dyDescent="0.3">
      <c r="A1472" s="27">
        <v>97</v>
      </c>
      <c r="B1472" s="31">
        <v>43879</v>
      </c>
      <c r="C1472" s="31">
        <v>43832</v>
      </c>
      <c r="D1472" s="19" t="s">
        <v>327</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20" t="s">
        <v>81</v>
      </c>
      <c r="K1472" s="51" t="str">
        <f ca="1">LeaveTracker[[#This Row],[Days]]&amp;" "&amp;LeaveTracker[[#This Row],[Type of Leave]]</f>
        <v>2 SL</v>
      </c>
      <c r="L1472" s="23">
        <f ca="1">NETWORKDAYS(LeaveTracker[[#This Row],[Start Date]],LeaveTracker[[#This Row],[End Date]],lstHolidays)</f>
        <v>2</v>
      </c>
      <c r="M1472" s="27"/>
    </row>
    <row r="1473" spans="1:13" ht="30" customHeight="1" x14ac:dyDescent="0.3">
      <c r="A1473" s="27">
        <v>98</v>
      </c>
      <c r="B1473" s="31">
        <v>43879</v>
      </c>
      <c r="C1473" s="31">
        <v>43818</v>
      </c>
      <c r="D1473" s="19" t="s">
        <v>711</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20" t="s">
        <v>81</v>
      </c>
      <c r="K1473" s="51" t="str">
        <f ca="1">LeaveTracker[[#This Row],[Days]]&amp;" "&amp;LeaveTracker[[#This Row],[Type of Leave]]</f>
        <v>1 SL</v>
      </c>
      <c r="L1473" s="23">
        <f ca="1">NETWORKDAYS(LeaveTracker[[#This Row],[Start Date]],LeaveTracker[[#This Row],[End Date]],lstHolidays)</f>
        <v>1</v>
      </c>
      <c r="M1473" s="27"/>
    </row>
    <row r="1474" spans="1:13" ht="30" customHeight="1" x14ac:dyDescent="0.3">
      <c r="A1474" s="27">
        <v>99</v>
      </c>
      <c r="B1474" s="31">
        <v>43879</v>
      </c>
      <c r="C1474" s="31">
        <v>43819</v>
      </c>
      <c r="D1474" s="19" t="s">
        <v>781</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20" t="s">
        <v>82</v>
      </c>
      <c r="K1474" s="51" t="str">
        <f ca="1">LeaveTracker[[#This Row],[Days]]&amp;" "&amp;LeaveTracker[[#This Row],[Type of Leave]]</f>
        <v>1 VL</v>
      </c>
      <c r="L1474" s="23">
        <f ca="1">NETWORKDAYS(LeaveTracker[[#This Row],[Start Date]],LeaveTracker[[#This Row],[End Date]],lstHolidays)</f>
        <v>1</v>
      </c>
      <c r="M1474" s="27"/>
    </row>
    <row r="1475" spans="1:13" ht="30" customHeight="1" x14ac:dyDescent="0.3">
      <c r="A1475" s="27">
        <v>100</v>
      </c>
      <c r="B1475" s="31">
        <v>43879</v>
      </c>
      <c r="C1475" s="31">
        <v>43833</v>
      </c>
      <c r="D1475" s="19" t="s">
        <v>473</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20" t="s">
        <v>81</v>
      </c>
      <c r="K1475" s="51" t="str">
        <f ca="1">LeaveTracker[[#This Row],[Days]]&amp;" "&amp;LeaveTracker[[#This Row],[Type of Leave]]</f>
        <v>1 SL</v>
      </c>
      <c r="L1475" s="23">
        <f ca="1">NETWORKDAYS(LeaveTracker[[#This Row],[Start Date]],LeaveTracker[[#This Row],[End Date]],lstHolidays)</f>
        <v>1</v>
      </c>
      <c r="M1475" s="27"/>
    </row>
    <row r="1476" spans="1:13" ht="30" customHeight="1" x14ac:dyDescent="0.3">
      <c r="A1476" s="27">
        <v>100</v>
      </c>
      <c r="B1476" s="31">
        <v>43879</v>
      </c>
      <c r="C1476" s="31">
        <v>43833</v>
      </c>
      <c r="D1476" s="19" t="s">
        <v>473</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20" t="s">
        <v>81</v>
      </c>
      <c r="K1476" s="51" t="str">
        <f ca="1">LeaveTracker[[#This Row],[Days]]&amp;" "&amp;LeaveTracker[[#This Row],[Type of Leave]]</f>
        <v>1 SL</v>
      </c>
      <c r="L1476" s="23">
        <f ca="1">NETWORKDAYS(LeaveTracker[[#This Row],[Start Date]],LeaveTracker[[#This Row],[End Date]],lstHolidays)</f>
        <v>1</v>
      </c>
      <c r="M1476" s="27"/>
    </row>
    <row r="1477" spans="1:13" ht="30" customHeight="1" x14ac:dyDescent="0.3">
      <c r="A1477" s="27">
        <v>101</v>
      </c>
      <c r="B1477" s="31">
        <v>43879</v>
      </c>
      <c r="C1477" s="31">
        <v>43822</v>
      </c>
      <c r="D1477" s="19" t="s">
        <v>473</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20" t="s">
        <v>298</v>
      </c>
      <c r="J1477" s="43" t="s">
        <v>158</v>
      </c>
      <c r="K1477" s="51" t="str">
        <f ca="1">LeaveTracker[[#This Row],[Days]]&amp;" "&amp;LeaveTracker[[#This Row],[Type of Leave]]</f>
        <v>1 OTHER</v>
      </c>
      <c r="L1477" s="23">
        <f ca="1">NETWORKDAYS(LeaveTracker[[#This Row],[Start Date]],LeaveTracker[[#This Row],[End Date]],lstHolidays)</f>
        <v>1</v>
      </c>
      <c r="M1477" s="27"/>
    </row>
    <row r="1478" spans="1:13" ht="30" customHeight="1" x14ac:dyDescent="0.3">
      <c r="A1478" s="27">
        <v>102</v>
      </c>
      <c r="B1478" s="31">
        <v>43879</v>
      </c>
      <c r="C1478" s="31">
        <v>43826</v>
      </c>
      <c r="D1478" s="19" t="s">
        <v>522</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20" t="s">
        <v>81</v>
      </c>
      <c r="K1478" s="51" t="str">
        <f ca="1">LeaveTracker[[#This Row],[Days]]&amp;" "&amp;LeaveTracker[[#This Row],[Type of Leave]]</f>
        <v>2 SL</v>
      </c>
      <c r="L1478" s="23">
        <f ca="1">NETWORKDAYS(LeaveTracker[[#This Row],[Start Date]],LeaveTracker[[#This Row],[End Date]],lstHolidays)</f>
        <v>2</v>
      </c>
      <c r="M1478" s="27"/>
    </row>
    <row r="1479" spans="1:13" ht="30" customHeight="1" x14ac:dyDescent="0.3">
      <c r="A1479" s="27">
        <v>103</v>
      </c>
      <c r="B1479" s="31">
        <v>43879</v>
      </c>
      <c r="C1479" s="31">
        <v>43833</v>
      </c>
      <c r="D1479" s="19" t="s">
        <v>530</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20" t="s">
        <v>82</v>
      </c>
      <c r="K1479" s="51" t="str">
        <f ca="1">LeaveTracker[[#This Row],[Days]]&amp;" "&amp;LeaveTracker[[#This Row],[Type of Leave]]</f>
        <v>1 VL</v>
      </c>
      <c r="L1479" s="23">
        <f ca="1">NETWORKDAYS(LeaveTracker[[#This Row],[Start Date]],LeaveTracker[[#This Row],[End Date]],lstHolidays)</f>
        <v>1</v>
      </c>
      <c r="M1479" s="27"/>
    </row>
    <row r="1480" spans="1:13" ht="30" customHeight="1" x14ac:dyDescent="0.3">
      <c r="A1480" s="27">
        <v>103</v>
      </c>
      <c r="B1480" s="31">
        <v>43879</v>
      </c>
      <c r="C1480" s="31">
        <v>43834</v>
      </c>
      <c r="D1480" s="19" t="s">
        <v>530</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20" t="s">
        <v>82</v>
      </c>
      <c r="K1480" s="51" t="str">
        <f ca="1">LeaveTracker[[#This Row],[Days]]&amp;" "&amp;LeaveTracker[[#This Row],[Type of Leave]]</f>
        <v>1 VL</v>
      </c>
      <c r="L1480" s="23">
        <f ca="1">NETWORKDAYS(LeaveTracker[[#This Row],[Start Date]],LeaveTracker[[#This Row],[End Date]],lstHolidays)</f>
        <v>1</v>
      </c>
      <c r="M1480" s="27"/>
    </row>
    <row r="1481" spans="1:13" ht="30" customHeight="1" x14ac:dyDescent="0.3">
      <c r="A1481" s="27">
        <v>104</v>
      </c>
      <c r="B1481" s="31">
        <v>43879</v>
      </c>
      <c r="C1481" s="31">
        <v>43860</v>
      </c>
      <c r="D1481" s="19" t="s">
        <v>530</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20" t="s">
        <v>298</v>
      </c>
      <c r="J1481" s="43" t="s">
        <v>763</v>
      </c>
      <c r="K1481" s="51" t="str">
        <f ca="1">LeaveTracker[[#This Row],[Days]]&amp;" "&amp;LeaveTracker[[#This Row],[Type of Leave]]</f>
        <v>5 OTHER</v>
      </c>
      <c r="L1481" s="23">
        <f ca="1">NETWORKDAYS(LeaveTracker[[#This Row],[Start Date]],LeaveTracker[[#This Row],[End Date]],lstHolidays)</f>
        <v>5</v>
      </c>
      <c r="M1481" s="27"/>
    </row>
    <row r="1482" spans="1:13" ht="30" customHeight="1" x14ac:dyDescent="0.3">
      <c r="A1482" s="27">
        <v>105</v>
      </c>
      <c r="B1482" s="31">
        <v>43879</v>
      </c>
      <c r="C1482" s="31">
        <v>43837</v>
      </c>
      <c r="D1482" s="20" t="s">
        <v>530</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20" t="s">
        <v>298</v>
      </c>
      <c r="J1482" s="43" t="s">
        <v>105</v>
      </c>
      <c r="K1482" s="51" t="str">
        <f ca="1">LeaveTracker[[#This Row],[Days]]&amp;" "&amp;LeaveTracker[[#This Row],[Type of Leave]]</f>
        <v>1 OTHER</v>
      </c>
      <c r="L1482" s="23">
        <f ca="1">NETWORKDAYS(LeaveTracker[[#This Row],[Start Date]],LeaveTracker[[#This Row],[End Date]],lstHolidays)</f>
        <v>1</v>
      </c>
      <c r="M1482" s="27"/>
    </row>
    <row r="1483" spans="1:13" ht="30" customHeight="1" x14ac:dyDescent="0.3">
      <c r="A1483" s="27">
        <v>106</v>
      </c>
      <c r="B1483" s="31">
        <v>43879</v>
      </c>
      <c r="C1483" s="31">
        <v>43815</v>
      </c>
      <c r="D1483" s="20" t="s">
        <v>530</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20" t="s">
        <v>82</v>
      </c>
      <c r="K1483" s="51" t="str">
        <f ca="1">LeaveTracker[[#This Row],[Days]]&amp;" "&amp;LeaveTracker[[#This Row],[Type of Leave]]</f>
        <v>1 VL</v>
      </c>
      <c r="L1483" s="23">
        <f ca="1">NETWORKDAYS(LeaveTracker[[#This Row],[Start Date]],LeaveTracker[[#This Row],[End Date]],lstHolidays)</f>
        <v>1</v>
      </c>
      <c r="M1483" s="27"/>
    </row>
    <row r="1484" spans="1:13" ht="30" customHeight="1" x14ac:dyDescent="0.3">
      <c r="A1484" s="27">
        <v>106</v>
      </c>
      <c r="B1484" s="31">
        <v>43879</v>
      </c>
      <c r="C1484" s="31">
        <v>43815</v>
      </c>
      <c r="D1484" s="20" t="s">
        <v>530</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20" t="s">
        <v>82</v>
      </c>
      <c r="K1484" s="51" t="str">
        <f ca="1">LeaveTracker[[#This Row],[Days]]&amp;" "&amp;LeaveTracker[[#This Row],[Type of Leave]]</f>
        <v>2 VL</v>
      </c>
      <c r="L1484" s="23">
        <f ca="1">NETWORKDAYS(LeaveTracker[[#This Row],[Start Date]],LeaveTracker[[#This Row],[End Date]],lstHolidays)</f>
        <v>2</v>
      </c>
      <c r="M1484" s="27"/>
    </row>
    <row r="1485" spans="1:13" ht="30" customHeight="1" x14ac:dyDescent="0.3">
      <c r="A1485" s="27">
        <v>107</v>
      </c>
      <c r="B1485" s="31">
        <v>43879</v>
      </c>
      <c r="C1485" s="31">
        <v>43815</v>
      </c>
      <c r="D1485" s="20" t="s">
        <v>530</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20" t="s">
        <v>82</v>
      </c>
      <c r="K1485" s="51" t="str">
        <f ca="1">LeaveTracker[[#This Row],[Days]]&amp;" "&amp;LeaveTracker[[#This Row],[Type of Leave]]</f>
        <v>3 VL</v>
      </c>
      <c r="L1485" s="23">
        <f ca="1">NETWORKDAYS(LeaveTracker[[#This Row],[Start Date]],LeaveTracker[[#This Row],[End Date]],lstHolidays)</f>
        <v>3</v>
      </c>
      <c r="M1485" s="27"/>
    </row>
    <row r="1486" spans="1:13" ht="30" customHeight="1" x14ac:dyDescent="0.3">
      <c r="A1486" s="27">
        <v>108</v>
      </c>
      <c r="B1486" s="31">
        <v>43879</v>
      </c>
      <c r="C1486" s="31">
        <v>43815</v>
      </c>
      <c r="D1486" s="20" t="s">
        <v>530</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20" t="s">
        <v>81</v>
      </c>
      <c r="K1486" s="51" t="str">
        <f ca="1">LeaveTracker[[#This Row],[Days]]&amp;" "&amp;LeaveTracker[[#This Row],[Type of Leave]]</f>
        <v>1 SL</v>
      </c>
      <c r="L1486" s="23">
        <f ca="1">NETWORKDAYS(LeaveTracker[[#This Row],[Start Date]],LeaveTracker[[#This Row],[End Date]],lstHolidays)</f>
        <v>1</v>
      </c>
      <c r="M1486" s="27"/>
    </row>
    <row r="1487" spans="1:13" ht="30" customHeight="1" x14ac:dyDescent="0.3">
      <c r="A1487" s="27">
        <v>108</v>
      </c>
      <c r="B1487" s="31">
        <v>43879</v>
      </c>
      <c r="C1487" s="31">
        <v>43815</v>
      </c>
      <c r="D1487" s="20" t="s">
        <v>530</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20" t="s">
        <v>81</v>
      </c>
      <c r="K1487" s="51" t="str">
        <f ca="1">LeaveTracker[[#This Row],[Days]]&amp;" "&amp;LeaveTracker[[#This Row],[Type of Leave]]</f>
        <v>1 SL</v>
      </c>
      <c r="L1487" s="23">
        <f ca="1">NETWORKDAYS(LeaveTracker[[#This Row],[Start Date]],LeaveTracker[[#This Row],[End Date]],lstHolidays)</f>
        <v>1</v>
      </c>
      <c r="M1487" s="27"/>
    </row>
    <row r="1488" spans="1:13" ht="30" customHeight="1" x14ac:dyDescent="0.3">
      <c r="A1488" s="27">
        <v>108</v>
      </c>
      <c r="B1488" s="31">
        <v>43879</v>
      </c>
      <c r="C1488" s="31">
        <v>43815</v>
      </c>
      <c r="D1488" s="20" t="s">
        <v>530</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20" t="s">
        <v>81</v>
      </c>
      <c r="K1488" s="51" t="str">
        <f ca="1">LeaveTracker[[#This Row],[Days]]&amp;" "&amp;LeaveTracker[[#This Row],[Type of Leave]]</f>
        <v>1 SL</v>
      </c>
      <c r="L1488" s="23">
        <f ca="1">NETWORKDAYS(LeaveTracker[[#This Row],[Start Date]],LeaveTracker[[#This Row],[End Date]],lstHolidays)</f>
        <v>1</v>
      </c>
      <c r="M1488" s="27"/>
    </row>
    <row r="1489" spans="1:13" ht="30" customHeight="1" x14ac:dyDescent="0.3">
      <c r="A1489" s="27">
        <v>109</v>
      </c>
      <c r="B1489" s="31">
        <v>43879</v>
      </c>
      <c r="C1489" s="31">
        <v>43795</v>
      </c>
      <c r="D1489" s="20" t="s">
        <v>530</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20" t="s">
        <v>81</v>
      </c>
      <c r="K1489" s="51" t="str">
        <f ca="1">LeaveTracker[[#This Row],[Days]]&amp;" "&amp;LeaveTracker[[#This Row],[Type of Leave]]</f>
        <v>1 SL</v>
      </c>
      <c r="L1489" s="23">
        <f ca="1">NETWORKDAYS(LeaveTracker[[#This Row],[Start Date]],LeaveTracker[[#This Row],[End Date]],lstHolidays)</f>
        <v>1</v>
      </c>
      <c r="M1489" s="27"/>
    </row>
    <row r="1490" spans="1:13" ht="30" customHeight="1" x14ac:dyDescent="0.3">
      <c r="A1490" s="27">
        <v>110</v>
      </c>
      <c r="B1490" s="31">
        <v>43879</v>
      </c>
      <c r="C1490" s="31">
        <v>43795</v>
      </c>
      <c r="D1490" s="20" t="s">
        <v>530</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20" t="s">
        <v>81</v>
      </c>
      <c r="K1490" s="51" t="str">
        <f ca="1">LeaveTracker[[#This Row],[Days]]&amp;" "&amp;LeaveTracker[[#This Row],[Type of Leave]]</f>
        <v>1 SL</v>
      </c>
      <c r="L1490" s="23">
        <f ca="1">NETWORKDAYS(LeaveTracker[[#This Row],[Start Date]],LeaveTracker[[#This Row],[End Date]],lstHolidays)</f>
        <v>1</v>
      </c>
      <c r="M1490" s="27"/>
    </row>
    <row r="1491" spans="1:13" ht="30" customHeight="1" x14ac:dyDescent="0.3">
      <c r="A1491" s="27">
        <v>111</v>
      </c>
      <c r="B1491" s="31">
        <v>43879</v>
      </c>
      <c r="C1491" s="31">
        <v>43776</v>
      </c>
      <c r="D1491" s="20" t="s">
        <v>530</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20" t="s">
        <v>81</v>
      </c>
      <c r="K1491" s="51" t="str">
        <f ca="1">LeaveTracker[[#This Row],[Days]]&amp;" "&amp;LeaveTracker[[#This Row],[Type of Leave]]</f>
        <v>1 SL</v>
      </c>
      <c r="L1491" s="23">
        <f ca="1">NETWORKDAYS(LeaveTracker[[#This Row],[Start Date]],LeaveTracker[[#This Row],[End Date]],lstHolidays)</f>
        <v>1</v>
      </c>
      <c r="M1491" s="27"/>
    </row>
    <row r="1492" spans="1:13" ht="30" customHeight="1" x14ac:dyDescent="0.3">
      <c r="A1492" s="27">
        <v>112</v>
      </c>
      <c r="B1492" s="31">
        <v>43879</v>
      </c>
      <c r="C1492" s="31">
        <v>43803</v>
      </c>
      <c r="D1492" s="19" t="s">
        <v>501</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20" t="s">
        <v>82</v>
      </c>
      <c r="K1492" s="51" t="str">
        <f ca="1">LeaveTracker[[#This Row],[Days]]&amp;" "&amp;LeaveTracker[[#This Row],[Type of Leave]]</f>
        <v>1 VL</v>
      </c>
      <c r="L1492" s="23">
        <f ca="1">NETWORKDAYS(LeaveTracker[[#This Row],[Start Date]],LeaveTracker[[#This Row],[End Date]],lstHolidays)</f>
        <v>1</v>
      </c>
      <c r="M1492" s="27"/>
    </row>
    <row r="1493" spans="1:13" ht="30" customHeight="1" x14ac:dyDescent="0.3">
      <c r="A1493" s="27">
        <v>112</v>
      </c>
      <c r="B1493" s="31">
        <v>43879</v>
      </c>
      <c r="C1493" s="31">
        <v>43803</v>
      </c>
      <c r="D1493" s="20" t="s">
        <v>501</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20" t="s">
        <v>82</v>
      </c>
      <c r="K1493" s="51" t="str">
        <f ca="1">LeaveTracker[[#This Row],[Days]]&amp;" "&amp;LeaveTracker[[#This Row],[Type of Leave]]</f>
        <v>1 VL</v>
      </c>
      <c r="L1493" s="23">
        <f ca="1">NETWORKDAYS(LeaveTracker[[#This Row],[Start Date]],LeaveTracker[[#This Row],[End Date]],lstHolidays)</f>
        <v>1</v>
      </c>
      <c r="M1493" s="27"/>
    </row>
    <row r="1494" spans="1:13" ht="30" customHeight="1" x14ac:dyDescent="0.3">
      <c r="A1494" s="27">
        <v>113</v>
      </c>
      <c r="B1494" s="31">
        <v>43879</v>
      </c>
      <c r="C1494" s="31">
        <v>43840</v>
      </c>
      <c r="D1494" s="19" t="s">
        <v>491</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20" t="s">
        <v>81</v>
      </c>
      <c r="K1494" s="51" t="str">
        <f ca="1">LeaveTracker[[#This Row],[Days]]&amp;" "&amp;LeaveTracker[[#This Row],[Type of Leave]]</f>
        <v>1 SL</v>
      </c>
      <c r="L1494" s="23">
        <f ca="1">NETWORKDAYS(LeaveTracker[[#This Row],[Start Date]],LeaveTracker[[#This Row],[End Date]],lstHolidays)</f>
        <v>1</v>
      </c>
      <c r="M1494" s="27"/>
    </row>
    <row r="1495" spans="1:13" ht="30" customHeight="1" x14ac:dyDescent="0.3">
      <c r="A1495" s="27">
        <v>114</v>
      </c>
      <c r="B1495" s="31">
        <v>43879</v>
      </c>
      <c r="C1495" s="31">
        <v>43804</v>
      </c>
      <c r="D1495" s="19" t="s">
        <v>491</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20" t="s">
        <v>298</v>
      </c>
      <c r="J1495" s="43" t="s">
        <v>727</v>
      </c>
      <c r="K1495" s="51" t="str">
        <f ca="1">LeaveTracker[[#This Row],[Days]]&amp;" "&amp;LeaveTracker[[#This Row],[Type of Leave]]</f>
        <v>2 OTHER</v>
      </c>
      <c r="L1495" s="23">
        <f ca="1">NETWORKDAYS(LeaveTracker[[#This Row],[Start Date]],LeaveTracker[[#This Row],[End Date]],lstHolidays)</f>
        <v>2</v>
      </c>
      <c r="M1495" s="27"/>
    </row>
    <row r="1496" spans="1:13" ht="30" customHeight="1" x14ac:dyDescent="0.3">
      <c r="A1496" s="27">
        <v>115</v>
      </c>
      <c r="B1496" s="31">
        <v>43879</v>
      </c>
      <c r="C1496" s="31">
        <v>43804</v>
      </c>
      <c r="D1496" s="20" t="s">
        <v>491</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20" t="s">
        <v>81</v>
      </c>
      <c r="K1496" s="51" t="str">
        <f ca="1">LeaveTracker[[#This Row],[Days]]&amp;" "&amp;LeaveTracker[[#This Row],[Type of Leave]]</f>
        <v>1 SL</v>
      </c>
      <c r="L1496" s="23">
        <f ca="1">NETWORKDAYS(LeaveTracker[[#This Row],[Start Date]],LeaveTracker[[#This Row],[End Date]],lstHolidays)</f>
        <v>1</v>
      </c>
      <c r="M1496" s="27"/>
    </row>
    <row r="1497" spans="1:13" ht="30" customHeight="1" x14ac:dyDescent="0.3">
      <c r="A1497" s="27">
        <v>116</v>
      </c>
      <c r="B1497" s="31">
        <v>43879</v>
      </c>
      <c r="C1497" s="31">
        <v>43803</v>
      </c>
      <c r="D1497" s="19" t="s">
        <v>497</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20" t="s">
        <v>82</v>
      </c>
      <c r="K1497" s="51" t="str">
        <f ca="1">LeaveTracker[[#This Row],[Days]]&amp;" "&amp;LeaveTracker[[#This Row],[Type of Leave]]</f>
        <v>3 VL</v>
      </c>
      <c r="L1497" s="23">
        <f ca="1">NETWORKDAYS(LeaveTracker[[#This Row],[Start Date]],LeaveTracker[[#This Row],[End Date]],lstHolidays)</f>
        <v>3</v>
      </c>
      <c r="M1497" s="27"/>
    </row>
    <row r="1498" spans="1:13" ht="30" customHeight="1" x14ac:dyDescent="0.3">
      <c r="A1498" s="27">
        <v>117</v>
      </c>
      <c r="B1498" s="31">
        <v>43879</v>
      </c>
      <c r="C1498" s="31">
        <v>43803</v>
      </c>
      <c r="D1498" s="20" t="s">
        <v>497</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20" t="s">
        <v>298</v>
      </c>
      <c r="J1498" s="43" t="s">
        <v>727</v>
      </c>
      <c r="K1498" s="51" t="str">
        <f ca="1">LeaveTracker[[#This Row],[Days]]&amp;" "&amp;LeaveTracker[[#This Row],[Type of Leave]]</f>
        <v>1 OTHER</v>
      </c>
      <c r="L1498" s="23">
        <f ca="1">NETWORKDAYS(LeaveTracker[[#This Row],[Start Date]],LeaveTracker[[#This Row],[End Date]],lstHolidays)</f>
        <v>1</v>
      </c>
      <c r="M1498" s="27"/>
    </row>
    <row r="1499" spans="1:13" ht="30" customHeight="1" x14ac:dyDescent="0.3">
      <c r="A1499" s="27">
        <v>118</v>
      </c>
      <c r="B1499" s="31">
        <v>43879</v>
      </c>
      <c r="C1499" s="31">
        <v>43837</v>
      </c>
      <c r="D1499" s="19" t="s">
        <v>504</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20" t="s">
        <v>298</v>
      </c>
      <c r="J1499" s="43" t="s">
        <v>105</v>
      </c>
      <c r="K1499" s="51" t="str">
        <f ca="1">LeaveTracker[[#This Row],[Days]]&amp;" "&amp;LeaveTracker[[#This Row],[Type of Leave]]</f>
        <v>2 OTHER</v>
      </c>
      <c r="L1499" s="23">
        <f ca="1">NETWORKDAYS(LeaveTracker[[#This Row],[Start Date]],LeaveTracker[[#This Row],[End Date]],lstHolidays)</f>
        <v>2</v>
      </c>
      <c r="M1499" s="27"/>
    </row>
    <row r="1500" spans="1:13" ht="30" customHeight="1" x14ac:dyDescent="0.3">
      <c r="A1500" s="27">
        <v>119</v>
      </c>
      <c r="B1500" s="31">
        <v>43879</v>
      </c>
      <c r="C1500" s="31">
        <v>43801</v>
      </c>
      <c r="D1500" s="19" t="s">
        <v>488</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20" t="s">
        <v>81</v>
      </c>
      <c r="K1500" s="51" t="str">
        <f ca="1">LeaveTracker[[#This Row],[Days]]&amp;" "&amp;LeaveTracker[[#This Row],[Type of Leave]]</f>
        <v>1 SL</v>
      </c>
      <c r="L1500" s="23">
        <f ca="1">NETWORKDAYS(LeaveTracker[[#This Row],[Start Date]],LeaveTracker[[#This Row],[End Date]],lstHolidays)</f>
        <v>1</v>
      </c>
      <c r="M1500" s="27"/>
    </row>
    <row r="1501" spans="1:13" ht="30" customHeight="1" x14ac:dyDescent="0.3">
      <c r="A1501" s="27">
        <v>120</v>
      </c>
      <c r="B1501" s="31">
        <v>43879</v>
      </c>
      <c r="C1501" s="31">
        <v>43798</v>
      </c>
      <c r="D1501" s="19" t="s">
        <v>494</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20" t="s">
        <v>81</v>
      </c>
      <c r="K1501" s="51" t="str">
        <f ca="1">LeaveTracker[[#This Row],[Days]]&amp;" "&amp;LeaveTracker[[#This Row],[Type of Leave]]</f>
        <v>4 SL</v>
      </c>
      <c r="L1501" s="23">
        <f ca="1">NETWORKDAYS(LeaveTracker[[#This Row],[Start Date]],LeaveTracker[[#This Row],[End Date]],lstHolidays)</f>
        <v>4</v>
      </c>
      <c r="M1501" s="27"/>
    </row>
    <row r="1502" spans="1:13" ht="30" customHeight="1" x14ac:dyDescent="0.3">
      <c r="A1502" s="27">
        <v>120</v>
      </c>
      <c r="B1502" s="31">
        <v>43879</v>
      </c>
      <c r="C1502" s="31">
        <v>43798</v>
      </c>
      <c r="D1502" s="20" t="s">
        <v>494</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20" t="s">
        <v>81</v>
      </c>
      <c r="K1502" s="51" t="str">
        <f ca="1">LeaveTracker[[#This Row],[Days]]&amp;" "&amp;LeaveTracker[[#This Row],[Type of Leave]]</f>
        <v>1 SL</v>
      </c>
      <c r="L1502" s="23">
        <f ca="1">NETWORKDAYS(LeaveTracker[[#This Row],[Start Date]],LeaveTracker[[#This Row],[End Date]],lstHolidays)</f>
        <v>1</v>
      </c>
      <c r="M1502" s="27"/>
    </row>
    <row r="1503" spans="1:13" ht="30" customHeight="1" x14ac:dyDescent="0.3">
      <c r="A1503" s="27">
        <v>120</v>
      </c>
      <c r="B1503" s="31">
        <v>43879</v>
      </c>
      <c r="C1503" s="31">
        <v>43798</v>
      </c>
      <c r="D1503" s="20" t="s">
        <v>494</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20" t="s">
        <v>81</v>
      </c>
      <c r="K1503" s="51" t="str">
        <f ca="1">LeaveTracker[[#This Row],[Days]]&amp;" "&amp;LeaveTracker[[#This Row],[Type of Leave]]</f>
        <v>1 SL</v>
      </c>
      <c r="L1503" s="23">
        <f ca="1">NETWORKDAYS(LeaveTracker[[#This Row],[Start Date]],LeaveTracker[[#This Row],[End Date]],lstHolidays)</f>
        <v>1</v>
      </c>
      <c r="M1503" s="27"/>
    </row>
    <row r="1504" spans="1:13" ht="30" customHeight="1" x14ac:dyDescent="0.3">
      <c r="A1504" s="27">
        <v>121</v>
      </c>
      <c r="B1504" s="31">
        <v>43879</v>
      </c>
      <c r="C1504" s="31">
        <v>43798</v>
      </c>
      <c r="D1504" s="20" t="s">
        <v>494</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20" t="s">
        <v>81</v>
      </c>
      <c r="K1504" s="51" t="str">
        <f ca="1">LeaveTracker[[#This Row],[Days]]&amp;" "&amp;LeaveTracker[[#This Row],[Type of Leave]]</f>
        <v>4 SL</v>
      </c>
      <c r="L1504" s="23">
        <f ca="1">NETWORKDAYS(LeaveTracker[[#This Row],[Start Date]],LeaveTracker[[#This Row],[End Date]],lstHolidays)</f>
        <v>4</v>
      </c>
      <c r="M1504" s="27"/>
    </row>
    <row r="1505" spans="1:13" ht="30" customHeight="1" x14ac:dyDescent="0.3">
      <c r="A1505" s="27">
        <v>121</v>
      </c>
      <c r="B1505" s="31">
        <v>43879</v>
      </c>
      <c r="C1505" s="31">
        <v>43799</v>
      </c>
      <c r="D1505" s="20" t="s">
        <v>494</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20" t="s">
        <v>81</v>
      </c>
      <c r="K1505" s="51" t="str">
        <f ca="1">LeaveTracker[[#This Row],[Days]]&amp;" "&amp;LeaveTracker[[#This Row],[Type of Leave]]</f>
        <v>4 SL</v>
      </c>
      <c r="L1505" s="23">
        <f ca="1">NETWORKDAYS(LeaveTracker[[#This Row],[Start Date]],LeaveTracker[[#This Row],[End Date]],lstHolidays)</f>
        <v>4</v>
      </c>
      <c r="M1505" s="27"/>
    </row>
    <row r="1506" spans="1:13" ht="30" customHeight="1" x14ac:dyDescent="0.3">
      <c r="A1506" s="27">
        <v>122</v>
      </c>
      <c r="B1506" s="31">
        <v>43879</v>
      </c>
      <c r="C1506" s="24">
        <v>43819</v>
      </c>
      <c r="D1506" s="19" t="s">
        <v>332</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20" t="s">
        <v>298</v>
      </c>
      <c r="J1506" s="43" t="s">
        <v>691</v>
      </c>
      <c r="K1506" s="51" t="str">
        <f ca="1">LeaveTracker[[#This Row],[Days]]&amp;" "&amp;LeaveTracker[[#This Row],[Type of Leave]]</f>
        <v>1 OTHER</v>
      </c>
      <c r="L1506" s="23">
        <f ca="1">NETWORKDAYS(LeaveTracker[[#This Row],[Start Date]],LeaveTracker[[#This Row],[End Date]],lstHolidays)</f>
        <v>1</v>
      </c>
      <c r="M1506" s="27"/>
    </row>
    <row r="1507" spans="1:13" ht="30" customHeight="1" x14ac:dyDescent="0.3">
      <c r="A1507" s="27">
        <v>123</v>
      </c>
      <c r="B1507" s="31">
        <v>43879</v>
      </c>
      <c r="C1507" s="31">
        <v>43836</v>
      </c>
      <c r="D1507" s="19" t="s">
        <v>780</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20" t="s">
        <v>298</v>
      </c>
      <c r="J1507" s="43" t="s">
        <v>644</v>
      </c>
      <c r="K1507" s="51" t="str">
        <f ca="1">LeaveTracker[[#This Row],[Days]]&amp;" "&amp;LeaveTracker[[#This Row],[Type of Leave]]</f>
        <v>1 OTHER</v>
      </c>
      <c r="L1507" s="23">
        <f ca="1">NETWORKDAYS(LeaveTracker[[#This Row],[Start Date]],LeaveTracker[[#This Row],[End Date]],lstHolidays)</f>
        <v>1</v>
      </c>
      <c r="M1507" s="27"/>
    </row>
    <row r="1508" spans="1:13" ht="30" customHeight="1" x14ac:dyDescent="0.3">
      <c r="A1508" s="27">
        <v>124</v>
      </c>
      <c r="B1508" s="31">
        <v>43879</v>
      </c>
      <c r="C1508" s="31">
        <v>43811</v>
      </c>
      <c r="D1508" s="19" t="s">
        <v>477</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20" t="s">
        <v>81</v>
      </c>
      <c r="K1508" s="51" t="str">
        <f ca="1">LeaveTracker[[#This Row],[Days]]&amp;" "&amp;LeaveTracker[[#This Row],[Type of Leave]]</f>
        <v>2 SL</v>
      </c>
      <c r="L1508" s="23">
        <f ca="1">NETWORKDAYS(LeaveTracker[[#This Row],[Start Date]],LeaveTracker[[#This Row],[End Date]],lstHolidays)</f>
        <v>2</v>
      </c>
      <c r="M1508" s="27"/>
    </row>
    <row r="1509" spans="1:13" ht="30" customHeight="1" x14ac:dyDescent="0.3">
      <c r="A1509" s="27">
        <v>125</v>
      </c>
      <c r="B1509" s="31">
        <v>43879</v>
      </c>
      <c r="C1509" s="31">
        <v>43810</v>
      </c>
      <c r="D1509" s="19" t="s">
        <v>265</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20" t="s">
        <v>298</v>
      </c>
      <c r="J1509" s="43" t="s">
        <v>644</v>
      </c>
      <c r="K1509" s="51" t="str">
        <f ca="1">LeaveTracker[[#This Row],[Days]]&amp;" "&amp;LeaveTracker[[#This Row],[Type of Leave]]</f>
        <v>1 OTHER</v>
      </c>
      <c r="L1509" s="23">
        <f ca="1">NETWORKDAYS(LeaveTracker[[#This Row],[Start Date]],LeaveTracker[[#This Row],[End Date]],lstHolidays)</f>
        <v>1</v>
      </c>
      <c r="M1509" s="27"/>
    </row>
    <row r="1510" spans="1:13" ht="30"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20" t="s">
        <v>81</v>
      </c>
      <c r="K1510" s="51" t="str">
        <f ca="1">LeaveTracker[[#This Row],[Days]]&amp;" "&amp;LeaveTracker[[#This Row],[Type of Leave]]</f>
        <v>1 SL</v>
      </c>
      <c r="L1510" s="23">
        <f ca="1">NETWORKDAYS(LeaveTracker[[#This Row],[Start Date]],LeaveTracker[[#This Row],[End Date]],lstHolidays)</f>
        <v>1</v>
      </c>
      <c r="M1510" s="27"/>
    </row>
    <row r="1511" spans="1:13" ht="30"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20" t="s">
        <v>81</v>
      </c>
      <c r="K1511" s="51" t="str">
        <f ca="1">LeaveTracker[[#This Row],[Days]]&amp;" "&amp;LeaveTracker[[#This Row],[Type of Leave]]</f>
        <v>1 SL</v>
      </c>
      <c r="L1511" s="23">
        <f ca="1">NETWORKDAYS(LeaveTracker[[#This Row],[Start Date]],LeaveTracker[[#This Row],[End Date]],lstHolidays)</f>
        <v>1</v>
      </c>
      <c r="M1511" s="27"/>
    </row>
    <row r="1512" spans="1:13" ht="30" customHeight="1" x14ac:dyDescent="0.3">
      <c r="A1512" s="27">
        <v>127</v>
      </c>
      <c r="B1512" s="31">
        <v>43879</v>
      </c>
      <c r="C1512" s="24">
        <v>43818</v>
      </c>
      <c r="D1512" s="19" t="s">
        <v>338</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20" t="s">
        <v>298</v>
      </c>
      <c r="J1512" s="43" t="s">
        <v>1004</v>
      </c>
      <c r="K1512" s="51" t="str">
        <f ca="1">LeaveTracker[[#This Row],[Days]]&amp;" "&amp;LeaveTracker[[#This Row],[Type of Leave]]</f>
        <v>2 OTHER</v>
      </c>
      <c r="L1512" s="23">
        <f ca="1">NETWORKDAYS(LeaveTracker[[#This Row],[Start Date]],LeaveTracker[[#This Row],[End Date]],lstHolidays)</f>
        <v>2</v>
      </c>
      <c r="M1512" s="27"/>
    </row>
    <row r="1513" spans="1:13" ht="30" customHeight="1" x14ac:dyDescent="0.3">
      <c r="A1513" s="27">
        <v>127</v>
      </c>
      <c r="B1513" s="31">
        <v>43879</v>
      </c>
      <c r="C1513" s="24">
        <v>43822</v>
      </c>
      <c r="D1513" s="19" t="s">
        <v>338</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20" t="s">
        <v>298</v>
      </c>
      <c r="J1513" s="43" t="s">
        <v>1004</v>
      </c>
      <c r="K1513" s="51" t="str">
        <f ca="1">LeaveTracker[[#This Row],[Days]]&amp;" "&amp;LeaveTracker[[#This Row],[Type of Leave]]</f>
        <v>1 OTHER</v>
      </c>
      <c r="L1513" s="23">
        <f ca="1">NETWORKDAYS(LeaveTracker[[#This Row],[Start Date]],LeaveTracker[[#This Row],[End Date]],lstHolidays)</f>
        <v>1</v>
      </c>
      <c r="M1513" s="27"/>
    </row>
    <row r="1514" spans="1:13" ht="30" customHeight="1" x14ac:dyDescent="0.3">
      <c r="A1514" s="27">
        <v>127</v>
      </c>
      <c r="B1514" s="31">
        <v>43879</v>
      </c>
      <c r="C1514" s="24">
        <v>43825</v>
      </c>
      <c r="D1514" s="19" t="s">
        <v>338</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20" t="s">
        <v>298</v>
      </c>
      <c r="J1514" s="43" t="s">
        <v>1004</v>
      </c>
      <c r="K1514" s="51" t="str">
        <f ca="1">LeaveTracker[[#This Row],[Days]]&amp;" "&amp;LeaveTracker[[#This Row],[Type of Leave]]</f>
        <v>2 OTHER</v>
      </c>
      <c r="L1514" s="23">
        <f ca="1">NETWORKDAYS(LeaveTracker[[#This Row],[Start Date]],LeaveTracker[[#This Row],[End Date]],lstHolidays)</f>
        <v>2</v>
      </c>
      <c r="M1514" s="27"/>
    </row>
    <row r="1515" spans="1:13" ht="30"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20" t="s">
        <v>82</v>
      </c>
      <c r="K1515" s="51" t="str">
        <f ca="1">LeaveTracker[[#This Row],[Days]]&amp;" "&amp;LeaveTracker[[#This Row],[Type of Leave]]</f>
        <v>3 VL</v>
      </c>
      <c r="L1515" s="23">
        <f ca="1">NETWORKDAYS(LeaveTracker[[#This Row],[Start Date]],LeaveTracker[[#This Row],[End Date]],lstHolidays)</f>
        <v>3</v>
      </c>
      <c r="M1515" s="27"/>
    </row>
    <row r="1516" spans="1:13" ht="30"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20" t="s">
        <v>82</v>
      </c>
      <c r="K1516" s="51" t="str">
        <f ca="1">LeaveTracker[[#This Row],[Days]]&amp;" "&amp;LeaveTracker[[#This Row],[Type of Leave]]</f>
        <v>2 VL</v>
      </c>
      <c r="L1516" s="23">
        <f ca="1">NETWORKDAYS(LeaveTracker[[#This Row],[Start Date]],LeaveTracker[[#This Row],[End Date]],lstHolidays)</f>
        <v>2</v>
      </c>
      <c r="M1516" s="27"/>
    </row>
    <row r="1517" spans="1:13" ht="30" customHeight="1" x14ac:dyDescent="0.3">
      <c r="A1517" s="27">
        <v>129</v>
      </c>
      <c r="B1517" s="31">
        <v>43879</v>
      </c>
      <c r="C1517" s="31">
        <v>43812</v>
      </c>
      <c r="D1517" s="19" t="s">
        <v>789</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20" t="s">
        <v>298</v>
      </c>
      <c r="J1517" s="43" t="s">
        <v>1004</v>
      </c>
      <c r="K1517" s="51" t="str">
        <f ca="1">LeaveTracker[[#This Row],[Days]]&amp;" "&amp;LeaveTracker[[#This Row],[Type of Leave]]</f>
        <v>3 OTHER</v>
      </c>
      <c r="L1517" s="23">
        <f ca="1">NETWORKDAYS(LeaveTracker[[#This Row],[Start Date]],LeaveTracker[[#This Row],[End Date]],lstHolidays)</f>
        <v>3</v>
      </c>
      <c r="M1517" s="27"/>
    </row>
    <row r="1518" spans="1:13" ht="30" customHeight="1" x14ac:dyDescent="0.3">
      <c r="A1518" s="27">
        <v>129</v>
      </c>
      <c r="B1518" s="31">
        <v>43879</v>
      </c>
      <c r="C1518" s="31">
        <v>43812</v>
      </c>
      <c r="D1518" s="19" t="s">
        <v>789</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20" t="s">
        <v>298</v>
      </c>
      <c r="J1518" s="43" t="s">
        <v>1004</v>
      </c>
      <c r="K1518" s="51" t="str">
        <f ca="1">LeaveTracker[[#This Row],[Days]]&amp;" "&amp;LeaveTracker[[#This Row],[Type of Leave]]</f>
        <v>2 OTHER</v>
      </c>
      <c r="L1518" s="23">
        <f ca="1">NETWORKDAYS(LeaveTracker[[#This Row],[Start Date]],LeaveTracker[[#This Row],[End Date]],lstHolidays)</f>
        <v>2</v>
      </c>
      <c r="M1518" s="27"/>
    </row>
    <row r="1519" spans="1:13" ht="30" customHeight="1" x14ac:dyDescent="0.3">
      <c r="A1519" s="27">
        <v>130</v>
      </c>
      <c r="B1519" s="31">
        <v>43879</v>
      </c>
      <c r="C1519" s="31">
        <v>43816</v>
      </c>
      <c r="D1519" s="19" t="s">
        <v>757</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20" t="s">
        <v>298</v>
      </c>
      <c r="J1519" s="43" t="s">
        <v>105</v>
      </c>
      <c r="K1519" s="51" t="str">
        <f ca="1">LeaveTracker[[#This Row],[Days]]&amp;" "&amp;LeaveTracker[[#This Row],[Type of Leave]]</f>
        <v>1 OTHER</v>
      </c>
      <c r="L1519" s="23">
        <f ca="1">NETWORKDAYS(LeaveTracker[[#This Row],[Start Date]],LeaveTracker[[#This Row],[End Date]],lstHolidays)</f>
        <v>1</v>
      </c>
      <c r="M1519" s="27"/>
    </row>
    <row r="1520" spans="1:13" ht="30" customHeight="1" x14ac:dyDescent="0.3">
      <c r="A1520" s="27">
        <v>131</v>
      </c>
      <c r="B1520" s="31">
        <v>43879</v>
      </c>
      <c r="C1520" s="31">
        <v>43818</v>
      </c>
      <c r="D1520" s="19" t="s">
        <v>657</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20" t="s">
        <v>81</v>
      </c>
      <c r="K1520" s="51" t="str">
        <f ca="1">LeaveTracker[[#This Row],[Days]]&amp;" "&amp;LeaveTracker[[#This Row],[Type of Leave]]</f>
        <v>1 SL</v>
      </c>
      <c r="L1520" s="23">
        <f ca="1">NETWORKDAYS(LeaveTracker[[#This Row],[Start Date]],LeaveTracker[[#This Row],[End Date]],lstHolidays)</f>
        <v>1</v>
      </c>
      <c r="M1520" s="27"/>
    </row>
    <row r="1521" spans="1:13" ht="30" customHeight="1" x14ac:dyDescent="0.3">
      <c r="A1521" s="27">
        <v>132</v>
      </c>
      <c r="B1521" s="31">
        <v>43879</v>
      </c>
      <c r="C1521" s="31">
        <v>43822</v>
      </c>
      <c r="D1521" s="19" t="s">
        <v>464</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20" t="s">
        <v>298</v>
      </c>
      <c r="K1521" s="51" t="str">
        <f ca="1">LeaveTracker[[#This Row],[Days]]&amp;" "&amp;LeaveTracker[[#This Row],[Type of Leave]]</f>
        <v>3 OTHER</v>
      </c>
      <c r="L1521" s="23">
        <f ca="1">NETWORKDAYS(LeaveTracker[[#This Row],[Start Date]],LeaveTracker[[#This Row],[End Date]],lstHolidays)</f>
        <v>3</v>
      </c>
      <c r="M1521" s="27"/>
    </row>
    <row r="1522" spans="1:13" ht="30" customHeight="1" x14ac:dyDescent="0.3">
      <c r="A1522" s="27">
        <v>133</v>
      </c>
      <c r="B1522" s="31">
        <v>43879</v>
      </c>
      <c r="C1522" s="31">
        <v>43812</v>
      </c>
      <c r="D1522" s="20" t="s">
        <v>464</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20" t="s">
        <v>81</v>
      </c>
      <c r="K1522" s="51" t="str">
        <f ca="1">LeaveTracker[[#This Row],[Days]]&amp;" "&amp;LeaveTracker[[#This Row],[Type of Leave]]</f>
        <v>3 SL</v>
      </c>
      <c r="L1522" s="23">
        <f ca="1">NETWORKDAYS(LeaveTracker[[#This Row],[Start Date]],LeaveTracker[[#This Row],[End Date]],lstHolidays)</f>
        <v>3</v>
      </c>
      <c r="M1522" s="27"/>
    </row>
    <row r="1523" spans="1:13" ht="30" customHeight="1" x14ac:dyDescent="0.3">
      <c r="A1523" s="27">
        <v>134</v>
      </c>
      <c r="B1523" s="31">
        <v>43879</v>
      </c>
      <c r="C1523" s="31">
        <v>43794</v>
      </c>
      <c r="D1523" s="19" t="s">
        <v>791</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20" t="s">
        <v>81</v>
      </c>
      <c r="K1523" s="51" t="str">
        <f ca="1">LeaveTracker[[#This Row],[Days]]&amp;" "&amp;LeaveTracker[[#This Row],[Type of Leave]]</f>
        <v>0 SL</v>
      </c>
      <c r="L1523" s="23">
        <f ca="1">NETWORKDAYS(LeaveTracker[[#This Row],[Start Date]],LeaveTracker[[#This Row],[End Date]],lstHolidays)</f>
        <v>0</v>
      </c>
      <c r="M1523" s="27"/>
    </row>
    <row r="1524" spans="1:13" ht="30" customHeight="1" x14ac:dyDescent="0.3">
      <c r="A1524" s="27">
        <v>135</v>
      </c>
      <c r="B1524" s="31">
        <v>43879</v>
      </c>
      <c r="C1524" s="31">
        <v>43783</v>
      </c>
      <c r="D1524" s="19" t="s">
        <v>793</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20" t="s">
        <v>81</v>
      </c>
      <c r="K1524" s="51" t="str">
        <f ca="1">LeaveTracker[[#This Row],[Days]]&amp;" "&amp;LeaveTracker[[#This Row],[Type of Leave]]</f>
        <v>3 SL</v>
      </c>
      <c r="L1524" s="23">
        <f ca="1">NETWORKDAYS(LeaveTracker[[#This Row],[Start Date]],LeaveTracker[[#This Row],[End Date]],lstHolidays)</f>
        <v>3</v>
      </c>
      <c r="M1524" s="27"/>
    </row>
    <row r="1525" spans="1:13" ht="30" customHeight="1" x14ac:dyDescent="0.3">
      <c r="A1525" s="27">
        <v>136</v>
      </c>
      <c r="B1525" s="31">
        <v>43879</v>
      </c>
      <c r="C1525" s="31">
        <v>43786</v>
      </c>
      <c r="D1525" s="19" t="s">
        <v>290</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20" t="s">
        <v>81</v>
      </c>
      <c r="K1525" s="51" t="str">
        <f ca="1">LeaveTracker[[#This Row],[Days]]&amp;" "&amp;LeaveTracker[[#This Row],[Type of Leave]]</f>
        <v>1 SL</v>
      </c>
      <c r="L1525" s="23">
        <f ca="1">NETWORKDAYS(LeaveTracker[[#This Row],[Start Date]],LeaveTracker[[#This Row],[End Date]],lstHolidays)</f>
        <v>1</v>
      </c>
      <c r="M1525" s="27"/>
    </row>
    <row r="1526" spans="1:13" ht="30" customHeight="1" x14ac:dyDescent="0.3">
      <c r="A1526" s="27">
        <v>136</v>
      </c>
      <c r="B1526" s="31">
        <v>43879</v>
      </c>
      <c r="C1526" s="31">
        <v>43786</v>
      </c>
      <c r="D1526" s="19" t="s">
        <v>290</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20" t="s">
        <v>81</v>
      </c>
      <c r="K1526" s="51" t="str">
        <f ca="1">LeaveTracker[[#This Row],[Days]]&amp;" "&amp;LeaveTracker[[#This Row],[Type of Leave]]</f>
        <v>3 SL</v>
      </c>
      <c r="L1526" s="23">
        <f ca="1">NETWORKDAYS(LeaveTracker[[#This Row],[Start Date]],LeaveTracker[[#This Row],[End Date]],lstHolidays)</f>
        <v>3</v>
      </c>
      <c r="M1526" s="27"/>
    </row>
    <row r="1527" spans="1:13" ht="30" customHeight="1" x14ac:dyDescent="0.3">
      <c r="A1527" s="27">
        <v>136</v>
      </c>
      <c r="B1527" s="31">
        <v>43879</v>
      </c>
      <c r="C1527" s="31">
        <v>43786</v>
      </c>
      <c r="D1527" s="19" t="s">
        <v>290</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20" t="s">
        <v>81</v>
      </c>
      <c r="K1527" s="51" t="str">
        <f ca="1">LeaveTracker[[#This Row],[Days]]&amp;" "&amp;LeaveTracker[[#This Row],[Type of Leave]]</f>
        <v>0 SL</v>
      </c>
      <c r="L1527" s="23">
        <f ca="1">NETWORKDAYS(LeaveTracker[[#This Row],[Start Date]],LeaveTracker[[#This Row],[End Date]],lstHolidays)</f>
        <v>0</v>
      </c>
      <c r="M1527" s="27"/>
    </row>
    <row r="1528" spans="1:13" ht="30" customHeight="1" x14ac:dyDescent="0.3">
      <c r="A1528" s="27">
        <v>137</v>
      </c>
      <c r="B1528" s="31">
        <v>43879</v>
      </c>
      <c r="C1528" s="31">
        <v>43801</v>
      </c>
      <c r="D1528" s="20" t="s">
        <v>290</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20" t="s">
        <v>81</v>
      </c>
      <c r="K1528" s="51" t="str">
        <f ca="1">LeaveTracker[[#This Row],[Days]]&amp;" "&amp;LeaveTracker[[#This Row],[Type of Leave]]</f>
        <v>5 SL</v>
      </c>
      <c r="L1528" s="23">
        <f ca="1">NETWORKDAYS(LeaveTracker[[#This Row],[Start Date]],LeaveTracker[[#This Row],[End Date]],lstHolidays)</f>
        <v>5</v>
      </c>
      <c r="M1528" s="27"/>
    </row>
    <row r="1529" spans="1:13" ht="30" customHeight="1" x14ac:dyDescent="0.3">
      <c r="A1529" s="27">
        <v>138</v>
      </c>
      <c r="B1529" s="31">
        <v>43879</v>
      </c>
      <c r="C1529" s="31">
        <v>43805</v>
      </c>
      <c r="D1529" s="19" t="s">
        <v>794</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20" t="s">
        <v>82</v>
      </c>
      <c r="K1529" s="51" t="str">
        <f ca="1">LeaveTracker[[#This Row],[Days]]&amp;" "&amp;LeaveTracker[[#This Row],[Type of Leave]]</f>
        <v>5 VL</v>
      </c>
      <c r="L1529" s="23">
        <f ca="1">NETWORKDAYS(LeaveTracker[[#This Row],[Start Date]],LeaveTracker[[#This Row],[End Date]],lstHolidays)</f>
        <v>5</v>
      </c>
      <c r="M1529" s="27"/>
    </row>
    <row r="1530" spans="1:13" ht="30" customHeight="1" x14ac:dyDescent="0.3">
      <c r="A1530" s="27">
        <v>139</v>
      </c>
      <c r="B1530" s="31">
        <v>43879</v>
      </c>
      <c r="C1530" s="31">
        <v>43787</v>
      </c>
      <c r="D1530" s="20" t="s">
        <v>794</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20" t="s">
        <v>81</v>
      </c>
      <c r="K1530" s="51" t="str">
        <f ca="1">LeaveTracker[[#This Row],[Days]]&amp;" "&amp;LeaveTracker[[#This Row],[Type of Leave]]</f>
        <v>2 SL</v>
      </c>
      <c r="L1530" s="23">
        <f ca="1">NETWORKDAYS(LeaveTracker[[#This Row],[Start Date]],LeaveTracker[[#This Row],[End Date]],lstHolidays)</f>
        <v>2</v>
      </c>
      <c r="M1530" s="27"/>
    </row>
    <row r="1531" spans="1:13" ht="30" customHeight="1" x14ac:dyDescent="0.3">
      <c r="A1531" s="27">
        <v>140</v>
      </c>
      <c r="B1531" s="31">
        <v>43879</v>
      </c>
      <c r="C1531" s="31">
        <v>43819</v>
      </c>
      <c r="D1531" s="19" t="s">
        <v>228</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20" t="s">
        <v>81</v>
      </c>
      <c r="K1531" s="51" t="str">
        <f ca="1">LeaveTracker[[#This Row],[Days]]&amp;" "&amp;LeaveTracker[[#This Row],[Type of Leave]]</f>
        <v>2 SL</v>
      </c>
      <c r="L1531" s="23">
        <f ca="1">NETWORKDAYS(LeaveTracker[[#This Row],[Start Date]],LeaveTracker[[#This Row],[End Date]],lstHolidays)</f>
        <v>2</v>
      </c>
      <c r="M1531" s="27"/>
    </row>
    <row r="1532" spans="1:13" ht="30" customHeight="1" x14ac:dyDescent="0.3">
      <c r="A1532" s="27">
        <v>140</v>
      </c>
      <c r="B1532" s="31">
        <v>43879</v>
      </c>
      <c r="C1532" s="31">
        <v>43819</v>
      </c>
      <c r="D1532" s="19" t="s">
        <v>228</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20" t="s">
        <v>81</v>
      </c>
      <c r="K1532" s="51" t="str">
        <f ca="1">LeaveTracker[[#This Row],[Days]]&amp;" "&amp;LeaveTracker[[#This Row],[Type of Leave]]</f>
        <v>1 SL</v>
      </c>
      <c r="L1532" s="23">
        <f ca="1">NETWORKDAYS(LeaveTracker[[#This Row],[Start Date]],LeaveTracker[[#This Row],[End Date]],lstHolidays)</f>
        <v>1</v>
      </c>
      <c r="M1532" s="27"/>
    </row>
    <row r="1533" spans="1:13" ht="30" customHeight="1" x14ac:dyDescent="0.3">
      <c r="A1533" s="27">
        <v>141</v>
      </c>
      <c r="B1533" s="31">
        <v>43879</v>
      </c>
      <c r="C1533" s="31">
        <v>43833</v>
      </c>
      <c r="D1533" s="19" t="s">
        <v>798</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20" t="s">
        <v>81</v>
      </c>
      <c r="K1533" s="51" t="str">
        <f ca="1">LeaveTracker[[#This Row],[Days]]&amp;" "&amp;LeaveTracker[[#This Row],[Type of Leave]]</f>
        <v>1 SL</v>
      </c>
      <c r="L1533" s="23">
        <f ca="1">NETWORKDAYS(LeaveTracker[[#This Row],[Start Date]],LeaveTracker[[#This Row],[End Date]],lstHolidays)</f>
        <v>1</v>
      </c>
      <c r="M1533" s="27"/>
    </row>
    <row r="1534" spans="1:13" ht="30" customHeight="1" x14ac:dyDescent="0.3">
      <c r="A1534" s="27">
        <v>142</v>
      </c>
      <c r="B1534" s="31">
        <v>43879</v>
      </c>
      <c r="C1534" s="31">
        <v>43801</v>
      </c>
      <c r="D1534" s="20" t="s">
        <v>798</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20" t="s">
        <v>82</v>
      </c>
      <c r="K1534" s="51" t="str">
        <f ca="1">LeaveTracker[[#This Row],[Days]]&amp;" "&amp;LeaveTracker[[#This Row],[Type of Leave]]</f>
        <v>1 VL</v>
      </c>
      <c r="L1534" s="23">
        <f ca="1">NETWORKDAYS(LeaveTracker[[#This Row],[Start Date]],LeaveTracker[[#This Row],[End Date]],lstHolidays)</f>
        <v>1</v>
      </c>
      <c r="M1534" s="27"/>
    </row>
    <row r="1535" spans="1:13" ht="30"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20" t="s">
        <v>298</v>
      </c>
      <c r="J1535" s="43" t="s">
        <v>755</v>
      </c>
      <c r="K1535" s="51" t="str">
        <f ca="1">LeaveTracker[[#This Row],[Days]]&amp;" "&amp;LeaveTracker[[#This Row],[Type of Leave]]</f>
        <v>1 OTHER</v>
      </c>
      <c r="L1535" s="23">
        <f ca="1">NETWORKDAYS(LeaveTracker[[#This Row],[Start Date]],LeaveTracker[[#This Row],[End Date]],lstHolidays)</f>
        <v>1</v>
      </c>
      <c r="M1535" s="27"/>
    </row>
    <row r="1536" spans="1:13" ht="30"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20" t="s">
        <v>81</v>
      </c>
      <c r="K1536" s="51" t="str">
        <f ca="1">LeaveTracker[[#This Row],[Days]]&amp;" "&amp;LeaveTracker[[#This Row],[Type of Leave]]</f>
        <v>1 SL</v>
      </c>
      <c r="L1536" s="23">
        <f ca="1">NETWORKDAYS(LeaveTracker[[#This Row],[Start Date]],LeaveTracker[[#This Row],[End Date]],lstHolidays)</f>
        <v>1</v>
      </c>
      <c r="M1536" s="27"/>
    </row>
    <row r="1537" spans="1:13" ht="30"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20" t="s">
        <v>81</v>
      </c>
      <c r="K1537" s="51" t="str">
        <f ca="1">LeaveTracker[[#This Row],[Days]]&amp;" "&amp;LeaveTracker[[#This Row],[Type of Leave]]</f>
        <v>1 SL</v>
      </c>
      <c r="L1537" s="23">
        <f ca="1">NETWORKDAYS(LeaveTracker[[#This Row],[Start Date]],LeaveTracker[[#This Row],[End Date]],lstHolidays)</f>
        <v>1</v>
      </c>
      <c r="M1537" s="27"/>
    </row>
    <row r="1538" spans="1:13" ht="30" customHeight="1" x14ac:dyDescent="0.3">
      <c r="A1538" s="27">
        <v>146</v>
      </c>
      <c r="B1538" s="31">
        <v>43879</v>
      </c>
      <c r="C1538" s="31">
        <v>43808</v>
      </c>
      <c r="D1538" s="19" t="s">
        <v>380</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20" t="s">
        <v>81</v>
      </c>
      <c r="K1538" s="51" t="str">
        <f ca="1">LeaveTracker[[#This Row],[Days]]&amp;" "&amp;LeaveTracker[[#This Row],[Type of Leave]]</f>
        <v>1 SL</v>
      </c>
      <c r="L1538" s="23">
        <f ca="1">NETWORKDAYS(LeaveTracker[[#This Row],[Start Date]],LeaveTracker[[#This Row],[End Date]],lstHolidays)</f>
        <v>1</v>
      </c>
      <c r="M1538" s="27"/>
    </row>
    <row r="1539" spans="1:13" ht="30" customHeight="1" x14ac:dyDescent="0.3">
      <c r="A1539" s="27">
        <v>147</v>
      </c>
      <c r="B1539" s="31">
        <v>43879</v>
      </c>
      <c r="C1539" s="31">
        <v>43795</v>
      </c>
      <c r="D1539" s="20" t="s">
        <v>380</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20" t="s">
        <v>81</v>
      </c>
      <c r="K1539" s="51" t="str">
        <f ca="1">LeaveTracker[[#This Row],[Days]]&amp;" "&amp;LeaveTracker[[#This Row],[Type of Leave]]</f>
        <v>1 SL</v>
      </c>
      <c r="L1539" s="23">
        <f ca="1">NETWORKDAYS(LeaveTracker[[#This Row],[Start Date]],LeaveTracker[[#This Row],[End Date]],lstHolidays)</f>
        <v>1</v>
      </c>
      <c r="M1539" s="27"/>
    </row>
    <row r="1540" spans="1:13" ht="30" customHeight="1" x14ac:dyDescent="0.3">
      <c r="A1540" s="27">
        <v>148</v>
      </c>
      <c r="B1540" s="31">
        <v>43879</v>
      </c>
      <c r="C1540" s="31">
        <v>43808</v>
      </c>
      <c r="D1540" s="19" t="s">
        <v>574</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20" t="s">
        <v>298</v>
      </c>
      <c r="J1540" s="43" t="s">
        <v>1004</v>
      </c>
      <c r="K1540" s="51" t="str">
        <f ca="1">LeaveTracker[[#This Row],[Days]]&amp;" "&amp;LeaveTracker[[#This Row],[Type of Leave]]</f>
        <v>2 OTHER</v>
      </c>
      <c r="L1540" s="23">
        <f ca="1">NETWORKDAYS(LeaveTracker[[#This Row],[Start Date]],LeaveTracker[[#This Row],[End Date]],lstHolidays)</f>
        <v>2</v>
      </c>
      <c r="M1540" s="27"/>
    </row>
    <row r="1541" spans="1:13" ht="30" customHeight="1" x14ac:dyDescent="0.3">
      <c r="A1541" s="27">
        <v>148</v>
      </c>
      <c r="B1541" s="31">
        <v>43879</v>
      </c>
      <c r="C1541" s="31">
        <v>43808</v>
      </c>
      <c r="D1541" s="19" t="s">
        <v>574</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20" t="s">
        <v>298</v>
      </c>
      <c r="J1541" s="43" t="s">
        <v>1004</v>
      </c>
      <c r="K1541" s="51" t="str">
        <f ca="1">LeaveTracker[[#This Row],[Days]]&amp;" "&amp;LeaveTracker[[#This Row],[Type of Leave]]</f>
        <v>2 OTHER</v>
      </c>
      <c r="L1541" s="23">
        <f ca="1">NETWORKDAYS(LeaveTracker[[#This Row],[Start Date]],LeaveTracker[[#This Row],[End Date]],lstHolidays)</f>
        <v>2</v>
      </c>
      <c r="M1541" s="27"/>
    </row>
    <row r="1542" spans="1:13" ht="30" customHeight="1" x14ac:dyDescent="0.3">
      <c r="A1542" s="27">
        <v>149</v>
      </c>
      <c r="B1542" s="31">
        <v>43879</v>
      </c>
      <c r="C1542" s="31">
        <v>43808</v>
      </c>
      <c r="D1542" s="19" t="s">
        <v>574</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20" t="s">
        <v>298</v>
      </c>
      <c r="J1542" s="43" t="s">
        <v>105</v>
      </c>
      <c r="K1542" s="51" t="str">
        <f ca="1">LeaveTracker[[#This Row],[Days]]&amp;" "&amp;LeaveTracker[[#This Row],[Type of Leave]]</f>
        <v>1 OTHER</v>
      </c>
      <c r="L1542" s="23">
        <f ca="1">NETWORKDAYS(LeaveTracker[[#This Row],[Start Date]],LeaveTracker[[#This Row],[End Date]],lstHolidays)</f>
        <v>1</v>
      </c>
      <c r="M1542" s="27"/>
    </row>
    <row r="1543" spans="1:13" ht="30" customHeight="1" x14ac:dyDescent="0.3">
      <c r="A1543" s="27">
        <v>150</v>
      </c>
      <c r="B1543" s="31">
        <v>43879</v>
      </c>
      <c r="C1543" s="31">
        <v>43811</v>
      </c>
      <c r="D1543" s="19" t="s">
        <v>574</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20" t="s">
        <v>81</v>
      </c>
      <c r="K1543" s="51" t="str">
        <f ca="1">LeaveTracker[[#This Row],[Days]]&amp;" "&amp;LeaveTracker[[#This Row],[Type of Leave]]</f>
        <v>1 SL</v>
      </c>
      <c r="L1543" s="23">
        <f ca="1">NETWORKDAYS(LeaveTracker[[#This Row],[Start Date]],LeaveTracker[[#This Row],[End Date]],lstHolidays)</f>
        <v>1</v>
      </c>
      <c r="M1543" s="27"/>
    </row>
    <row r="1544" spans="1:13" ht="30" customHeight="1" x14ac:dyDescent="0.3">
      <c r="A1544" s="27">
        <v>152</v>
      </c>
      <c r="B1544" s="31">
        <v>43879</v>
      </c>
      <c r="C1544" s="31">
        <v>43804</v>
      </c>
      <c r="D1544" s="19" t="s">
        <v>574</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20" t="s">
        <v>81</v>
      </c>
      <c r="K1544" s="51" t="str">
        <f ca="1">LeaveTracker[[#This Row],[Days]]&amp;" "&amp;LeaveTracker[[#This Row],[Type of Leave]]</f>
        <v>1 SL</v>
      </c>
      <c r="L1544" s="23">
        <f ca="1">NETWORKDAYS(LeaveTracker[[#This Row],[Start Date]],LeaveTracker[[#This Row],[End Date]],lstHolidays)</f>
        <v>1</v>
      </c>
      <c r="M1544" s="27"/>
    </row>
    <row r="1545" spans="1:13" ht="30" customHeight="1" x14ac:dyDescent="0.3">
      <c r="A1545" s="27">
        <v>153</v>
      </c>
      <c r="B1545" s="31">
        <v>43879</v>
      </c>
      <c r="C1545" s="31">
        <v>43803</v>
      </c>
      <c r="D1545" s="19" t="s">
        <v>375</v>
      </c>
      <c r="E1545" s="51" t="str">
        <f>IF(ISBLANK(LeaveTracker[[#This Row],[Employee Name]]),"-----",VLOOKUP(LeaveTracker[[#This Row],[Employee Name]],Employees[[Employee Name]:[Office]],7))</f>
        <v>BPLO</v>
      </c>
      <c r="F1545" s="51" t="str">
        <f>IF(ISBLANK(LeaveTracker[[#This Row],[Employee Name]]),"-----",VLOOKUP(LeaveTracker[[#This Row],[Employee Name]],Employees[[Employee Name]:[Office]],6))</f>
        <v>JOBCON</v>
      </c>
      <c r="G1545" s="24">
        <v>43800</v>
      </c>
      <c r="H1545" s="24">
        <v>43800</v>
      </c>
      <c r="I1545" s="20" t="s">
        <v>81</v>
      </c>
      <c r="K1545" s="51" t="str">
        <f ca="1">LeaveTracker[[#This Row],[Days]]&amp;" "&amp;LeaveTracker[[#This Row],[Type of Leave]]</f>
        <v>0 SL</v>
      </c>
      <c r="L1545" s="23">
        <f ca="1">NETWORKDAYS(LeaveTracker[[#This Row],[Start Date]],LeaveTracker[[#This Row],[End Date]],lstHolidays)</f>
        <v>0</v>
      </c>
      <c r="M1545" s="27"/>
    </row>
    <row r="1546" spans="1:13" ht="30" customHeight="1" x14ac:dyDescent="0.3">
      <c r="A1546" s="27">
        <v>154</v>
      </c>
      <c r="B1546" s="31">
        <v>43879</v>
      </c>
      <c r="C1546" s="31">
        <v>43803</v>
      </c>
      <c r="D1546" s="20" t="s">
        <v>375</v>
      </c>
      <c r="E1546" s="51" t="str">
        <f>IF(ISBLANK(LeaveTracker[[#This Row],[Employee Name]]),"-----",VLOOKUP(LeaveTracker[[#This Row],[Employee Name]],Employees[[Employee Name]:[Office]],7))</f>
        <v>BPLO</v>
      </c>
      <c r="F1546" s="51" t="str">
        <f>IF(ISBLANK(LeaveTracker[[#This Row],[Employee Name]]),"-----",VLOOKUP(LeaveTracker[[#This Row],[Employee Name]],Employees[[Employee Name]:[Office]],6))</f>
        <v>JOBCON</v>
      </c>
      <c r="G1546" s="24">
        <v>43797</v>
      </c>
      <c r="H1546" s="24">
        <v>43798</v>
      </c>
      <c r="I1546" s="20" t="s">
        <v>81</v>
      </c>
      <c r="K1546" s="51" t="str">
        <f ca="1">LeaveTracker[[#This Row],[Days]]&amp;" "&amp;LeaveTracker[[#This Row],[Type of Leave]]</f>
        <v>2 SL</v>
      </c>
      <c r="L1546" s="23">
        <f ca="1">NETWORKDAYS(LeaveTracker[[#This Row],[Start Date]],LeaveTracker[[#This Row],[End Date]],lstHolidays)</f>
        <v>2</v>
      </c>
      <c r="M1546" s="27"/>
    </row>
    <row r="1547" spans="1:13" ht="30" customHeight="1" x14ac:dyDescent="0.3">
      <c r="A1547" s="27">
        <v>155</v>
      </c>
      <c r="B1547" s="31">
        <v>43879</v>
      </c>
      <c r="C1547" s="31">
        <v>43808</v>
      </c>
      <c r="D1547" s="19" t="s">
        <v>578</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20" t="s">
        <v>298</v>
      </c>
      <c r="J1547" s="43" t="s">
        <v>1004</v>
      </c>
      <c r="K1547" s="51" t="str">
        <f ca="1">LeaveTracker[[#This Row],[Days]]&amp;" "&amp;LeaveTracker[[#This Row],[Type of Leave]]</f>
        <v>3 OTHER</v>
      </c>
      <c r="L1547" s="23">
        <f ca="1">NETWORKDAYS(LeaveTracker[[#This Row],[Start Date]],LeaveTracker[[#This Row],[End Date]],lstHolidays)</f>
        <v>3</v>
      </c>
      <c r="M1547" s="27"/>
    </row>
    <row r="1548" spans="1:13" ht="30" customHeight="1" x14ac:dyDescent="0.3">
      <c r="A1548" s="27">
        <v>155</v>
      </c>
      <c r="B1548" s="31">
        <v>43879</v>
      </c>
      <c r="C1548" s="31">
        <v>43808</v>
      </c>
      <c r="D1548" s="20" t="s">
        <v>578</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20" t="s">
        <v>298</v>
      </c>
      <c r="J1548" s="43" t="s">
        <v>1004</v>
      </c>
      <c r="K1548" s="51" t="str">
        <f ca="1">LeaveTracker[[#This Row],[Days]]&amp;" "&amp;LeaveTracker[[#This Row],[Type of Leave]]</f>
        <v>2 OTHER</v>
      </c>
      <c r="L1548" s="23">
        <f ca="1">NETWORKDAYS(LeaveTracker[[#This Row],[Start Date]],LeaveTracker[[#This Row],[End Date]],lstHolidays)</f>
        <v>2</v>
      </c>
      <c r="M1548" s="27"/>
    </row>
    <row r="1549" spans="1:13" ht="30" customHeight="1" x14ac:dyDescent="0.3">
      <c r="A1549" s="27">
        <v>156</v>
      </c>
      <c r="B1549" s="31">
        <v>43879</v>
      </c>
      <c r="C1549" s="31">
        <v>43815</v>
      </c>
      <c r="D1549" s="20" t="s">
        <v>578</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20" t="s">
        <v>81</v>
      </c>
      <c r="K1549" s="51" t="str">
        <f ca="1">LeaveTracker[[#This Row],[Days]]&amp;" "&amp;LeaveTracker[[#This Row],[Type of Leave]]</f>
        <v>1 SL</v>
      </c>
      <c r="L1549" s="23">
        <f ca="1">NETWORKDAYS(LeaveTracker[[#This Row],[Start Date]],LeaveTracker[[#This Row],[End Date]],lstHolidays)</f>
        <v>1</v>
      </c>
      <c r="M1549" s="27"/>
    </row>
    <row r="1550" spans="1:13" ht="30" customHeight="1" x14ac:dyDescent="0.3">
      <c r="A1550" s="27">
        <v>156</v>
      </c>
      <c r="B1550" s="31">
        <v>43879</v>
      </c>
      <c r="C1550" s="31">
        <v>43815</v>
      </c>
      <c r="D1550" s="20" t="s">
        <v>578</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20" t="s">
        <v>81</v>
      </c>
      <c r="K1550" s="51" t="str">
        <f ca="1">LeaveTracker[[#This Row],[Days]]&amp;" "&amp;LeaveTracker[[#This Row],[Type of Leave]]</f>
        <v>1 SL</v>
      </c>
      <c r="L1550" s="23">
        <f ca="1">NETWORKDAYS(LeaveTracker[[#This Row],[Start Date]],LeaveTracker[[#This Row],[End Date]],lstHolidays)</f>
        <v>1</v>
      </c>
      <c r="M1550" s="27"/>
    </row>
    <row r="1551" spans="1:13" ht="30" customHeight="1" x14ac:dyDescent="0.3">
      <c r="A1551" s="27">
        <v>157</v>
      </c>
      <c r="B1551" s="31">
        <v>43879</v>
      </c>
      <c r="C1551" s="31">
        <v>43804</v>
      </c>
      <c r="D1551" s="20" t="s">
        <v>578</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20" t="s">
        <v>81</v>
      </c>
      <c r="K1551" s="51" t="str">
        <f ca="1">LeaveTracker[[#This Row],[Days]]&amp;" "&amp;LeaveTracker[[#This Row],[Type of Leave]]</f>
        <v>1 SL</v>
      </c>
      <c r="L1551" s="23">
        <f ca="1">NETWORKDAYS(LeaveTracker[[#This Row],[Start Date]],LeaveTracker[[#This Row],[End Date]],lstHolidays)</f>
        <v>1</v>
      </c>
      <c r="M1551" s="27"/>
    </row>
    <row r="1552" spans="1:13" ht="30" customHeight="1" x14ac:dyDescent="0.3">
      <c r="A1552" s="27">
        <v>158</v>
      </c>
      <c r="B1552" s="31">
        <v>43879</v>
      </c>
      <c r="C1552" s="31">
        <v>43804</v>
      </c>
      <c r="D1552" s="19" t="s">
        <v>583</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20" t="s">
        <v>298</v>
      </c>
      <c r="J1552" s="43" t="s">
        <v>1004</v>
      </c>
      <c r="K1552" s="51" t="str">
        <f ca="1">LeaveTracker[[#This Row],[Days]]&amp;" "&amp;LeaveTracker[[#This Row],[Type of Leave]]</f>
        <v>2 OTHER</v>
      </c>
      <c r="L1552" s="23">
        <f ca="1">NETWORKDAYS(LeaveTracker[[#This Row],[Start Date]],LeaveTracker[[#This Row],[End Date]],lstHolidays)</f>
        <v>2</v>
      </c>
      <c r="M1552" s="27"/>
    </row>
    <row r="1553" spans="1:13" ht="30" customHeight="1" x14ac:dyDescent="0.3">
      <c r="A1553" s="27">
        <v>158</v>
      </c>
      <c r="B1553" s="31">
        <v>43879</v>
      </c>
      <c r="C1553" s="31">
        <v>43804</v>
      </c>
      <c r="D1553" s="19" t="s">
        <v>583</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20" t="s">
        <v>298</v>
      </c>
      <c r="J1553" s="43" t="s">
        <v>1004</v>
      </c>
      <c r="K1553" s="51" t="str">
        <f ca="1">LeaveTracker[[#This Row],[Days]]&amp;" "&amp;LeaveTracker[[#This Row],[Type of Leave]]</f>
        <v>2 OTHER</v>
      </c>
      <c r="L1553" s="23">
        <f ca="1">NETWORKDAYS(LeaveTracker[[#This Row],[Start Date]],LeaveTracker[[#This Row],[End Date]],lstHolidays)</f>
        <v>2</v>
      </c>
      <c r="M1553" s="27"/>
    </row>
    <row r="1554" spans="1:13" ht="30" customHeight="1" x14ac:dyDescent="0.3">
      <c r="A1554" s="27">
        <v>159</v>
      </c>
      <c r="B1554" s="31">
        <v>43879</v>
      </c>
      <c r="C1554" s="24">
        <v>43817</v>
      </c>
      <c r="D1554" s="19" t="s">
        <v>572</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20" t="s">
        <v>298</v>
      </c>
      <c r="J1554" s="43" t="s">
        <v>1004</v>
      </c>
      <c r="K1554" s="51" t="str">
        <f ca="1">LeaveTracker[[#This Row],[Days]]&amp;" "&amp;LeaveTracker[[#This Row],[Type of Leave]]</f>
        <v>3 OTHER</v>
      </c>
      <c r="L1554" s="23">
        <f ca="1">NETWORKDAYS(LeaveTracker[[#This Row],[Start Date]],LeaveTracker[[#This Row],[End Date]],lstHolidays)</f>
        <v>3</v>
      </c>
      <c r="M1554" s="27"/>
    </row>
    <row r="1555" spans="1:13" ht="30" customHeight="1" x14ac:dyDescent="0.3">
      <c r="A1555" s="27">
        <v>159</v>
      </c>
      <c r="B1555" s="31">
        <v>43879</v>
      </c>
      <c r="C1555" s="24">
        <v>43825</v>
      </c>
      <c r="D1555" s="19" t="s">
        <v>572</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20" t="s">
        <v>298</v>
      </c>
      <c r="J1555" s="43" t="s">
        <v>1004</v>
      </c>
      <c r="K1555" s="51" t="str">
        <f ca="1">LeaveTracker[[#This Row],[Days]]&amp;" "&amp;LeaveTracker[[#This Row],[Type of Leave]]</f>
        <v>2 OTHER</v>
      </c>
      <c r="L1555" s="23">
        <f ca="1">NETWORKDAYS(LeaveTracker[[#This Row],[Start Date]],LeaveTracker[[#This Row],[End Date]],lstHolidays)</f>
        <v>2</v>
      </c>
      <c r="M1555" s="27"/>
    </row>
    <row r="1556" spans="1:13" ht="30" customHeight="1" x14ac:dyDescent="0.3">
      <c r="A1556" s="27">
        <v>160</v>
      </c>
      <c r="B1556" s="31">
        <v>43879</v>
      </c>
      <c r="C1556" s="31">
        <v>43789</v>
      </c>
      <c r="D1556" s="19" t="s">
        <v>630</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20" t="s">
        <v>82</v>
      </c>
      <c r="K1556" s="51" t="str">
        <f ca="1">LeaveTracker[[#This Row],[Days]]&amp;" "&amp;LeaveTracker[[#This Row],[Type of Leave]]</f>
        <v>2 VL</v>
      </c>
      <c r="L1556" s="23">
        <f ca="1">NETWORKDAYS(LeaveTracker[[#This Row],[Start Date]],LeaveTracker[[#This Row],[End Date]],lstHolidays)</f>
        <v>2</v>
      </c>
      <c r="M1556" s="27"/>
    </row>
    <row r="1557" spans="1:13" ht="30" customHeight="1" x14ac:dyDescent="0.3">
      <c r="A1557" s="27">
        <v>161</v>
      </c>
      <c r="B1557" s="31">
        <v>43879</v>
      </c>
      <c r="C1557" s="31">
        <v>43805</v>
      </c>
      <c r="D1557" s="19" t="s">
        <v>630</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20" t="s">
        <v>298</v>
      </c>
      <c r="J1557" s="43" t="s">
        <v>274</v>
      </c>
      <c r="K1557" s="51" t="str">
        <f ca="1">LeaveTracker[[#This Row],[Days]]&amp;" "&amp;LeaveTracker[[#This Row],[Type of Leave]]</f>
        <v>1 OTHER</v>
      </c>
      <c r="L1557" s="23">
        <f ca="1">NETWORKDAYS(LeaveTracker[[#This Row],[Start Date]],LeaveTracker[[#This Row],[End Date]],lstHolidays)</f>
        <v>1</v>
      </c>
      <c r="M1557" s="27"/>
    </row>
    <row r="1558" spans="1:13" ht="30" customHeight="1" x14ac:dyDescent="0.3">
      <c r="A1558" s="27">
        <v>162</v>
      </c>
      <c r="B1558" s="31">
        <v>43879</v>
      </c>
      <c r="C1558" s="31">
        <v>43833</v>
      </c>
      <c r="D1558" s="19" t="s">
        <v>586</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20" t="s">
        <v>81</v>
      </c>
      <c r="K1558" s="51" t="str">
        <f ca="1">LeaveTracker[[#This Row],[Days]]&amp;" "&amp;LeaveTracker[[#This Row],[Type of Leave]]</f>
        <v>2 SL</v>
      </c>
      <c r="L1558" s="23">
        <f ca="1">NETWORKDAYS(LeaveTracker[[#This Row],[Start Date]],LeaveTracker[[#This Row],[End Date]],lstHolidays)</f>
        <v>2</v>
      </c>
      <c r="M1558" s="27"/>
    </row>
    <row r="1559" spans="1:13" ht="30" customHeight="1" x14ac:dyDescent="0.3">
      <c r="A1559" s="27">
        <v>163</v>
      </c>
      <c r="B1559" s="31">
        <v>43879</v>
      </c>
      <c r="C1559" s="31">
        <v>43790</v>
      </c>
      <c r="D1559" s="20" t="s">
        <v>586</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20" t="s">
        <v>298</v>
      </c>
      <c r="J1559" s="43" t="s">
        <v>299</v>
      </c>
      <c r="K1559" s="51" t="str">
        <f ca="1">LeaveTracker[[#This Row],[Days]]&amp;" "&amp;LeaveTracker[[#This Row],[Type of Leave]]</f>
        <v>2 OTHER</v>
      </c>
      <c r="L1559" s="23">
        <f ca="1">NETWORKDAYS(LeaveTracker[[#This Row],[Start Date]],LeaveTracker[[#This Row],[End Date]],lstHolidays)</f>
        <v>2</v>
      </c>
      <c r="M1559" s="27"/>
    </row>
    <row r="1560" spans="1:13" ht="30" customHeight="1" x14ac:dyDescent="0.3">
      <c r="A1560" s="27">
        <v>163</v>
      </c>
      <c r="B1560" s="31">
        <v>43879</v>
      </c>
      <c r="C1560" s="31">
        <v>43790</v>
      </c>
      <c r="D1560" s="20" t="s">
        <v>586</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20" t="s">
        <v>298</v>
      </c>
      <c r="J1560" s="43" t="s">
        <v>299</v>
      </c>
      <c r="K1560" s="51" t="str">
        <f ca="1">LeaveTracker[[#This Row],[Days]]&amp;" "&amp;LeaveTracker[[#This Row],[Type of Leave]]</f>
        <v>2 OTHER</v>
      </c>
      <c r="L1560" s="23">
        <f ca="1">NETWORKDAYS(LeaveTracker[[#This Row],[Start Date]],LeaveTracker[[#This Row],[End Date]],lstHolidays)</f>
        <v>2</v>
      </c>
      <c r="M1560" s="27"/>
    </row>
    <row r="1561" spans="1:13" ht="30" customHeight="1" x14ac:dyDescent="0.3">
      <c r="A1561" s="27">
        <v>163</v>
      </c>
      <c r="B1561" s="31">
        <v>43879</v>
      </c>
      <c r="C1561" s="31">
        <v>43790</v>
      </c>
      <c r="D1561" s="20" t="s">
        <v>586</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20" t="s">
        <v>82</v>
      </c>
      <c r="K1561" s="51" t="str">
        <f ca="1">LeaveTracker[[#This Row],[Days]]&amp;" "&amp;LeaveTracker[[#This Row],[Type of Leave]]</f>
        <v>2 VL</v>
      </c>
      <c r="L1561" s="23">
        <f ca="1">NETWORKDAYS(LeaveTracker[[#This Row],[Start Date]],LeaveTracker[[#This Row],[End Date]],lstHolidays)</f>
        <v>2</v>
      </c>
      <c r="M1561" s="27"/>
    </row>
    <row r="1562" spans="1:13" ht="30" customHeight="1" x14ac:dyDescent="0.3">
      <c r="A1562" s="27">
        <v>164</v>
      </c>
      <c r="B1562" s="31">
        <v>43879</v>
      </c>
      <c r="C1562" s="31">
        <v>43804</v>
      </c>
      <c r="D1562" s="20" t="s">
        <v>586</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20" t="s">
        <v>82</v>
      </c>
      <c r="K1562" s="51" t="str">
        <f ca="1">LeaveTracker[[#This Row],[Days]]&amp;" "&amp;LeaveTracker[[#This Row],[Type of Leave]]</f>
        <v>1 VL</v>
      </c>
      <c r="L1562" s="23">
        <f ca="1">NETWORKDAYS(LeaveTracker[[#This Row],[Start Date]],LeaveTracker[[#This Row],[End Date]],lstHolidays)</f>
        <v>1</v>
      </c>
      <c r="M1562" s="27"/>
    </row>
    <row r="1563" spans="1:13" ht="30" customHeight="1" x14ac:dyDescent="0.3">
      <c r="A1563" s="27">
        <v>164</v>
      </c>
      <c r="B1563" s="31">
        <v>43879</v>
      </c>
      <c r="C1563" s="31">
        <v>43804</v>
      </c>
      <c r="D1563" s="20" t="s">
        <v>586</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20" t="s">
        <v>82</v>
      </c>
      <c r="K1563" s="51" t="str">
        <f ca="1">LeaveTracker[[#This Row],[Days]]&amp;" "&amp;LeaveTracker[[#This Row],[Type of Leave]]</f>
        <v>2 VL</v>
      </c>
      <c r="L1563" s="23">
        <f ca="1">NETWORKDAYS(LeaveTracker[[#This Row],[Start Date]],LeaveTracker[[#This Row],[End Date]],lstHolidays)</f>
        <v>2</v>
      </c>
      <c r="M1563" s="27"/>
    </row>
    <row r="1564" spans="1:13" ht="30" customHeight="1" x14ac:dyDescent="0.3">
      <c r="A1564" s="27">
        <v>164</v>
      </c>
      <c r="B1564" s="31">
        <v>43879</v>
      </c>
      <c r="C1564" s="31">
        <v>43804</v>
      </c>
      <c r="D1564" s="20" t="s">
        <v>586</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20" t="s">
        <v>82</v>
      </c>
      <c r="K1564" s="51" t="str">
        <f ca="1">LeaveTracker[[#This Row],[Days]]&amp;" "&amp;LeaveTracker[[#This Row],[Type of Leave]]</f>
        <v>2 VL</v>
      </c>
      <c r="L1564" s="23">
        <f ca="1">NETWORKDAYS(LeaveTracker[[#This Row],[Start Date]],LeaveTracker[[#This Row],[End Date]],lstHolidays)</f>
        <v>2</v>
      </c>
      <c r="M1564" s="27"/>
    </row>
    <row r="1565" spans="1:13" ht="30" customHeight="1" x14ac:dyDescent="0.3">
      <c r="A1565" s="27">
        <v>165</v>
      </c>
      <c r="B1565" s="31">
        <v>43879</v>
      </c>
      <c r="C1565" s="31">
        <v>43815</v>
      </c>
      <c r="D1565" s="19" t="s">
        <v>805</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19" t="s">
        <v>298</v>
      </c>
      <c r="J1565" s="43" t="s">
        <v>1004</v>
      </c>
      <c r="K1565" s="51" t="str">
        <f ca="1">LeaveTracker[[#This Row],[Days]]&amp;" "&amp;LeaveTracker[[#This Row],[Type of Leave]]</f>
        <v>1 OTHER</v>
      </c>
      <c r="L1565" s="23">
        <f ca="1">NETWORKDAYS(LeaveTracker[[#This Row],[Start Date]],LeaveTracker[[#This Row],[End Date]],lstHolidays)</f>
        <v>1</v>
      </c>
      <c r="M1565" s="27"/>
    </row>
    <row r="1566" spans="1:13" ht="30" customHeight="1" x14ac:dyDescent="0.3">
      <c r="A1566" s="27">
        <v>165</v>
      </c>
      <c r="B1566" s="31">
        <v>43879</v>
      </c>
      <c r="C1566" s="31">
        <v>43815</v>
      </c>
      <c r="D1566" s="19" t="s">
        <v>805</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20" t="s">
        <v>298</v>
      </c>
      <c r="J1566" s="43" t="s">
        <v>1004</v>
      </c>
      <c r="K1566" s="51" t="str">
        <f ca="1">LeaveTracker[[#This Row],[Days]]&amp;" "&amp;LeaveTracker[[#This Row],[Type of Leave]]</f>
        <v>1 OTHER</v>
      </c>
      <c r="L1566" s="23">
        <f ca="1">NETWORKDAYS(LeaveTracker[[#This Row],[Start Date]],LeaveTracker[[#This Row],[End Date]],lstHolidays)</f>
        <v>1</v>
      </c>
      <c r="M1566" s="27"/>
    </row>
    <row r="1567" spans="1:13" ht="30" customHeight="1" x14ac:dyDescent="0.3">
      <c r="A1567" s="27">
        <v>166</v>
      </c>
      <c r="B1567" s="31">
        <v>43879</v>
      </c>
      <c r="C1567" s="31">
        <v>43812</v>
      </c>
      <c r="D1567" s="19" t="s">
        <v>367</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20" t="s">
        <v>81</v>
      </c>
      <c r="K1567" s="51" t="str">
        <f ca="1">LeaveTracker[[#This Row],[Days]]&amp;" "&amp;LeaveTracker[[#This Row],[Type of Leave]]</f>
        <v>1 SL</v>
      </c>
      <c r="L1567" s="23">
        <f ca="1">NETWORKDAYS(LeaveTracker[[#This Row],[Start Date]],LeaveTracker[[#This Row],[End Date]],lstHolidays)</f>
        <v>1</v>
      </c>
      <c r="M1567" s="27"/>
    </row>
    <row r="1568" spans="1:13" ht="30" customHeight="1" x14ac:dyDescent="0.3">
      <c r="A1568" s="27">
        <v>167</v>
      </c>
      <c r="B1568" s="31">
        <v>43879</v>
      </c>
      <c r="C1568" s="31">
        <v>43801</v>
      </c>
      <c r="D1568" s="19" t="s">
        <v>367</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20" t="s">
        <v>81</v>
      </c>
      <c r="K1568" s="51" t="str">
        <f ca="1">LeaveTracker[[#This Row],[Days]]&amp;" "&amp;LeaveTracker[[#This Row],[Type of Leave]]</f>
        <v>1 SL</v>
      </c>
      <c r="L1568" s="23">
        <f ca="1">NETWORKDAYS(LeaveTracker[[#This Row],[Start Date]],LeaveTracker[[#This Row],[End Date]],lstHolidays)</f>
        <v>1</v>
      </c>
      <c r="M1568" s="27"/>
    </row>
    <row r="1569" spans="1:13" ht="30"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20" t="s">
        <v>82</v>
      </c>
      <c r="K1569" s="51" t="str">
        <f ca="1">LeaveTracker[[#This Row],[Days]]&amp;" "&amp;LeaveTracker[[#This Row],[Type of Leave]]</f>
        <v>2 VL</v>
      </c>
      <c r="L1569" s="23">
        <f ca="1">NETWORKDAYS(LeaveTracker[[#This Row],[Start Date]],LeaveTracker[[#This Row],[End Date]],lstHolidays)</f>
        <v>2</v>
      </c>
      <c r="M1569" s="27"/>
    </row>
    <row r="1570" spans="1:13" ht="30"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20" t="s">
        <v>82</v>
      </c>
      <c r="K1570" s="51" t="str">
        <f ca="1">LeaveTracker[[#This Row],[Days]]&amp;" "&amp;LeaveTracker[[#This Row],[Type of Leave]]</f>
        <v>1 VL</v>
      </c>
      <c r="L1570" s="23">
        <f ca="1">NETWORKDAYS(LeaveTracker[[#This Row],[Start Date]],LeaveTracker[[#This Row],[End Date]],lstHolidays)</f>
        <v>1</v>
      </c>
      <c r="M1570" s="27"/>
    </row>
    <row r="1571" spans="1:13" ht="30"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20" t="s">
        <v>82</v>
      </c>
      <c r="K1571" s="51" t="str">
        <f ca="1">LeaveTracker[[#This Row],[Days]]&amp;" "&amp;LeaveTracker[[#This Row],[Type of Leave]]</f>
        <v>2 VL</v>
      </c>
      <c r="L1571" s="23">
        <f ca="1">NETWORKDAYS(LeaveTracker[[#This Row],[Start Date]],LeaveTracker[[#This Row],[End Date]],lstHolidays)</f>
        <v>2</v>
      </c>
      <c r="M1571" s="27"/>
    </row>
    <row r="1572" spans="1:13" ht="30" customHeight="1" x14ac:dyDescent="0.3">
      <c r="A1572" s="27">
        <v>170</v>
      </c>
      <c r="B1572" s="31">
        <v>43879</v>
      </c>
      <c r="C1572" s="31">
        <v>43802</v>
      </c>
      <c r="D1572" s="19" t="s">
        <v>809</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20" t="s">
        <v>81</v>
      </c>
      <c r="K1572" s="51" t="str">
        <f ca="1">LeaveTracker[[#This Row],[Days]]&amp;" "&amp;LeaveTracker[[#This Row],[Type of Leave]]</f>
        <v>1 SL</v>
      </c>
      <c r="L1572" s="23">
        <f ca="1">NETWORKDAYS(LeaveTracker[[#This Row],[Start Date]],LeaveTracker[[#This Row],[End Date]],lstHolidays)</f>
        <v>1</v>
      </c>
      <c r="M1572" s="27"/>
    </row>
    <row r="1573" spans="1:13" ht="30"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20" t="s">
        <v>82</v>
      </c>
      <c r="K1573" s="51" t="str">
        <f ca="1">LeaveTracker[[#This Row],[Days]]&amp;" "&amp;LeaveTracker[[#This Row],[Type of Leave]]</f>
        <v>1 VL</v>
      </c>
      <c r="L1573" s="23">
        <f ca="1">NETWORKDAYS(LeaveTracker[[#This Row],[Start Date]],LeaveTracker[[#This Row],[End Date]],lstHolidays)</f>
        <v>1</v>
      </c>
      <c r="M1573" s="27"/>
    </row>
    <row r="1574" spans="1:13" ht="30"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20" t="s">
        <v>82</v>
      </c>
      <c r="K1574" s="51" t="str">
        <f ca="1">LeaveTracker[[#This Row],[Days]]&amp;" "&amp;LeaveTracker[[#This Row],[Type of Leave]]</f>
        <v>1 VL</v>
      </c>
      <c r="L1574" s="23">
        <f ca="1">NETWORKDAYS(LeaveTracker[[#This Row],[Start Date]],LeaveTracker[[#This Row],[End Date]],lstHolidays)</f>
        <v>1</v>
      </c>
      <c r="M1574" s="27"/>
    </row>
    <row r="1575" spans="1:13" ht="30"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20" t="s">
        <v>82</v>
      </c>
      <c r="K1575" s="51" t="str">
        <f ca="1">LeaveTracker[[#This Row],[Days]]&amp;" "&amp;LeaveTracker[[#This Row],[Type of Leave]]</f>
        <v>1 VL</v>
      </c>
      <c r="L1575" s="23">
        <f ca="1">NETWORKDAYS(LeaveTracker[[#This Row],[Start Date]],LeaveTracker[[#This Row],[End Date]],lstHolidays)</f>
        <v>1</v>
      </c>
      <c r="M1575" s="27"/>
    </row>
    <row r="1576" spans="1:13" ht="30" customHeight="1" x14ac:dyDescent="0.3">
      <c r="A1576" s="27">
        <v>173</v>
      </c>
      <c r="B1576" s="31">
        <v>43879</v>
      </c>
      <c r="C1576" s="31">
        <v>43791</v>
      </c>
      <c r="D1576" s="19" t="s">
        <v>814</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20" t="s">
        <v>82</v>
      </c>
      <c r="K1576" s="51" t="str">
        <f ca="1">LeaveTracker[[#This Row],[Days]]&amp;" "&amp;LeaveTracker[[#This Row],[Type of Leave]]</f>
        <v>1 VL</v>
      </c>
      <c r="L1576" s="23">
        <f ca="1">NETWORKDAYS(LeaveTracker[[#This Row],[Start Date]],LeaveTracker[[#This Row],[End Date]],lstHolidays)</f>
        <v>1</v>
      </c>
      <c r="M1576" s="27"/>
    </row>
    <row r="1577" spans="1:13" ht="30" customHeight="1" x14ac:dyDescent="0.3">
      <c r="A1577" s="27">
        <v>174</v>
      </c>
      <c r="B1577" s="31">
        <v>43879</v>
      </c>
      <c r="C1577" s="31">
        <v>43832</v>
      </c>
      <c r="D1577" s="19" t="s">
        <v>688</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20" t="s">
        <v>81</v>
      </c>
      <c r="K1577" s="51" t="str">
        <f ca="1">LeaveTracker[[#This Row],[Days]]&amp;" "&amp;LeaveTracker[[#This Row],[Type of Leave]]</f>
        <v>1 SL</v>
      </c>
      <c r="L1577" s="23">
        <f ca="1">NETWORKDAYS(LeaveTracker[[#This Row],[Start Date]],LeaveTracker[[#This Row],[End Date]],lstHolidays)</f>
        <v>1</v>
      </c>
      <c r="M1577" s="27"/>
    </row>
    <row r="1578" spans="1:13" ht="30" customHeight="1" x14ac:dyDescent="0.3">
      <c r="A1578" s="27">
        <v>175</v>
      </c>
      <c r="B1578" s="31">
        <v>43879</v>
      </c>
      <c r="C1578" s="31">
        <v>43791</v>
      </c>
      <c r="D1578" s="19" t="s">
        <v>688</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20" t="s">
        <v>298</v>
      </c>
      <c r="J1578" s="43" t="s">
        <v>105</v>
      </c>
      <c r="K1578" s="51" t="str">
        <f ca="1">LeaveTracker[[#This Row],[Days]]&amp;" "&amp;LeaveTracker[[#This Row],[Type of Leave]]</f>
        <v>1 OTHER</v>
      </c>
      <c r="L1578" s="23">
        <f ca="1">NETWORKDAYS(LeaveTracker[[#This Row],[Start Date]],LeaveTracker[[#This Row],[End Date]],lstHolidays)</f>
        <v>1</v>
      </c>
      <c r="M1578" s="27"/>
    </row>
    <row r="1579" spans="1:13" ht="30" customHeight="1" x14ac:dyDescent="0.3">
      <c r="A1579" s="27">
        <v>176</v>
      </c>
      <c r="B1579" s="31">
        <v>43879</v>
      </c>
      <c r="C1579" s="31">
        <v>43811</v>
      </c>
      <c r="D1579" s="19" t="s">
        <v>819</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20" t="s">
        <v>82</v>
      </c>
      <c r="K1579" s="51" t="str">
        <f ca="1">LeaveTracker[[#This Row],[Days]]&amp;" "&amp;LeaveTracker[[#This Row],[Type of Leave]]</f>
        <v>1 VL</v>
      </c>
      <c r="L1579" s="23">
        <f ca="1">NETWORKDAYS(LeaveTracker[[#This Row],[Start Date]],LeaveTracker[[#This Row],[End Date]],lstHolidays)</f>
        <v>1</v>
      </c>
      <c r="M1579" s="27"/>
    </row>
    <row r="1580" spans="1:13" ht="30" customHeight="1" x14ac:dyDescent="0.3">
      <c r="A1580" s="27">
        <v>176</v>
      </c>
      <c r="B1580" s="31">
        <v>43879</v>
      </c>
      <c r="C1580" s="31">
        <v>43811</v>
      </c>
      <c r="D1580" s="19" t="s">
        <v>819</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20" t="s">
        <v>82</v>
      </c>
      <c r="K1580" s="51" t="str">
        <f ca="1">LeaveTracker[[#This Row],[Days]]&amp;" "&amp;LeaveTracker[[#This Row],[Type of Leave]]</f>
        <v>1 VL</v>
      </c>
      <c r="L1580" s="23">
        <f ca="1">NETWORKDAYS(LeaveTracker[[#This Row],[Start Date]],LeaveTracker[[#This Row],[End Date]],lstHolidays)</f>
        <v>1</v>
      </c>
      <c r="M1580" s="27"/>
    </row>
    <row r="1581" spans="1:13" ht="30" customHeight="1" x14ac:dyDescent="0.3">
      <c r="A1581" s="27">
        <v>177</v>
      </c>
      <c r="B1581" s="31">
        <v>43879</v>
      </c>
      <c r="C1581" s="31">
        <v>43815</v>
      </c>
      <c r="D1581" s="19" t="s">
        <v>819</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20" t="s">
        <v>81</v>
      </c>
      <c r="K1581" s="51" t="str">
        <f ca="1">LeaveTracker[[#This Row],[Days]]&amp;" "&amp;LeaveTracker[[#This Row],[Type of Leave]]</f>
        <v>1 SL</v>
      </c>
      <c r="L1581" s="23">
        <f ca="1">NETWORKDAYS(LeaveTracker[[#This Row],[Start Date]],LeaveTracker[[#This Row],[End Date]],lstHolidays)</f>
        <v>1</v>
      </c>
      <c r="M1581" s="27"/>
    </row>
    <row r="1582" spans="1:13" ht="30" customHeight="1" x14ac:dyDescent="0.3">
      <c r="A1582" s="27">
        <v>178</v>
      </c>
      <c r="B1582" s="31">
        <v>43879</v>
      </c>
      <c r="C1582" s="31">
        <v>43798</v>
      </c>
      <c r="D1582" s="19" t="s">
        <v>819</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20" t="s">
        <v>82</v>
      </c>
      <c r="K1582" s="51" t="str">
        <f ca="1">LeaveTracker[[#This Row],[Days]]&amp;" "&amp;LeaveTracker[[#This Row],[Type of Leave]]</f>
        <v>1 VL</v>
      </c>
      <c r="L1582" s="23">
        <f ca="1">NETWORKDAYS(LeaveTracker[[#This Row],[Start Date]],LeaveTracker[[#This Row],[End Date]],lstHolidays)</f>
        <v>1</v>
      </c>
      <c r="M1582" s="27"/>
    </row>
    <row r="1583" spans="1:13" ht="30" customHeight="1" x14ac:dyDescent="0.3">
      <c r="A1583" s="27">
        <v>179</v>
      </c>
      <c r="B1583" s="31">
        <v>43879</v>
      </c>
      <c r="C1583" s="31">
        <v>43809</v>
      </c>
      <c r="D1583" s="19" t="s">
        <v>819</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20" t="s">
        <v>81</v>
      </c>
      <c r="K1583" s="51" t="str">
        <f ca="1">LeaveTracker[[#This Row],[Days]]&amp;" "&amp;LeaveTracker[[#This Row],[Type of Leave]]</f>
        <v>1 SL</v>
      </c>
      <c r="L1583" s="23">
        <f ca="1">NETWORKDAYS(LeaveTracker[[#This Row],[Start Date]],LeaveTracker[[#This Row],[End Date]],lstHolidays)</f>
        <v>1</v>
      </c>
      <c r="M1583" s="27"/>
    </row>
    <row r="1584" spans="1:13" ht="30" customHeight="1" x14ac:dyDescent="0.3">
      <c r="A1584" s="27">
        <v>180</v>
      </c>
      <c r="B1584" s="31">
        <v>43879</v>
      </c>
      <c r="C1584" s="31">
        <v>43808</v>
      </c>
      <c r="D1584" s="19" t="s">
        <v>822</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20" t="s">
        <v>82</v>
      </c>
      <c r="K1584" s="51" t="str">
        <f ca="1">LeaveTracker[[#This Row],[Days]]&amp;" "&amp;LeaveTracker[[#This Row],[Type of Leave]]</f>
        <v>1 VL</v>
      </c>
      <c r="L1584" s="23">
        <f ca="1">NETWORKDAYS(LeaveTracker[[#This Row],[Start Date]],LeaveTracker[[#This Row],[End Date]],lstHolidays)</f>
        <v>1</v>
      </c>
      <c r="M1584" s="27"/>
    </row>
    <row r="1585" spans="1:13" ht="30" customHeight="1" x14ac:dyDescent="0.3">
      <c r="A1585" s="27">
        <v>180</v>
      </c>
      <c r="B1585" s="31">
        <v>43879</v>
      </c>
      <c r="C1585" s="31">
        <v>43808</v>
      </c>
      <c r="D1585" s="19" t="s">
        <v>822</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20" t="s">
        <v>82</v>
      </c>
      <c r="K1585" s="51" t="str">
        <f ca="1">LeaveTracker[[#This Row],[Days]]&amp;" "&amp;LeaveTracker[[#This Row],[Type of Leave]]</f>
        <v>1 VL</v>
      </c>
      <c r="L1585" s="23">
        <f ca="1">NETWORKDAYS(LeaveTracker[[#This Row],[Start Date]],LeaveTracker[[#This Row],[End Date]],lstHolidays)</f>
        <v>1</v>
      </c>
      <c r="M1585" s="27"/>
    </row>
    <row r="1586" spans="1:13" ht="30" customHeight="1" x14ac:dyDescent="0.3">
      <c r="A1586" s="27">
        <v>181</v>
      </c>
      <c r="B1586" s="31">
        <v>43879</v>
      </c>
      <c r="C1586" s="31">
        <v>43798</v>
      </c>
      <c r="D1586" s="19" t="s">
        <v>826</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20" t="s">
        <v>82</v>
      </c>
      <c r="K1586" s="51" t="str">
        <f ca="1">LeaveTracker[[#This Row],[Days]]&amp;" "&amp;LeaveTracker[[#This Row],[Type of Leave]]</f>
        <v>1 VL</v>
      </c>
      <c r="L1586" s="23">
        <f ca="1">NETWORKDAYS(LeaveTracker[[#This Row],[Start Date]],LeaveTracker[[#This Row],[End Date]],lstHolidays)</f>
        <v>1</v>
      </c>
      <c r="M1586" s="27"/>
    </row>
    <row r="1587" spans="1:13" ht="30" customHeight="1" x14ac:dyDescent="0.3">
      <c r="A1587" s="27">
        <v>181</v>
      </c>
      <c r="B1587" s="31">
        <v>43879</v>
      </c>
      <c r="C1587" s="31">
        <v>43798</v>
      </c>
      <c r="D1587" s="19" t="s">
        <v>826</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20" t="s">
        <v>82</v>
      </c>
      <c r="K1587" s="51" t="str">
        <f ca="1">LeaveTracker[[#This Row],[Days]]&amp;" "&amp;LeaveTracker[[#This Row],[Type of Leave]]</f>
        <v>1 VL</v>
      </c>
      <c r="L1587" s="23">
        <f ca="1">NETWORKDAYS(LeaveTracker[[#This Row],[Start Date]],LeaveTracker[[#This Row],[End Date]],lstHolidays)</f>
        <v>1</v>
      </c>
      <c r="M1587" s="27"/>
    </row>
    <row r="1588" spans="1:13" ht="30" customHeight="1" x14ac:dyDescent="0.3">
      <c r="A1588" s="27">
        <v>181</v>
      </c>
      <c r="B1588" s="31">
        <v>43879</v>
      </c>
      <c r="C1588" s="31">
        <v>43798</v>
      </c>
      <c r="D1588" s="19" t="s">
        <v>826</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20" t="s">
        <v>82</v>
      </c>
      <c r="K1588" s="51" t="str">
        <f ca="1">LeaveTracker[[#This Row],[Days]]&amp;" "&amp;LeaveTracker[[#This Row],[Type of Leave]]</f>
        <v>1 VL</v>
      </c>
      <c r="L1588" s="23">
        <f ca="1">NETWORKDAYS(LeaveTracker[[#This Row],[Start Date]],LeaveTracker[[#This Row],[End Date]],lstHolidays)</f>
        <v>1</v>
      </c>
      <c r="M1588" s="27"/>
    </row>
    <row r="1589" spans="1:13" ht="30" customHeight="1" x14ac:dyDescent="0.3">
      <c r="A1589" s="27">
        <v>182</v>
      </c>
      <c r="B1589" s="31">
        <v>43879</v>
      </c>
      <c r="C1589" s="31">
        <v>43810</v>
      </c>
      <c r="D1589" s="19" t="s">
        <v>826</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20" t="s">
        <v>81</v>
      </c>
      <c r="K1589" s="51" t="str">
        <f ca="1">LeaveTracker[[#This Row],[Days]]&amp;" "&amp;LeaveTracker[[#This Row],[Type of Leave]]</f>
        <v>1 SL</v>
      </c>
      <c r="L1589" s="23">
        <f ca="1">NETWORKDAYS(LeaveTracker[[#This Row],[Start Date]],LeaveTracker[[#This Row],[End Date]],lstHolidays)</f>
        <v>1</v>
      </c>
      <c r="M1589" s="27"/>
    </row>
    <row r="1590" spans="1:13" ht="30"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20" t="s">
        <v>81</v>
      </c>
      <c r="K1590" s="51" t="str">
        <f ca="1">LeaveTracker[[#This Row],[Days]]&amp;" "&amp;LeaveTracker[[#This Row],[Type of Leave]]</f>
        <v>1 SL</v>
      </c>
      <c r="L1590" s="23">
        <f ca="1">NETWORKDAYS(LeaveTracker[[#This Row],[Start Date]],LeaveTracker[[#This Row],[End Date]],lstHolidays)</f>
        <v>1</v>
      </c>
      <c r="M1590" s="27"/>
    </row>
    <row r="1591" spans="1:13" ht="30" customHeight="1" x14ac:dyDescent="0.3">
      <c r="A1591" s="27">
        <v>184</v>
      </c>
      <c r="B1591" s="31">
        <v>43879</v>
      </c>
      <c r="C1591" s="31">
        <v>43803</v>
      </c>
      <c r="D1591" s="19" t="s">
        <v>829</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20" t="s">
        <v>82</v>
      </c>
      <c r="K1591" s="51" t="str">
        <f ca="1">LeaveTracker[[#This Row],[Days]]&amp;" "&amp;LeaveTracker[[#This Row],[Type of Leave]]</f>
        <v>1 VL</v>
      </c>
      <c r="L1591" s="23">
        <f ca="1">NETWORKDAYS(LeaveTracker[[#This Row],[Start Date]],LeaveTracker[[#This Row],[End Date]],lstHolidays)</f>
        <v>1</v>
      </c>
      <c r="M1591" s="27"/>
    </row>
    <row r="1592" spans="1:13" ht="30" customHeight="1" x14ac:dyDescent="0.3">
      <c r="A1592" s="27">
        <v>185</v>
      </c>
      <c r="B1592" s="31">
        <v>43879</v>
      </c>
      <c r="C1592" s="31">
        <v>43826</v>
      </c>
      <c r="D1592" s="19" t="s">
        <v>686</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20" t="s">
        <v>298</v>
      </c>
      <c r="J1592" s="43" t="s">
        <v>105</v>
      </c>
      <c r="K1592" s="51" t="str">
        <f ca="1">LeaveTracker[[#This Row],[Days]]&amp;" "&amp;LeaveTracker[[#This Row],[Type of Leave]]</f>
        <v>3 OTHER</v>
      </c>
      <c r="L1592" s="23">
        <f ca="1">NETWORKDAYS(LeaveTracker[[#This Row],[Start Date]],LeaveTracker[[#This Row],[End Date]],lstHolidays)</f>
        <v>3</v>
      </c>
      <c r="M1592" s="27"/>
    </row>
    <row r="1593" spans="1:13" ht="30" customHeight="1" x14ac:dyDescent="0.3">
      <c r="A1593" s="27">
        <v>186</v>
      </c>
      <c r="B1593" s="31">
        <v>43879</v>
      </c>
      <c r="C1593" s="31">
        <v>43819</v>
      </c>
      <c r="D1593" s="19" t="s">
        <v>829</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20" t="s">
        <v>82</v>
      </c>
      <c r="K1593" s="51" t="str">
        <f ca="1">LeaveTracker[[#This Row],[Days]]&amp;" "&amp;LeaveTracker[[#This Row],[Type of Leave]]</f>
        <v>2 VL</v>
      </c>
      <c r="L1593" s="23">
        <f ca="1">NETWORKDAYS(LeaveTracker[[#This Row],[Start Date]],LeaveTracker[[#This Row],[End Date]],lstHolidays)</f>
        <v>2</v>
      </c>
      <c r="M1593" s="27"/>
    </row>
    <row r="1594" spans="1:13" ht="30" customHeight="1" x14ac:dyDescent="0.3">
      <c r="A1594" s="27">
        <v>187</v>
      </c>
      <c r="B1594" s="31">
        <v>43879</v>
      </c>
      <c r="C1594" s="31">
        <v>43817</v>
      </c>
      <c r="D1594" s="19" t="s">
        <v>829</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20" t="s">
        <v>81</v>
      </c>
      <c r="K1594" s="51" t="str">
        <f ca="1">LeaveTracker[[#This Row],[Days]]&amp;" "&amp;LeaveTracker[[#This Row],[Type of Leave]]</f>
        <v>1 SL</v>
      </c>
      <c r="L1594" s="23">
        <f ca="1">NETWORKDAYS(LeaveTracker[[#This Row],[Start Date]],LeaveTracker[[#This Row],[End Date]],lstHolidays)</f>
        <v>1</v>
      </c>
      <c r="M1594" s="27"/>
    </row>
    <row r="1595" spans="1:13" ht="30" customHeight="1" x14ac:dyDescent="0.3">
      <c r="A1595" s="27">
        <v>188</v>
      </c>
      <c r="B1595" s="31">
        <v>43879</v>
      </c>
      <c r="C1595" s="31">
        <v>43817</v>
      </c>
      <c r="D1595" s="19" t="s">
        <v>829</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20" t="s">
        <v>81</v>
      </c>
      <c r="K1595" s="51" t="str">
        <f ca="1">LeaveTracker[[#This Row],[Days]]&amp;" "&amp;LeaveTracker[[#This Row],[Type of Leave]]</f>
        <v>1 SL</v>
      </c>
      <c r="L1595" s="23">
        <f ca="1">NETWORKDAYS(LeaveTracker[[#This Row],[Start Date]],LeaveTracker[[#This Row],[End Date]],lstHolidays)</f>
        <v>1</v>
      </c>
      <c r="M1595" s="27"/>
    </row>
    <row r="1596" spans="1:13" ht="30" customHeight="1" x14ac:dyDescent="0.3">
      <c r="A1596" s="27">
        <v>188</v>
      </c>
      <c r="B1596" s="31">
        <v>43879</v>
      </c>
      <c r="C1596" s="31">
        <v>43817</v>
      </c>
      <c r="D1596" s="19" t="s">
        <v>829</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20" t="s">
        <v>81</v>
      </c>
      <c r="K1596" s="51" t="str">
        <f ca="1">LeaveTracker[[#This Row],[Days]]&amp;" "&amp;LeaveTracker[[#This Row],[Type of Leave]]</f>
        <v>1 SL</v>
      </c>
      <c r="L1596" s="23">
        <f ca="1">NETWORKDAYS(LeaveTracker[[#This Row],[Start Date]],LeaveTracker[[#This Row],[End Date]],lstHolidays)</f>
        <v>1</v>
      </c>
      <c r="M1596" s="27"/>
    </row>
    <row r="1597" spans="1:13" ht="30" customHeight="1" x14ac:dyDescent="0.3">
      <c r="A1597" s="27">
        <v>189</v>
      </c>
      <c r="B1597" s="31">
        <v>43879</v>
      </c>
      <c r="C1597" s="31">
        <v>43809</v>
      </c>
      <c r="D1597" s="19" t="s">
        <v>686</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20" t="s">
        <v>298</v>
      </c>
      <c r="J1597" s="43" t="s">
        <v>1004</v>
      </c>
      <c r="K1597" s="51" t="str">
        <f ca="1">LeaveTracker[[#This Row],[Days]]&amp;" "&amp;LeaveTracker[[#This Row],[Type of Leave]]</f>
        <v>2 OTHER</v>
      </c>
      <c r="L1597" s="23">
        <f ca="1">NETWORKDAYS(LeaveTracker[[#This Row],[Start Date]],LeaveTracker[[#This Row],[End Date]],lstHolidays)</f>
        <v>2</v>
      </c>
      <c r="M1597" s="27"/>
    </row>
    <row r="1598" spans="1:13" ht="30" customHeight="1" x14ac:dyDescent="0.3">
      <c r="A1598" s="27">
        <v>189</v>
      </c>
      <c r="B1598" s="31">
        <v>43879</v>
      </c>
      <c r="C1598" s="31">
        <v>43809</v>
      </c>
      <c r="D1598" s="19" t="s">
        <v>686</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20" t="s">
        <v>298</v>
      </c>
      <c r="J1598" s="43" t="s">
        <v>1004</v>
      </c>
      <c r="K1598" s="51" t="str">
        <f ca="1">LeaveTracker[[#This Row],[Days]]&amp;" "&amp;LeaveTracker[[#This Row],[Type of Leave]]</f>
        <v>1 OTHER</v>
      </c>
      <c r="L1598" s="23">
        <f ca="1">NETWORKDAYS(LeaveTracker[[#This Row],[Start Date]],LeaveTracker[[#This Row],[End Date]],lstHolidays)</f>
        <v>1</v>
      </c>
      <c r="M1598" s="27"/>
    </row>
    <row r="1599" spans="1:13" ht="30" customHeight="1" x14ac:dyDescent="0.3">
      <c r="A1599" s="27">
        <v>189</v>
      </c>
      <c r="B1599" s="31">
        <v>43879</v>
      </c>
      <c r="C1599" s="31">
        <v>43809</v>
      </c>
      <c r="D1599" s="19" t="s">
        <v>686</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20" t="s">
        <v>298</v>
      </c>
      <c r="J1599" s="43" t="s">
        <v>1004</v>
      </c>
      <c r="K1599" s="51" t="str">
        <f ca="1">LeaveTracker[[#This Row],[Days]]&amp;" "&amp;LeaveTracker[[#This Row],[Type of Leave]]</f>
        <v>1 OTHER</v>
      </c>
      <c r="L1599" s="23">
        <f ca="1">NETWORKDAYS(LeaveTracker[[#This Row],[Start Date]],LeaveTracker[[#This Row],[End Date]],lstHolidays)</f>
        <v>1</v>
      </c>
      <c r="M1599" s="27"/>
    </row>
    <row r="1600" spans="1:13" ht="30" customHeight="1" x14ac:dyDescent="0.3">
      <c r="A1600" s="27">
        <v>190</v>
      </c>
      <c r="B1600" s="31">
        <v>43879</v>
      </c>
      <c r="C1600" s="31">
        <v>43811</v>
      </c>
      <c r="D1600" s="19" t="s">
        <v>411</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20" t="s">
        <v>81</v>
      </c>
      <c r="K1600" s="51" t="str">
        <f ca="1">LeaveTracker[[#This Row],[Days]]&amp;" "&amp;LeaveTracker[[#This Row],[Type of Leave]]</f>
        <v>2 SL</v>
      </c>
      <c r="L1600" s="23">
        <f ca="1">NETWORKDAYS(LeaveTracker[[#This Row],[Start Date]],LeaveTracker[[#This Row],[End Date]],lstHolidays)</f>
        <v>2</v>
      </c>
      <c r="M1600" s="27"/>
    </row>
    <row r="1601" spans="1:13" ht="30" customHeight="1" x14ac:dyDescent="0.3">
      <c r="A1601" s="27">
        <v>190</v>
      </c>
      <c r="B1601" s="31">
        <v>43879</v>
      </c>
      <c r="C1601" s="31">
        <v>43811</v>
      </c>
      <c r="D1601" s="19" t="s">
        <v>411</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20" t="s">
        <v>81</v>
      </c>
      <c r="K1601" s="51" t="str">
        <f ca="1">LeaveTracker[[#This Row],[Days]]&amp;" "&amp;LeaveTracker[[#This Row],[Type of Leave]]</f>
        <v>1 SL</v>
      </c>
      <c r="L1601" s="23">
        <f ca="1">NETWORKDAYS(LeaveTracker[[#This Row],[Start Date]],LeaveTracker[[#This Row],[End Date]],lstHolidays)</f>
        <v>1</v>
      </c>
      <c r="M1601" s="27"/>
    </row>
    <row r="1602" spans="1:13" ht="30" customHeight="1" x14ac:dyDescent="0.3">
      <c r="A1602" s="27">
        <v>191</v>
      </c>
      <c r="B1602" s="31">
        <v>43879</v>
      </c>
      <c r="C1602" s="31">
        <v>43811</v>
      </c>
      <c r="D1602" s="19" t="s">
        <v>833</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20" t="s">
        <v>82</v>
      </c>
      <c r="K1602" s="51" t="str">
        <f ca="1">LeaveTracker[[#This Row],[Days]]&amp;" "&amp;LeaveTracker[[#This Row],[Type of Leave]]</f>
        <v>2 VL</v>
      </c>
      <c r="L1602" s="23">
        <f ca="1">NETWORKDAYS(LeaveTracker[[#This Row],[Start Date]],LeaveTracker[[#This Row],[End Date]],lstHolidays)</f>
        <v>2</v>
      </c>
      <c r="M1602" s="27"/>
    </row>
    <row r="1603" spans="1:13" ht="30" customHeight="1" x14ac:dyDescent="0.3">
      <c r="A1603" s="27">
        <v>192</v>
      </c>
      <c r="B1603" s="31">
        <v>43879</v>
      </c>
      <c r="C1603" s="31">
        <v>43812</v>
      </c>
      <c r="D1603" s="19" t="s">
        <v>394</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20" t="s">
        <v>298</v>
      </c>
      <c r="J1603" s="43" t="s">
        <v>105</v>
      </c>
      <c r="K1603" s="51" t="str">
        <f ca="1">LeaveTracker[[#This Row],[Days]]&amp;" "&amp;LeaveTracker[[#This Row],[Type of Leave]]</f>
        <v>1 OTHER</v>
      </c>
      <c r="L1603" s="23">
        <f ca="1">NETWORKDAYS(LeaveTracker[[#This Row],[Start Date]],LeaveTracker[[#This Row],[End Date]],lstHolidays)</f>
        <v>1</v>
      </c>
      <c r="M1603" s="27"/>
    </row>
    <row r="1604" spans="1:13" ht="30" customHeight="1" x14ac:dyDescent="0.3">
      <c r="A1604" s="27">
        <v>193</v>
      </c>
      <c r="B1604" s="31">
        <v>43879</v>
      </c>
      <c r="C1604" s="31">
        <v>43812</v>
      </c>
      <c r="D1604" s="19" t="s">
        <v>394</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20" t="s">
        <v>82</v>
      </c>
      <c r="K1604" s="51" t="str">
        <f ca="1">LeaveTracker[[#This Row],[Days]]&amp;" "&amp;LeaveTracker[[#This Row],[Type of Leave]]</f>
        <v>1 VL</v>
      </c>
      <c r="L1604" s="23">
        <f ca="1">NETWORKDAYS(LeaveTracker[[#This Row],[Start Date]],LeaveTracker[[#This Row],[End Date]],lstHolidays)</f>
        <v>1</v>
      </c>
      <c r="M1604" s="27"/>
    </row>
    <row r="1605" spans="1:13" ht="30" customHeight="1" x14ac:dyDescent="0.3">
      <c r="A1605" s="27">
        <v>194</v>
      </c>
      <c r="B1605" s="31">
        <v>43879</v>
      </c>
      <c r="C1605" s="31">
        <v>43812</v>
      </c>
      <c r="D1605" s="19" t="s">
        <v>394</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20" t="s">
        <v>81</v>
      </c>
      <c r="K1605" s="51" t="str">
        <f ca="1">LeaveTracker[[#This Row],[Days]]&amp;" "&amp;LeaveTracker[[#This Row],[Type of Leave]]</f>
        <v>1 SL</v>
      </c>
      <c r="L1605" s="23">
        <f ca="1">NETWORKDAYS(LeaveTracker[[#This Row],[Start Date]],LeaveTracker[[#This Row],[End Date]],lstHolidays)</f>
        <v>1</v>
      </c>
      <c r="M1605" s="27"/>
    </row>
    <row r="1606" spans="1:13" ht="30" customHeight="1" x14ac:dyDescent="0.3">
      <c r="A1606" s="27">
        <v>195</v>
      </c>
      <c r="B1606" s="31">
        <v>43879</v>
      </c>
      <c r="C1606" s="31">
        <v>43817</v>
      </c>
      <c r="D1606" s="19" t="s">
        <v>371</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20" t="s">
        <v>81</v>
      </c>
      <c r="K1606" s="51" t="str">
        <f ca="1">LeaveTracker[[#This Row],[Days]]&amp;" "&amp;LeaveTracker[[#This Row],[Type of Leave]]</f>
        <v>1 SL</v>
      </c>
      <c r="L1606" s="23">
        <f ca="1">NETWORKDAYS(LeaveTracker[[#This Row],[Start Date]],LeaveTracker[[#This Row],[End Date]],lstHolidays)</f>
        <v>1</v>
      </c>
      <c r="M1606" s="27"/>
    </row>
    <row r="1607" spans="1:13" ht="30" customHeight="1" x14ac:dyDescent="0.3">
      <c r="A1607" s="27">
        <v>196</v>
      </c>
      <c r="B1607" s="31">
        <v>43879</v>
      </c>
      <c r="C1607" s="31">
        <v>43811</v>
      </c>
      <c r="D1607" s="19" t="s">
        <v>624</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20" t="s">
        <v>82</v>
      </c>
      <c r="K1607" s="51" t="str">
        <f ca="1">LeaveTracker[[#This Row],[Days]]&amp;" "&amp;LeaveTracker[[#This Row],[Type of Leave]]</f>
        <v>1 VL</v>
      </c>
      <c r="L1607" s="23">
        <f ca="1">NETWORKDAYS(LeaveTracker[[#This Row],[Start Date]],LeaveTracker[[#This Row],[End Date]],lstHolidays)</f>
        <v>1</v>
      </c>
      <c r="M1607" s="27"/>
    </row>
    <row r="1608" spans="1:13" ht="30" customHeight="1" x14ac:dyDescent="0.3">
      <c r="A1608" s="27">
        <v>197</v>
      </c>
      <c r="B1608" s="31">
        <v>43879</v>
      </c>
      <c r="C1608" s="31">
        <v>43816</v>
      </c>
      <c r="D1608" s="19" t="s">
        <v>624</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20" t="s">
        <v>81</v>
      </c>
      <c r="K1608" s="51" t="str">
        <f ca="1">LeaveTracker[[#This Row],[Days]]&amp;" "&amp;LeaveTracker[[#This Row],[Type of Leave]]</f>
        <v>1 SL</v>
      </c>
      <c r="L1608" s="23">
        <f ca="1">NETWORKDAYS(LeaveTracker[[#This Row],[Start Date]],LeaveTracker[[#This Row],[End Date]],lstHolidays)</f>
        <v>1</v>
      </c>
      <c r="M1608" s="27"/>
    </row>
    <row r="1609" spans="1:13" ht="30" customHeight="1" x14ac:dyDescent="0.3">
      <c r="A1609" s="27">
        <v>198</v>
      </c>
      <c r="B1609" s="31">
        <v>43879</v>
      </c>
      <c r="C1609" s="31">
        <v>43776</v>
      </c>
      <c r="D1609" s="19" t="s">
        <v>624</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20"/>
      <c r="K1609" s="51" t="str">
        <f ca="1">LeaveTracker[[#This Row],[Days]]&amp;" "&amp;LeaveTracker[[#This Row],[Type of Leave]]</f>
        <v xml:space="preserve">1 </v>
      </c>
      <c r="L1609" s="23">
        <f ca="1">NETWORKDAYS(LeaveTracker[[#This Row],[Start Date]],LeaveTracker[[#This Row],[End Date]],lstHolidays)</f>
        <v>1</v>
      </c>
      <c r="M1609" s="27"/>
    </row>
    <row r="1610" spans="1:13" ht="30" customHeight="1" x14ac:dyDescent="0.3">
      <c r="A1610" s="27">
        <v>199</v>
      </c>
      <c r="B1610" s="31">
        <v>43879</v>
      </c>
      <c r="C1610" s="31">
        <v>43804</v>
      </c>
      <c r="D1610" s="19" t="s">
        <v>660</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19" t="s">
        <v>298</v>
      </c>
      <c r="J1610" s="43" t="s">
        <v>1004</v>
      </c>
      <c r="K1610" s="51" t="str">
        <f ca="1">LeaveTracker[[#This Row],[Days]]&amp;" "&amp;LeaveTracker[[#This Row],[Type of Leave]]</f>
        <v>1 OTHER</v>
      </c>
      <c r="L1610" s="23">
        <f ca="1">NETWORKDAYS(LeaveTracker[[#This Row],[Start Date]],LeaveTracker[[#This Row],[End Date]],lstHolidays)</f>
        <v>1</v>
      </c>
      <c r="M1610" s="27"/>
    </row>
    <row r="1611" spans="1:13" ht="30" customHeight="1" x14ac:dyDescent="0.3">
      <c r="A1611" s="27">
        <v>199</v>
      </c>
      <c r="B1611" s="31">
        <v>43879</v>
      </c>
      <c r="C1611" s="31">
        <v>43804</v>
      </c>
      <c r="D1611" s="19" t="s">
        <v>660</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20" t="s">
        <v>298</v>
      </c>
      <c r="J1611" s="43" t="s">
        <v>1004</v>
      </c>
      <c r="K1611" s="51" t="str">
        <f ca="1">LeaveTracker[[#This Row],[Days]]&amp;" "&amp;LeaveTracker[[#This Row],[Type of Leave]]</f>
        <v>1 OTHER</v>
      </c>
      <c r="L1611" s="23">
        <f ca="1">NETWORKDAYS(LeaveTracker[[#This Row],[Start Date]],LeaveTracker[[#This Row],[End Date]],lstHolidays)</f>
        <v>1</v>
      </c>
      <c r="M1611" s="27"/>
    </row>
    <row r="1612" spans="1:13" ht="30" customHeight="1" x14ac:dyDescent="0.3">
      <c r="A1612" s="27">
        <v>199</v>
      </c>
      <c r="B1612" s="31">
        <v>43879</v>
      </c>
      <c r="C1612" s="31">
        <v>43804</v>
      </c>
      <c r="D1612" s="19" t="s">
        <v>660</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20" t="s">
        <v>298</v>
      </c>
      <c r="J1612" s="43" t="s">
        <v>1004</v>
      </c>
      <c r="K1612" s="51" t="str">
        <f ca="1">LeaveTracker[[#This Row],[Days]]&amp;" "&amp;LeaveTracker[[#This Row],[Type of Leave]]</f>
        <v>1 OTHER</v>
      </c>
      <c r="L1612" s="23">
        <f ca="1">NETWORKDAYS(LeaveTracker[[#This Row],[Start Date]],LeaveTracker[[#This Row],[End Date]],lstHolidays)</f>
        <v>1</v>
      </c>
      <c r="M1612" s="27"/>
    </row>
    <row r="1613" spans="1:13" ht="30" customHeight="1" x14ac:dyDescent="0.3">
      <c r="A1613" s="27">
        <v>200</v>
      </c>
      <c r="B1613" s="31">
        <v>43879</v>
      </c>
      <c r="C1613" s="31">
        <v>43780</v>
      </c>
      <c r="D1613" s="19" t="s">
        <v>660</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20" t="s">
        <v>82</v>
      </c>
      <c r="K1613" s="51" t="str">
        <f ca="1">LeaveTracker[[#This Row],[Days]]&amp;" "&amp;LeaveTracker[[#This Row],[Type of Leave]]</f>
        <v>1 VL</v>
      </c>
      <c r="L1613" s="23">
        <f ca="1">NETWORKDAYS(LeaveTracker[[#This Row],[Start Date]],LeaveTracker[[#This Row],[End Date]],lstHolidays)</f>
        <v>1</v>
      </c>
      <c r="M1613" s="27"/>
    </row>
    <row r="1614" spans="1:13" ht="30" customHeight="1" x14ac:dyDescent="0.3">
      <c r="A1614" s="27">
        <v>201</v>
      </c>
      <c r="B1614" s="31">
        <v>43879</v>
      </c>
      <c r="C1614" s="31">
        <v>43780</v>
      </c>
      <c r="D1614" s="19" t="s">
        <v>422</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20" t="s">
        <v>81</v>
      </c>
      <c r="K1614" s="51" t="str">
        <f ca="1">LeaveTracker[[#This Row],[Days]]&amp;" "&amp;LeaveTracker[[#This Row],[Type of Leave]]</f>
        <v>1 SL</v>
      </c>
      <c r="L1614" s="23">
        <f ca="1">NETWORKDAYS(LeaveTracker[[#This Row],[Start Date]],LeaveTracker[[#This Row],[End Date]],lstHolidays)</f>
        <v>1</v>
      </c>
      <c r="M1614" s="27"/>
    </row>
    <row r="1615" spans="1:13" ht="30" customHeight="1" x14ac:dyDescent="0.3">
      <c r="A1615" s="27">
        <v>202</v>
      </c>
      <c r="B1615" s="31">
        <v>43893</v>
      </c>
      <c r="C1615" s="31">
        <v>43781</v>
      </c>
      <c r="D1615" s="19" t="s">
        <v>834</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20" t="s">
        <v>82</v>
      </c>
      <c r="K1615" s="51" t="str">
        <f ca="1">LeaveTracker[[#This Row],[Days]]&amp;" "&amp;LeaveTracker[[#This Row],[Type of Leave]]</f>
        <v>1 VL</v>
      </c>
      <c r="L1615" s="23">
        <f ca="1">NETWORKDAYS(LeaveTracker[[#This Row],[Start Date]],LeaveTracker[[#This Row],[End Date]],lstHolidays)</f>
        <v>1</v>
      </c>
      <c r="M1615" s="27"/>
    </row>
    <row r="1616" spans="1:13" ht="30" customHeight="1" x14ac:dyDescent="0.3">
      <c r="A1616" s="27">
        <v>202</v>
      </c>
      <c r="B1616" s="31">
        <v>43893</v>
      </c>
      <c r="C1616" s="31">
        <v>43781</v>
      </c>
      <c r="D1616" s="19" t="s">
        <v>834</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20" t="s">
        <v>82</v>
      </c>
      <c r="K1616" s="51" t="str">
        <f ca="1">LeaveTracker[[#This Row],[Days]]&amp;" "&amp;LeaveTracker[[#This Row],[Type of Leave]]</f>
        <v>1 VL</v>
      </c>
      <c r="L1616" s="23">
        <f ca="1">NETWORKDAYS(LeaveTracker[[#This Row],[Start Date]],LeaveTracker[[#This Row],[End Date]],lstHolidays)</f>
        <v>1</v>
      </c>
      <c r="M1616" s="27"/>
    </row>
    <row r="1617" spans="1:13" ht="30" customHeight="1" x14ac:dyDescent="0.3">
      <c r="A1617" s="27">
        <v>203</v>
      </c>
      <c r="B1617" s="31">
        <v>43893</v>
      </c>
      <c r="C1617" s="31">
        <v>43801</v>
      </c>
      <c r="D1617" s="19" t="s">
        <v>411</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20" t="s">
        <v>81</v>
      </c>
      <c r="K1617" s="51" t="str">
        <f ca="1">LeaveTracker[[#This Row],[Days]]&amp;" "&amp;LeaveTracker[[#This Row],[Type of Leave]]</f>
        <v>2 SL</v>
      </c>
      <c r="L1617" s="23">
        <f ca="1">NETWORKDAYS(LeaveTracker[[#This Row],[Start Date]],LeaveTracker[[#This Row],[End Date]],lstHolidays)</f>
        <v>2</v>
      </c>
      <c r="M1617" s="27"/>
    </row>
    <row r="1618" spans="1:13" ht="30" customHeight="1" x14ac:dyDescent="0.3">
      <c r="A1618" s="27">
        <v>204</v>
      </c>
      <c r="B1618" s="31">
        <v>43893</v>
      </c>
      <c r="C1618" s="31">
        <v>43788</v>
      </c>
      <c r="D1618" s="19" t="s">
        <v>411</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20" t="s">
        <v>81</v>
      </c>
      <c r="K1618" s="51" t="str">
        <f ca="1">LeaveTracker[[#This Row],[Days]]&amp;" "&amp;LeaveTracker[[#This Row],[Type of Leave]]</f>
        <v>1 SL</v>
      </c>
      <c r="L1618" s="23">
        <f ca="1">NETWORKDAYS(LeaveTracker[[#This Row],[Start Date]],LeaveTracker[[#This Row],[End Date]],lstHolidays)</f>
        <v>1</v>
      </c>
      <c r="M1618" s="27"/>
    </row>
    <row r="1619" spans="1:13" ht="30" customHeight="1" x14ac:dyDescent="0.3">
      <c r="A1619" s="27">
        <v>205</v>
      </c>
      <c r="B1619" s="31">
        <v>43893</v>
      </c>
      <c r="C1619" s="31">
        <v>43788</v>
      </c>
      <c r="D1619" s="19" t="s">
        <v>411</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20" t="s">
        <v>81</v>
      </c>
      <c r="K1619" s="51" t="str">
        <f ca="1">LeaveTracker[[#This Row],[Days]]&amp;" "&amp;LeaveTracker[[#This Row],[Type of Leave]]</f>
        <v>1 SL</v>
      </c>
      <c r="L1619" s="23">
        <f ca="1">NETWORKDAYS(LeaveTracker[[#This Row],[Start Date]],LeaveTracker[[#This Row],[End Date]],lstHolidays)</f>
        <v>1</v>
      </c>
      <c r="M1619" s="27"/>
    </row>
    <row r="1620" spans="1:13" ht="30" customHeight="1" x14ac:dyDescent="0.3">
      <c r="A1620" s="27">
        <v>205</v>
      </c>
      <c r="B1620" s="31">
        <v>43893</v>
      </c>
      <c r="C1620" s="31">
        <v>43788</v>
      </c>
      <c r="D1620" s="19" t="s">
        <v>411</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20" t="s">
        <v>81</v>
      </c>
      <c r="K1620" s="51" t="str">
        <f ca="1">LeaveTracker[[#This Row],[Days]]&amp;" "&amp;LeaveTracker[[#This Row],[Type of Leave]]</f>
        <v>2 SL</v>
      </c>
      <c r="L1620" s="23">
        <f ca="1">NETWORKDAYS(LeaveTracker[[#This Row],[Start Date]],LeaveTracker[[#This Row],[End Date]],lstHolidays)</f>
        <v>2</v>
      </c>
      <c r="M1620" s="27"/>
    </row>
    <row r="1621" spans="1:13" ht="30" customHeight="1" x14ac:dyDescent="0.3">
      <c r="A1621" s="27">
        <v>206</v>
      </c>
      <c r="B1621" s="31">
        <v>43893</v>
      </c>
      <c r="C1621" s="31">
        <v>43788</v>
      </c>
      <c r="D1621" s="19" t="s">
        <v>837</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20" t="s">
        <v>298</v>
      </c>
      <c r="J1621" s="43" t="s">
        <v>105</v>
      </c>
      <c r="K1621" s="51" t="str">
        <f ca="1">LeaveTracker[[#This Row],[Days]]&amp;" "&amp;LeaveTracker[[#This Row],[Type of Leave]]</f>
        <v>1 OTHER</v>
      </c>
      <c r="L1621" s="23">
        <f ca="1">NETWORKDAYS(LeaveTracker[[#This Row],[Start Date]],LeaveTracker[[#This Row],[End Date]],lstHolidays)</f>
        <v>1</v>
      </c>
      <c r="M1621" s="27"/>
    </row>
    <row r="1622" spans="1:13" ht="30" customHeight="1" x14ac:dyDescent="0.3">
      <c r="A1622" s="27">
        <v>207</v>
      </c>
      <c r="B1622" s="31">
        <v>43893</v>
      </c>
      <c r="C1622" s="31">
        <v>43794</v>
      </c>
      <c r="D1622" s="19" t="s">
        <v>837</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20" t="s">
        <v>82</v>
      </c>
      <c r="K1622" s="51" t="str">
        <f ca="1">LeaveTracker[[#This Row],[Days]]&amp;" "&amp;LeaveTracker[[#This Row],[Type of Leave]]</f>
        <v>1 VL</v>
      </c>
      <c r="L1622" s="23">
        <f ca="1">NETWORKDAYS(LeaveTracker[[#This Row],[Start Date]],LeaveTracker[[#This Row],[End Date]],lstHolidays)</f>
        <v>1</v>
      </c>
      <c r="M1622" s="27"/>
    </row>
    <row r="1623" spans="1:13" ht="30" customHeight="1" x14ac:dyDescent="0.3">
      <c r="A1623" s="27">
        <v>208</v>
      </c>
      <c r="B1623" s="31">
        <v>43893</v>
      </c>
      <c r="C1623" s="31">
        <v>43794</v>
      </c>
      <c r="D1623" s="19" t="s">
        <v>415</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20" t="s">
        <v>82</v>
      </c>
      <c r="K1623" s="51" t="str">
        <f ca="1">LeaveTracker[[#This Row],[Days]]&amp;" "&amp;LeaveTracker[[#This Row],[Type of Leave]]</f>
        <v>1 VL</v>
      </c>
      <c r="L1623" s="23">
        <f ca="1">NETWORKDAYS(LeaveTracker[[#This Row],[Start Date]],LeaveTracker[[#This Row],[End Date]],lstHolidays)</f>
        <v>1</v>
      </c>
      <c r="M1623" s="27"/>
    </row>
    <row r="1624" spans="1:13" ht="30" customHeight="1" x14ac:dyDescent="0.3">
      <c r="A1624" s="27">
        <v>209</v>
      </c>
      <c r="B1624" s="31">
        <v>43893</v>
      </c>
      <c r="C1624" s="31">
        <v>43815</v>
      </c>
      <c r="D1624" s="19" t="s">
        <v>1021</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20" t="s">
        <v>298</v>
      </c>
      <c r="J1624" s="43" t="s">
        <v>1004</v>
      </c>
      <c r="K1624" s="51" t="str">
        <f ca="1">LeaveTracker[[#This Row],[Days]]&amp;" "&amp;LeaveTracker[[#This Row],[Type of Leave]]</f>
        <v>1 OTHER</v>
      </c>
      <c r="L1624" s="23">
        <f ca="1">NETWORKDAYS(LeaveTracker[[#This Row],[Start Date]],LeaveTracker[[#This Row],[End Date]],lstHolidays)</f>
        <v>1</v>
      </c>
      <c r="M1624" s="27"/>
    </row>
    <row r="1625" spans="1:13" ht="30" customHeight="1" x14ac:dyDescent="0.3">
      <c r="A1625" s="27">
        <v>210</v>
      </c>
      <c r="B1625" s="31">
        <v>43893</v>
      </c>
      <c r="C1625" s="31">
        <v>43811</v>
      </c>
      <c r="D1625" s="19" t="s">
        <v>1021</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20" t="s">
        <v>298</v>
      </c>
      <c r="J1625" s="43" t="s">
        <v>1004</v>
      </c>
      <c r="K1625" s="51" t="str">
        <f ca="1">LeaveTracker[[#This Row],[Days]]&amp;" "&amp;LeaveTracker[[#This Row],[Type of Leave]]</f>
        <v>1 OTHER</v>
      </c>
      <c r="L1625" s="23">
        <f ca="1">NETWORKDAYS(LeaveTracker[[#This Row],[Start Date]],LeaveTracker[[#This Row],[End Date]],lstHolidays)</f>
        <v>1</v>
      </c>
      <c r="M1625" s="27"/>
    </row>
    <row r="1626" spans="1:13" ht="30" customHeight="1" x14ac:dyDescent="0.3">
      <c r="A1626" s="27">
        <v>211</v>
      </c>
      <c r="B1626" s="31">
        <v>43893</v>
      </c>
      <c r="C1626" s="31">
        <v>43789</v>
      </c>
      <c r="D1626" s="19" t="s">
        <v>1021</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20" t="s">
        <v>298</v>
      </c>
      <c r="J1626" s="43" t="s">
        <v>1004</v>
      </c>
      <c r="K1626" s="51" t="str">
        <f ca="1">LeaveTracker[[#This Row],[Days]]&amp;" "&amp;LeaveTracker[[#This Row],[Type of Leave]]</f>
        <v>2 OTHER</v>
      </c>
      <c r="L1626" s="23">
        <f ca="1">NETWORKDAYS(LeaveTracker[[#This Row],[Start Date]],LeaveTracker[[#This Row],[End Date]],lstHolidays)</f>
        <v>2</v>
      </c>
      <c r="M1626" s="27"/>
    </row>
    <row r="1627" spans="1:13" ht="30" customHeight="1" x14ac:dyDescent="0.3">
      <c r="A1627" s="27">
        <v>212</v>
      </c>
      <c r="B1627" s="31">
        <v>43893</v>
      </c>
      <c r="C1627" s="31">
        <v>43774</v>
      </c>
      <c r="D1627" s="19" t="s">
        <v>1021</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20" t="s">
        <v>81</v>
      </c>
      <c r="K1627" s="51" t="str">
        <f ca="1">LeaveTracker[[#This Row],[Days]]&amp;" "&amp;LeaveTracker[[#This Row],[Type of Leave]]</f>
        <v>1 SL</v>
      </c>
      <c r="L1627" s="23">
        <f ca="1">NETWORKDAYS(LeaveTracker[[#This Row],[Start Date]],LeaveTracker[[#This Row],[End Date]],lstHolidays)</f>
        <v>1</v>
      </c>
      <c r="M1627" s="27"/>
    </row>
    <row r="1628" spans="1:13" ht="30" customHeight="1" x14ac:dyDescent="0.3">
      <c r="A1628" s="27">
        <v>213</v>
      </c>
      <c r="B1628" s="31">
        <v>43893</v>
      </c>
      <c r="C1628" s="31">
        <v>43836</v>
      </c>
      <c r="D1628" s="19" t="s">
        <v>407</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20" t="s">
        <v>81</v>
      </c>
      <c r="K1628" s="51" t="str">
        <f ca="1">LeaveTracker[[#This Row],[Days]]&amp;" "&amp;LeaveTracker[[#This Row],[Type of Leave]]</f>
        <v>1 SL</v>
      </c>
      <c r="L1628" s="23">
        <f ca="1">NETWORKDAYS(LeaveTracker[[#This Row],[Start Date]],LeaveTracker[[#This Row],[End Date]],lstHolidays)</f>
        <v>1</v>
      </c>
      <c r="M1628" s="27"/>
    </row>
    <row r="1629" spans="1:13" ht="30" customHeight="1" x14ac:dyDescent="0.3">
      <c r="A1629" s="27">
        <v>214</v>
      </c>
      <c r="B1629" s="31">
        <v>43893</v>
      </c>
      <c r="C1629" s="31">
        <v>43783</v>
      </c>
      <c r="D1629" s="19" t="s">
        <v>407</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20" t="s">
        <v>82</v>
      </c>
      <c r="K1629" s="51" t="str">
        <f ca="1">LeaveTracker[[#This Row],[Days]]&amp;" "&amp;LeaveTracker[[#This Row],[Type of Leave]]</f>
        <v>2 VL</v>
      </c>
      <c r="L1629" s="23">
        <f ca="1">NETWORKDAYS(LeaveTracker[[#This Row],[Start Date]],LeaveTracker[[#This Row],[End Date]],lstHolidays)</f>
        <v>2</v>
      </c>
      <c r="M1629" s="27"/>
    </row>
    <row r="1630" spans="1:13" ht="30" customHeight="1" x14ac:dyDescent="0.3">
      <c r="A1630" s="27">
        <v>214</v>
      </c>
      <c r="B1630" s="31">
        <v>43893</v>
      </c>
      <c r="C1630" s="31">
        <v>43783</v>
      </c>
      <c r="D1630" s="19" t="s">
        <v>407</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20" t="s">
        <v>82</v>
      </c>
      <c r="K1630" s="51" t="str">
        <f ca="1">LeaveTracker[[#This Row],[Days]]&amp;" "&amp;LeaveTracker[[#This Row],[Type of Leave]]</f>
        <v>2 VL</v>
      </c>
      <c r="L1630" s="23">
        <f ca="1">NETWORKDAYS(LeaveTracker[[#This Row],[Start Date]],LeaveTracker[[#This Row],[End Date]],lstHolidays)</f>
        <v>2</v>
      </c>
      <c r="M1630" s="27"/>
    </row>
    <row r="1631" spans="1:13" ht="30" customHeight="1" x14ac:dyDescent="0.3">
      <c r="A1631" s="27">
        <v>215</v>
      </c>
      <c r="B1631" s="31">
        <v>43893</v>
      </c>
      <c r="C1631" s="31">
        <v>43804</v>
      </c>
      <c r="D1631" s="19" t="s">
        <v>407</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20" t="s">
        <v>82</v>
      </c>
      <c r="K1631" s="51" t="str">
        <f ca="1">LeaveTracker[[#This Row],[Days]]&amp;" "&amp;LeaveTracker[[#This Row],[Type of Leave]]</f>
        <v>1 VL</v>
      </c>
      <c r="L1631" s="23">
        <f ca="1">NETWORKDAYS(LeaveTracker[[#This Row],[Start Date]],LeaveTracker[[#This Row],[End Date]],lstHolidays)</f>
        <v>1</v>
      </c>
      <c r="M1631" s="27"/>
    </row>
    <row r="1632" spans="1:13" ht="30" customHeight="1" x14ac:dyDescent="0.3">
      <c r="A1632" s="27">
        <v>216</v>
      </c>
      <c r="B1632" s="31">
        <v>43893</v>
      </c>
      <c r="C1632" s="31">
        <v>43801</v>
      </c>
      <c r="D1632" s="19" t="s">
        <v>407</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20" t="s">
        <v>81</v>
      </c>
      <c r="K1632" s="51" t="str">
        <f ca="1">LeaveTracker[[#This Row],[Days]]&amp;" "&amp;LeaveTracker[[#This Row],[Type of Leave]]</f>
        <v>2 SL</v>
      </c>
      <c r="L1632" s="23">
        <f ca="1">NETWORKDAYS(LeaveTracker[[#This Row],[Start Date]],LeaveTracker[[#This Row],[End Date]],lstHolidays)</f>
        <v>2</v>
      </c>
      <c r="M1632" s="27"/>
    </row>
    <row r="1633" spans="1:13" ht="30" customHeight="1" x14ac:dyDescent="0.3">
      <c r="A1633" s="27">
        <v>217</v>
      </c>
      <c r="B1633" s="31">
        <v>43893</v>
      </c>
      <c r="C1633" s="31">
        <v>43815</v>
      </c>
      <c r="D1633" s="19" t="s">
        <v>470</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20" t="s">
        <v>82</v>
      </c>
      <c r="K1633" s="51" t="str">
        <f ca="1">LeaveTracker[[#This Row],[Days]]&amp;" "&amp;LeaveTracker[[#This Row],[Type of Leave]]</f>
        <v>1 VL</v>
      </c>
      <c r="L1633" s="23">
        <f ca="1">NETWORKDAYS(LeaveTracker[[#This Row],[Start Date]],LeaveTracker[[#This Row],[End Date]],lstHolidays)</f>
        <v>1</v>
      </c>
      <c r="M1633" s="27"/>
    </row>
    <row r="1634" spans="1:13" ht="30" customHeight="1" x14ac:dyDescent="0.3">
      <c r="A1634" s="27">
        <v>218</v>
      </c>
      <c r="B1634" s="31">
        <v>43893</v>
      </c>
      <c r="C1634" s="31">
        <v>43826</v>
      </c>
      <c r="D1634" s="19" t="s">
        <v>470</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20" t="s">
        <v>81</v>
      </c>
      <c r="K1634" s="51" t="str">
        <f ca="1">LeaveTracker[[#This Row],[Days]]&amp;" "&amp;LeaveTracker[[#This Row],[Type of Leave]]</f>
        <v>1 SL</v>
      </c>
      <c r="L1634" s="23">
        <f ca="1">NETWORKDAYS(LeaveTracker[[#This Row],[Start Date]],LeaveTracker[[#This Row],[End Date]],lstHolidays)</f>
        <v>1</v>
      </c>
      <c r="M1634" s="27"/>
    </row>
    <row r="1635" spans="1:13" ht="30" customHeight="1" x14ac:dyDescent="0.3">
      <c r="A1635" s="27">
        <v>218</v>
      </c>
      <c r="B1635" s="31">
        <v>43893</v>
      </c>
      <c r="C1635" s="31">
        <v>43826</v>
      </c>
      <c r="D1635" s="19" t="s">
        <v>470</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20" t="s">
        <v>81</v>
      </c>
      <c r="K1635" s="51" t="str">
        <f ca="1">LeaveTracker[[#This Row],[Days]]&amp;" "&amp;LeaveTracker[[#This Row],[Type of Leave]]</f>
        <v>1 SL</v>
      </c>
      <c r="L1635" s="23">
        <f ca="1">NETWORKDAYS(LeaveTracker[[#This Row],[Start Date]],LeaveTracker[[#This Row],[End Date]],lstHolidays)</f>
        <v>1</v>
      </c>
      <c r="M1635" s="27"/>
    </row>
    <row r="1636" spans="1:13" ht="30" customHeight="1" x14ac:dyDescent="0.3">
      <c r="A1636" s="27">
        <v>219</v>
      </c>
      <c r="B1636" s="31">
        <v>43893</v>
      </c>
      <c r="C1636" s="31">
        <v>43826</v>
      </c>
      <c r="D1636" s="19" t="s">
        <v>632</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20" t="s">
        <v>81</v>
      </c>
      <c r="K1636" s="51" t="str">
        <f ca="1">LeaveTracker[[#This Row],[Days]]&amp;" "&amp;LeaveTracker[[#This Row],[Type of Leave]]</f>
        <v>1 SL</v>
      </c>
      <c r="L1636" s="23">
        <f ca="1">NETWORKDAYS(LeaveTracker[[#This Row],[Start Date]],LeaveTracker[[#This Row],[End Date]],lstHolidays)</f>
        <v>1</v>
      </c>
      <c r="M1636" s="27"/>
    </row>
    <row r="1637" spans="1:13" ht="30" customHeight="1" x14ac:dyDescent="0.3">
      <c r="A1637" s="27">
        <v>219</v>
      </c>
      <c r="B1637" s="31">
        <v>43893</v>
      </c>
      <c r="C1637" s="31">
        <v>43826</v>
      </c>
      <c r="D1637" s="19" t="s">
        <v>632</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20" t="s">
        <v>81</v>
      </c>
      <c r="K1637" s="51" t="str">
        <f ca="1">LeaveTracker[[#This Row],[Days]]&amp;" "&amp;LeaveTracker[[#This Row],[Type of Leave]]</f>
        <v>1 SL</v>
      </c>
      <c r="L1637" s="23">
        <f ca="1">NETWORKDAYS(LeaveTracker[[#This Row],[Start Date]],LeaveTracker[[#This Row],[End Date]],lstHolidays)</f>
        <v>1</v>
      </c>
      <c r="M1637" s="27"/>
    </row>
    <row r="1638" spans="1:13" ht="30" customHeight="1" x14ac:dyDescent="0.3">
      <c r="A1638" s="27">
        <v>220</v>
      </c>
      <c r="B1638" s="31">
        <v>43893</v>
      </c>
      <c r="C1638" s="31">
        <v>43810</v>
      </c>
      <c r="D1638" s="19" t="s">
        <v>683</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20" t="s">
        <v>81</v>
      </c>
      <c r="K1638" s="51" t="str">
        <f ca="1">LeaveTracker[[#This Row],[Days]]&amp;" "&amp;LeaveTracker[[#This Row],[Type of Leave]]</f>
        <v>1 SL</v>
      </c>
      <c r="L1638" s="23">
        <f ca="1">NETWORKDAYS(LeaveTracker[[#This Row],[Start Date]],LeaveTracker[[#This Row],[End Date]],lstHolidays)</f>
        <v>1</v>
      </c>
      <c r="M1638" s="27"/>
    </row>
    <row r="1639" spans="1:13" ht="30" customHeight="1" x14ac:dyDescent="0.3">
      <c r="A1639" s="27">
        <v>221</v>
      </c>
      <c r="B1639" s="31">
        <v>43893</v>
      </c>
      <c r="C1639" s="31">
        <v>43819</v>
      </c>
      <c r="D1639" s="19" t="s">
        <v>323</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20" t="s">
        <v>81</v>
      </c>
      <c r="K1639" s="51" t="str">
        <f ca="1">LeaveTracker[[#This Row],[Days]]&amp;" "&amp;LeaveTracker[[#This Row],[Type of Leave]]</f>
        <v>1 SL</v>
      </c>
      <c r="L1639" s="23">
        <f ca="1">NETWORKDAYS(LeaveTracker[[#This Row],[Start Date]],LeaveTracker[[#This Row],[End Date]],lstHolidays)</f>
        <v>1</v>
      </c>
      <c r="M1639" s="27"/>
    </row>
    <row r="1640" spans="1:13" ht="30"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20" t="s">
        <v>82</v>
      </c>
      <c r="K1640" s="51" t="str">
        <f ca="1">LeaveTracker[[#This Row],[Days]]&amp;" "&amp;LeaveTracker[[#This Row],[Type of Leave]]</f>
        <v>3 VL</v>
      </c>
      <c r="L1640" s="23">
        <f ca="1">NETWORKDAYS(LeaveTracker[[#This Row],[Start Date]],LeaveTracker[[#This Row],[End Date]],lstHolidays)</f>
        <v>3</v>
      </c>
      <c r="M1640" s="27"/>
    </row>
    <row r="1641" spans="1:13" ht="30" customHeight="1" x14ac:dyDescent="0.3">
      <c r="A1641" s="27">
        <v>223</v>
      </c>
      <c r="B1641" s="31">
        <v>43893</v>
      </c>
      <c r="C1641" s="31">
        <v>43822</v>
      </c>
      <c r="D1641" s="19" t="s">
        <v>840</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20" t="s">
        <v>81</v>
      </c>
      <c r="K1641" s="51" t="str">
        <f ca="1">LeaveTracker[[#This Row],[Days]]&amp;" "&amp;LeaveTracker[[#This Row],[Type of Leave]]</f>
        <v>1 SL</v>
      </c>
      <c r="L1641" s="23">
        <f ca="1">NETWORKDAYS(LeaveTracker[[#This Row],[Start Date]],LeaveTracker[[#This Row],[End Date]],lstHolidays)</f>
        <v>1</v>
      </c>
      <c r="M1641" s="27"/>
    </row>
    <row r="1642" spans="1:13" ht="30" customHeight="1" x14ac:dyDescent="0.3">
      <c r="A1642" s="27">
        <v>224</v>
      </c>
      <c r="B1642" s="31">
        <v>43893</v>
      </c>
      <c r="C1642" s="31">
        <v>43832</v>
      </c>
      <c r="D1642" s="19" t="s">
        <v>313</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20" t="s">
        <v>81</v>
      </c>
      <c r="K1642" s="51" t="str">
        <f ca="1">LeaveTracker[[#This Row],[Days]]&amp;" "&amp;LeaveTracker[[#This Row],[Type of Leave]]</f>
        <v>2 SL</v>
      </c>
      <c r="L1642" s="23">
        <f ca="1">NETWORKDAYS(LeaveTracker[[#This Row],[Start Date]],LeaveTracker[[#This Row],[End Date]],lstHolidays)</f>
        <v>2</v>
      </c>
      <c r="M1642" s="27"/>
    </row>
    <row r="1643" spans="1:13" ht="30" customHeight="1" x14ac:dyDescent="0.3">
      <c r="A1643" s="27">
        <v>225</v>
      </c>
      <c r="B1643" s="31">
        <v>43893</v>
      </c>
      <c r="C1643" s="31">
        <v>43817</v>
      </c>
      <c r="D1643" s="19" t="s">
        <v>315</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20" t="s">
        <v>81</v>
      </c>
      <c r="K1643" s="51" t="str">
        <f ca="1">LeaveTracker[[#This Row],[Days]]&amp;" "&amp;LeaveTracker[[#This Row],[Type of Leave]]</f>
        <v>1 SL</v>
      </c>
      <c r="L1643" s="23">
        <f ca="1">NETWORKDAYS(LeaveTracker[[#This Row],[Start Date]],LeaveTracker[[#This Row],[End Date]],lstHolidays)</f>
        <v>1</v>
      </c>
      <c r="M1643" s="27"/>
    </row>
    <row r="1644" spans="1:13" ht="30" customHeight="1" x14ac:dyDescent="0.3">
      <c r="A1644" s="27">
        <v>226</v>
      </c>
      <c r="B1644" s="31">
        <v>43893</v>
      </c>
      <c r="C1644" s="31">
        <v>43817</v>
      </c>
      <c r="D1644" s="19" t="s">
        <v>315</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20" t="s">
        <v>81</v>
      </c>
      <c r="K1644" s="51" t="str">
        <f ca="1">LeaveTracker[[#This Row],[Days]]&amp;" "&amp;LeaveTracker[[#This Row],[Type of Leave]]</f>
        <v>1 SL</v>
      </c>
      <c r="L1644" s="23">
        <f ca="1">NETWORKDAYS(LeaveTracker[[#This Row],[Start Date]],LeaveTracker[[#This Row],[End Date]],lstHolidays)</f>
        <v>1</v>
      </c>
      <c r="M1644" s="27"/>
    </row>
    <row r="1645" spans="1:13" ht="30" customHeight="1" x14ac:dyDescent="0.3">
      <c r="A1645" s="27">
        <v>227</v>
      </c>
      <c r="B1645" s="31">
        <v>43893</v>
      </c>
      <c r="C1645" s="31">
        <v>43817</v>
      </c>
      <c r="D1645" s="19" t="s">
        <v>315</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20" t="s">
        <v>298</v>
      </c>
      <c r="J1645" s="43" t="s">
        <v>158</v>
      </c>
      <c r="K1645" s="51" t="str">
        <f ca="1">LeaveTracker[[#This Row],[Days]]&amp;" "&amp;LeaveTracker[[#This Row],[Type of Leave]]</f>
        <v>1 OTHER</v>
      </c>
      <c r="L1645" s="23">
        <f ca="1">NETWORKDAYS(LeaveTracker[[#This Row],[Start Date]],LeaveTracker[[#This Row],[End Date]],lstHolidays)</f>
        <v>1</v>
      </c>
      <c r="M1645" s="27"/>
    </row>
    <row r="1646" spans="1:13" ht="30" customHeight="1" x14ac:dyDescent="0.3">
      <c r="A1646" s="27">
        <v>228</v>
      </c>
      <c r="B1646" s="31">
        <v>43893</v>
      </c>
      <c r="C1646" s="31">
        <v>43817</v>
      </c>
      <c r="D1646" s="19" t="s">
        <v>315</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20" t="s">
        <v>81</v>
      </c>
      <c r="K1646" s="51" t="str">
        <f ca="1">LeaveTracker[[#This Row],[Days]]&amp;" "&amp;LeaveTracker[[#This Row],[Type of Leave]]</f>
        <v>1 SL</v>
      </c>
      <c r="L1646" s="23">
        <f ca="1">NETWORKDAYS(LeaveTracker[[#This Row],[Start Date]],LeaveTracker[[#This Row],[End Date]],lstHolidays)</f>
        <v>1</v>
      </c>
      <c r="M1646" s="27"/>
    </row>
    <row r="1647" spans="1:13" ht="30" customHeight="1" x14ac:dyDescent="0.3">
      <c r="A1647" s="27">
        <v>229</v>
      </c>
      <c r="B1647" s="31">
        <v>43893</v>
      </c>
      <c r="C1647" s="31">
        <v>43817</v>
      </c>
      <c r="D1647" s="19" t="s">
        <v>319</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20" t="s">
        <v>81</v>
      </c>
      <c r="K1647" s="51" t="str">
        <f ca="1">LeaveTracker[[#This Row],[Days]]&amp;" "&amp;LeaveTracker[[#This Row],[Type of Leave]]</f>
        <v>1 SL</v>
      </c>
      <c r="L1647" s="23">
        <f ca="1">NETWORKDAYS(LeaveTracker[[#This Row],[Start Date]],LeaveTracker[[#This Row],[End Date]],lstHolidays)</f>
        <v>1</v>
      </c>
      <c r="M1647" s="27"/>
    </row>
    <row r="1648" spans="1:13" ht="30" customHeight="1" x14ac:dyDescent="0.3">
      <c r="A1648" s="27">
        <v>230</v>
      </c>
      <c r="B1648" s="31">
        <v>43893</v>
      </c>
      <c r="C1648" s="31">
        <v>43817</v>
      </c>
      <c r="D1648" s="19" t="s">
        <v>319</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20" t="s">
        <v>81</v>
      </c>
      <c r="K1648" s="51" t="str">
        <f ca="1">LeaveTracker[[#This Row],[Days]]&amp;" "&amp;LeaveTracker[[#This Row],[Type of Leave]]</f>
        <v>1 SL</v>
      </c>
      <c r="L1648" s="23">
        <f ca="1">NETWORKDAYS(LeaveTracker[[#This Row],[Start Date]],LeaveTracker[[#This Row],[End Date]],lstHolidays)</f>
        <v>1</v>
      </c>
      <c r="M1648" s="27"/>
    </row>
    <row r="1649" spans="1:13" ht="30" customHeight="1" x14ac:dyDescent="0.3">
      <c r="A1649" s="27">
        <v>231</v>
      </c>
      <c r="B1649" s="31">
        <v>43893</v>
      </c>
      <c r="C1649" s="31">
        <v>43817</v>
      </c>
      <c r="D1649" s="19" t="s">
        <v>319</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20" t="s">
        <v>81</v>
      </c>
      <c r="K1649" s="51" t="str">
        <f ca="1">LeaveTracker[[#This Row],[Days]]&amp;" "&amp;LeaveTracker[[#This Row],[Type of Leave]]</f>
        <v>1 SL</v>
      </c>
      <c r="L1649" s="23">
        <f ca="1">NETWORKDAYS(LeaveTracker[[#This Row],[Start Date]],LeaveTracker[[#This Row],[End Date]],lstHolidays)</f>
        <v>1</v>
      </c>
      <c r="M1649" s="27"/>
    </row>
    <row r="1650" spans="1:13" ht="30" customHeight="1" x14ac:dyDescent="0.3">
      <c r="A1650" s="27">
        <v>232</v>
      </c>
      <c r="B1650" s="31">
        <v>43893</v>
      </c>
      <c r="C1650" s="31">
        <v>43817</v>
      </c>
      <c r="D1650" s="19" t="s">
        <v>319</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20" t="s">
        <v>81</v>
      </c>
      <c r="K1650" s="51" t="str">
        <f ca="1">LeaveTracker[[#This Row],[Days]]&amp;" "&amp;LeaveTracker[[#This Row],[Type of Leave]]</f>
        <v>1 SL</v>
      </c>
      <c r="L1650" s="23">
        <f ca="1">NETWORKDAYS(LeaveTracker[[#This Row],[Start Date]],LeaveTracker[[#This Row],[End Date]],lstHolidays)</f>
        <v>1</v>
      </c>
      <c r="M1650" s="27"/>
    </row>
    <row r="1651" spans="1:13" ht="30" customHeight="1" x14ac:dyDescent="0.3">
      <c r="A1651" s="27">
        <v>233</v>
      </c>
      <c r="B1651" s="31">
        <v>43893</v>
      </c>
      <c r="C1651" s="31">
        <v>43871</v>
      </c>
      <c r="D1651" s="19" t="s">
        <v>572</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20" t="s">
        <v>298</v>
      </c>
      <c r="J1651" s="43" t="s">
        <v>842</v>
      </c>
      <c r="K1651" s="51" t="str">
        <f ca="1">LeaveTracker[[#This Row],[Days]]&amp;" "&amp;LeaveTracker[[#This Row],[Type of Leave]]</f>
        <v>3 OTHER</v>
      </c>
      <c r="L1651" s="23">
        <f ca="1">NETWORKDAYS(LeaveTracker[[#This Row],[Start Date]],LeaveTracker[[#This Row],[End Date]],lstHolidays)</f>
        <v>3</v>
      </c>
      <c r="M1651" s="27"/>
    </row>
    <row r="1652" spans="1:13" ht="30" customHeight="1" x14ac:dyDescent="0.3">
      <c r="A1652" s="27">
        <v>234</v>
      </c>
      <c r="B1652" s="31">
        <v>43893</v>
      </c>
      <c r="C1652" s="31">
        <v>43852</v>
      </c>
      <c r="D1652" s="19" t="s">
        <v>632</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20" t="s">
        <v>298</v>
      </c>
      <c r="J1652" s="43" t="s">
        <v>763</v>
      </c>
      <c r="K1652" s="51" t="str">
        <f ca="1">LeaveTracker[[#This Row],[Days]]&amp;" "&amp;LeaveTracker[[#This Row],[Type of Leave]]</f>
        <v>3 OTHER</v>
      </c>
      <c r="L1652" s="23">
        <f ca="1">NETWORKDAYS(LeaveTracker[[#This Row],[Start Date]],LeaveTracker[[#This Row],[End Date]],lstHolidays)</f>
        <v>3</v>
      </c>
      <c r="M1652" s="27"/>
    </row>
    <row r="1653" spans="1:13" ht="30" customHeight="1" x14ac:dyDescent="0.3">
      <c r="A1653" s="27">
        <v>234</v>
      </c>
      <c r="B1653" s="31">
        <v>43893</v>
      </c>
      <c r="C1653" s="31">
        <v>43852</v>
      </c>
      <c r="D1653" s="19" t="s">
        <v>632</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20" t="s">
        <v>298</v>
      </c>
      <c r="J1653" s="43" t="s">
        <v>763</v>
      </c>
      <c r="K1653" s="51" t="str">
        <f ca="1">LeaveTracker[[#This Row],[Days]]&amp;" "&amp;LeaveTracker[[#This Row],[Type of Leave]]</f>
        <v>2 OTHER</v>
      </c>
      <c r="L1653" s="23">
        <f ca="1">NETWORKDAYS(LeaveTracker[[#This Row],[Start Date]],LeaveTracker[[#This Row],[End Date]],lstHolidays)</f>
        <v>2</v>
      </c>
      <c r="M1653" s="27"/>
    </row>
    <row r="1654" spans="1:13" ht="30" customHeight="1" x14ac:dyDescent="0.3">
      <c r="A1654" s="27">
        <v>235</v>
      </c>
      <c r="B1654" s="31">
        <v>43893</v>
      </c>
      <c r="C1654" s="31">
        <v>43860</v>
      </c>
      <c r="D1654" s="19" t="s">
        <v>805</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20" t="s">
        <v>298</v>
      </c>
      <c r="J1654" s="43" t="s">
        <v>842</v>
      </c>
      <c r="K1654" s="51" t="str">
        <f ca="1">LeaveTracker[[#This Row],[Days]]&amp;" "&amp;LeaveTracker[[#This Row],[Type of Leave]]</f>
        <v>4 OTHER</v>
      </c>
      <c r="L1654" s="23">
        <f ca="1">NETWORKDAYS(LeaveTracker[[#This Row],[Start Date]],LeaveTracker[[#This Row],[End Date]],lstHolidays)</f>
        <v>4</v>
      </c>
      <c r="M1654" s="27"/>
    </row>
    <row r="1655" spans="1:13" ht="30" customHeight="1" x14ac:dyDescent="0.3">
      <c r="A1655" s="27">
        <v>236</v>
      </c>
      <c r="B1655" s="31">
        <v>43893</v>
      </c>
      <c r="C1655" s="31">
        <v>43850</v>
      </c>
      <c r="D1655" s="20" t="s">
        <v>805</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20" t="s">
        <v>82</v>
      </c>
      <c r="K1655" s="51" t="str">
        <f ca="1">LeaveTracker[[#This Row],[Days]]&amp;" "&amp;LeaveTracker[[#This Row],[Type of Leave]]</f>
        <v>2 VL</v>
      </c>
      <c r="L1655" s="23">
        <f ca="1">NETWORKDAYS(LeaveTracker[[#This Row],[Start Date]],LeaveTracker[[#This Row],[End Date]],lstHolidays)</f>
        <v>2</v>
      </c>
      <c r="M1655" s="27"/>
    </row>
    <row r="1656" spans="1:13" ht="30" customHeight="1" x14ac:dyDescent="0.3">
      <c r="A1656" s="27">
        <v>237</v>
      </c>
      <c r="B1656" s="31">
        <v>43893</v>
      </c>
      <c r="C1656" s="31">
        <v>43866</v>
      </c>
      <c r="D1656" s="19" t="s">
        <v>375</v>
      </c>
      <c r="E1656" s="51" t="str">
        <f>IF(ISBLANK(LeaveTracker[[#This Row],[Employee Name]]),"-----",VLOOKUP(LeaveTracker[[#This Row],[Employee Name]],Employees[[Employee Name]:[Office]],7))</f>
        <v>BPLO</v>
      </c>
      <c r="F1656" s="51" t="str">
        <f>IF(ISBLANK(LeaveTracker[[#This Row],[Employee Name]]),"-----",VLOOKUP(LeaveTracker[[#This Row],[Employee Name]],Employees[[Employee Name]:[Office]],6))</f>
        <v>JOBCON</v>
      </c>
      <c r="G1656" s="24">
        <v>43873</v>
      </c>
      <c r="H1656" s="24">
        <v>43873</v>
      </c>
      <c r="I1656" s="20" t="s">
        <v>298</v>
      </c>
      <c r="J1656" s="43" t="s">
        <v>842</v>
      </c>
      <c r="K1656" s="51" t="str">
        <f ca="1">LeaveTracker[[#This Row],[Days]]&amp;" "&amp;LeaveTracker[[#This Row],[Type of Leave]]</f>
        <v>1 OTHER</v>
      </c>
      <c r="L1656" s="23">
        <f ca="1">NETWORKDAYS(LeaveTracker[[#This Row],[Start Date]],LeaveTracker[[#This Row],[End Date]],lstHolidays)</f>
        <v>1</v>
      </c>
      <c r="M1656" s="27"/>
    </row>
    <row r="1657" spans="1:13" ht="30" customHeight="1" x14ac:dyDescent="0.3">
      <c r="A1657" s="27">
        <v>237</v>
      </c>
      <c r="B1657" s="31">
        <v>43893</v>
      </c>
      <c r="C1657" s="31">
        <v>43866</v>
      </c>
      <c r="D1657" s="19" t="s">
        <v>375</v>
      </c>
      <c r="E1657" s="51" t="str">
        <f>IF(ISBLANK(LeaveTracker[[#This Row],[Employee Name]]),"-----",VLOOKUP(LeaveTracker[[#This Row],[Employee Name]],Employees[[Employee Name]:[Office]],7))</f>
        <v>BPLO</v>
      </c>
      <c r="F1657" s="51" t="str">
        <f>IF(ISBLANK(LeaveTracker[[#This Row],[Employee Name]]),"-----",VLOOKUP(LeaveTracker[[#This Row],[Employee Name]],Employees[[Employee Name]:[Office]],6))</f>
        <v>JOBCON</v>
      </c>
      <c r="G1657" s="24">
        <v>43875</v>
      </c>
      <c r="H1657" s="24">
        <v>43875</v>
      </c>
      <c r="I1657" s="20" t="s">
        <v>298</v>
      </c>
      <c r="J1657" s="43" t="s">
        <v>842</v>
      </c>
      <c r="K1657" s="51" t="str">
        <f ca="1">LeaveTracker[[#This Row],[Days]]&amp;" "&amp;LeaveTracker[[#This Row],[Type of Leave]]</f>
        <v>1 OTHER</v>
      </c>
      <c r="L1657" s="23">
        <f ca="1">NETWORKDAYS(LeaveTracker[[#This Row],[Start Date]],LeaveTracker[[#This Row],[End Date]],lstHolidays)</f>
        <v>1</v>
      </c>
      <c r="M1657" s="27"/>
    </row>
    <row r="1658" spans="1:13" ht="30" customHeight="1" x14ac:dyDescent="0.3">
      <c r="A1658" s="27">
        <v>238</v>
      </c>
      <c r="B1658" s="31">
        <v>43893</v>
      </c>
      <c r="C1658" s="31">
        <v>43857</v>
      </c>
      <c r="D1658" s="19" t="s">
        <v>375</v>
      </c>
      <c r="E1658" s="51" t="str">
        <f>IF(ISBLANK(LeaveTracker[[#This Row],[Employee Name]]),"-----",VLOOKUP(LeaveTracker[[#This Row],[Employee Name]],Employees[[Employee Name]:[Office]],7))</f>
        <v>BPLO</v>
      </c>
      <c r="F1658" s="51" t="str">
        <f>IF(ISBLANK(LeaveTracker[[#This Row],[Employee Name]]),"-----",VLOOKUP(LeaveTracker[[#This Row],[Employee Name]],Employees[[Employee Name]:[Office]],6))</f>
        <v>JOBCON</v>
      </c>
      <c r="G1658" s="24">
        <v>43845</v>
      </c>
      <c r="H1658" s="24">
        <v>43845</v>
      </c>
      <c r="I1658" s="20" t="s">
        <v>298</v>
      </c>
      <c r="J1658" s="43" t="s">
        <v>842</v>
      </c>
      <c r="K1658" s="51" t="str">
        <f ca="1">LeaveTracker[[#This Row],[Days]]&amp;" "&amp;LeaveTracker[[#This Row],[Type of Leave]]</f>
        <v>1 OTHER</v>
      </c>
      <c r="L1658" s="23">
        <f ca="1">NETWORKDAYS(LeaveTracker[[#This Row],[Start Date]],LeaveTracker[[#This Row],[End Date]],lstHolidays)</f>
        <v>1</v>
      </c>
      <c r="M1658" s="27"/>
    </row>
    <row r="1659" spans="1:13" ht="30" customHeight="1" x14ac:dyDescent="0.3">
      <c r="A1659" s="27">
        <v>238</v>
      </c>
      <c r="B1659" s="31">
        <v>43893</v>
      </c>
      <c r="C1659" s="31">
        <v>43857</v>
      </c>
      <c r="D1659" s="19" t="s">
        <v>375</v>
      </c>
      <c r="E1659" s="51" t="str">
        <f>IF(ISBLANK(LeaveTracker[[#This Row],[Employee Name]]),"-----",VLOOKUP(LeaveTracker[[#This Row],[Employee Name]],Employees[[Employee Name]:[Office]],7))</f>
        <v>BPLO</v>
      </c>
      <c r="F1659" s="51" t="str">
        <f>IF(ISBLANK(LeaveTracker[[#This Row],[Employee Name]]),"-----",VLOOKUP(LeaveTracker[[#This Row],[Employee Name]],Employees[[Employee Name]:[Office]],6))</f>
        <v>JOBCON</v>
      </c>
      <c r="G1659" s="24">
        <v>43868</v>
      </c>
      <c r="H1659" s="24">
        <v>43868</v>
      </c>
      <c r="I1659" s="20" t="s">
        <v>298</v>
      </c>
      <c r="J1659" s="43" t="s">
        <v>842</v>
      </c>
      <c r="K1659" s="51" t="str">
        <f ca="1">LeaveTracker[[#This Row],[Days]]&amp;" "&amp;LeaveTracker[[#This Row],[Type of Leave]]</f>
        <v>1 OTHER</v>
      </c>
      <c r="L1659" s="23">
        <f ca="1">NETWORKDAYS(LeaveTracker[[#This Row],[Start Date]],LeaveTracker[[#This Row],[End Date]],lstHolidays)</f>
        <v>1</v>
      </c>
      <c r="M1659" s="27"/>
    </row>
    <row r="1660" spans="1:13" ht="30" customHeight="1" x14ac:dyDescent="0.3">
      <c r="A1660" s="27">
        <v>238</v>
      </c>
      <c r="B1660" s="31">
        <v>43893</v>
      </c>
      <c r="C1660" s="31">
        <v>43857</v>
      </c>
      <c r="D1660" s="19" t="s">
        <v>375</v>
      </c>
      <c r="E1660" s="51" t="str">
        <f>IF(ISBLANK(LeaveTracker[[#This Row],[Employee Name]]),"-----",VLOOKUP(LeaveTracker[[#This Row],[Employee Name]],Employees[[Employee Name]:[Office]],7))</f>
        <v>BPLO</v>
      </c>
      <c r="F1660" s="51" t="str">
        <f>IF(ISBLANK(LeaveTracker[[#This Row],[Employee Name]]),"-----",VLOOKUP(LeaveTracker[[#This Row],[Employee Name]],Employees[[Employee Name]:[Office]],6))</f>
        <v>JOBCON</v>
      </c>
      <c r="G1660" s="24">
        <v>43871</v>
      </c>
      <c r="H1660" s="24">
        <v>43871</v>
      </c>
      <c r="I1660" s="20" t="s">
        <v>298</v>
      </c>
      <c r="J1660" s="43" t="s">
        <v>842</v>
      </c>
      <c r="K1660" s="51" t="str">
        <f ca="1">LeaveTracker[[#This Row],[Days]]&amp;" "&amp;LeaveTracker[[#This Row],[Type of Leave]]</f>
        <v>1 OTHER</v>
      </c>
      <c r="L1660" s="23">
        <f ca="1">NETWORKDAYS(LeaveTracker[[#This Row],[Start Date]],LeaveTracker[[#This Row],[End Date]],lstHolidays)</f>
        <v>1</v>
      </c>
      <c r="M1660" s="27"/>
    </row>
    <row r="1661" spans="1:13" ht="30" customHeight="1" x14ac:dyDescent="0.3">
      <c r="A1661" s="27">
        <v>239</v>
      </c>
      <c r="B1661" s="31">
        <v>43893</v>
      </c>
      <c r="C1661" s="31">
        <v>43864</v>
      </c>
      <c r="D1661" s="19" t="s">
        <v>380</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20" t="s">
        <v>298</v>
      </c>
      <c r="J1661" s="43" t="s">
        <v>842</v>
      </c>
      <c r="K1661" s="51" t="str">
        <f ca="1">LeaveTracker[[#This Row],[Days]]&amp;" "&amp;LeaveTracker[[#This Row],[Type of Leave]]</f>
        <v>2 OTHER</v>
      </c>
      <c r="L1661" s="23">
        <f ca="1">NETWORKDAYS(LeaveTracker[[#This Row],[Start Date]],LeaveTracker[[#This Row],[End Date]],lstHolidays)</f>
        <v>2</v>
      </c>
      <c r="M1661" s="27"/>
    </row>
    <row r="1662" spans="1:13" ht="30" customHeight="1" x14ac:dyDescent="0.3">
      <c r="A1662" s="27">
        <v>240</v>
      </c>
      <c r="B1662" s="31">
        <v>43893</v>
      </c>
      <c r="C1662" s="31">
        <v>43850</v>
      </c>
      <c r="D1662" s="20" t="s">
        <v>380</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20" t="s">
        <v>298</v>
      </c>
      <c r="J1662" s="43" t="s">
        <v>842</v>
      </c>
      <c r="K1662" s="51" t="str">
        <f ca="1">LeaveTracker[[#This Row],[Days]]&amp;" "&amp;LeaveTracker[[#This Row],[Type of Leave]]</f>
        <v>3 OTHER</v>
      </c>
      <c r="L1662" s="23">
        <f ca="1">NETWORKDAYS(LeaveTracker[[#This Row],[Start Date]],LeaveTracker[[#This Row],[End Date]],lstHolidays)</f>
        <v>3</v>
      </c>
      <c r="M1662" s="27"/>
    </row>
    <row r="1663" spans="1:13" ht="30" customHeight="1" x14ac:dyDescent="0.3">
      <c r="A1663" s="27">
        <v>241</v>
      </c>
      <c r="B1663" s="31">
        <v>43893</v>
      </c>
      <c r="C1663" s="31">
        <v>43838</v>
      </c>
      <c r="D1663" s="20" t="s">
        <v>380</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20" t="s">
        <v>81</v>
      </c>
      <c r="K1663" s="51" t="str">
        <f ca="1">LeaveTracker[[#This Row],[Days]]&amp;" "&amp;LeaveTracker[[#This Row],[Type of Leave]]</f>
        <v>1 SL</v>
      </c>
      <c r="L1663" s="23">
        <f ca="1">NETWORKDAYS(LeaveTracker[[#This Row],[Start Date]],LeaveTracker[[#This Row],[End Date]],lstHolidays)</f>
        <v>1</v>
      </c>
      <c r="M1663" s="27"/>
    </row>
    <row r="1664" spans="1:13" ht="30" customHeight="1" x14ac:dyDescent="0.3">
      <c r="A1664" s="27">
        <v>242</v>
      </c>
      <c r="B1664" s="31">
        <v>43893</v>
      </c>
      <c r="C1664" s="31">
        <v>43833</v>
      </c>
      <c r="D1664" s="19" t="s">
        <v>380</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20" t="s">
        <v>81</v>
      </c>
      <c r="K1664" s="51" t="str">
        <f ca="1">LeaveTracker[[#This Row],[Days]]&amp;" "&amp;LeaveTracker[[#This Row],[Type of Leave]]</f>
        <v>1 SL</v>
      </c>
      <c r="L1664" s="23">
        <f ca="1">NETWORKDAYS(LeaveTracker[[#This Row],[Start Date]],LeaveTracker[[#This Row],[End Date]],lstHolidays)</f>
        <v>1</v>
      </c>
      <c r="M1664" s="27"/>
    </row>
    <row r="1665" spans="1:13" ht="30" customHeight="1" x14ac:dyDescent="0.3">
      <c r="A1665" s="27">
        <v>243</v>
      </c>
      <c r="B1665" s="31">
        <v>43893</v>
      </c>
      <c r="C1665" s="31">
        <v>43833</v>
      </c>
      <c r="D1665" s="19" t="s">
        <v>380</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20" t="s">
        <v>81</v>
      </c>
      <c r="K1665" s="51" t="str">
        <f ca="1">LeaveTracker[[#This Row],[Days]]&amp;" "&amp;LeaveTracker[[#This Row],[Type of Leave]]</f>
        <v>1 SL</v>
      </c>
      <c r="L1665" s="23">
        <f ca="1">NETWORKDAYS(LeaveTracker[[#This Row],[Start Date]],LeaveTracker[[#This Row],[End Date]],lstHolidays)</f>
        <v>1</v>
      </c>
      <c r="M1665" s="27"/>
    </row>
    <row r="1666" spans="1:13" ht="30" customHeight="1" x14ac:dyDescent="0.3">
      <c r="A1666" s="27">
        <v>244</v>
      </c>
      <c r="B1666" s="31">
        <v>43893</v>
      </c>
      <c r="C1666" s="24">
        <v>43864</v>
      </c>
      <c r="D1666" s="19" t="s">
        <v>844</v>
      </c>
      <c r="E1666" s="51" t="str">
        <f>IF(ISBLANK(LeaveTracker[[#This Row],[Employee Name]]),"-----",VLOOKUP(LeaveTracker[[#This Row],[Employee Name]],Employees[[Employee Name]:[Office]],7))</f>
        <v>TCIS</v>
      </c>
      <c r="F1666" s="51" t="str">
        <f>IF(ISBLANK(LeaveTracker[[#This Row],[Employee Name]]),"-----",VLOOKUP(LeaveTracker[[#This Row],[Employee Name]],Employees[[Employee Name]:[Office]],6))</f>
        <v>CASUAL</v>
      </c>
      <c r="G1666" s="24">
        <v>43864</v>
      </c>
      <c r="H1666" s="24">
        <v>43864</v>
      </c>
      <c r="I1666" s="20" t="s">
        <v>298</v>
      </c>
      <c r="J1666" s="43" t="s">
        <v>842</v>
      </c>
      <c r="K1666" s="51" t="str">
        <f ca="1">LeaveTracker[[#This Row],[Days]]&amp;" "&amp;LeaveTracker[[#This Row],[Type of Leave]]</f>
        <v>1 OTHER</v>
      </c>
      <c r="L1666" s="23">
        <f ca="1">NETWORKDAYS(LeaveTracker[[#This Row],[Start Date]],LeaveTracker[[#This Row],[End Date]],lstHolidays)</f>
        <v>1</v>
      </c>
      <c r="M1666" s="27"/>
    </row>
    <row r="1667" spans="1:13" ht="30" customHeight="1" x14ac:dyDescent="0.3">
      <c r="A1667" s="27">
        <v>244</v>
      </c>
      <c r="B1667" s="31">
        <v>43893</v>
      </c>
      <c r="C1667" s="31">
        <v>43874</v>
      </c>
      <c r="D1667" s="19" t="s">
        <v>844</v>
      </c>
      <c r="E1667" s="51" t="str">
        <f>IF(ISBLANK(LeaveTracker[[#This Row],[Employee Name]]),"-----",VLOOKUP(LeaveTracker[[#This Row],[Employee Name]],Employees[[Employee Name]:[Office]],7))</f>
        <v>TCIS</v>
      </c>
      <c r="F1667" s="51" t="str">
        <f>IF(ISBLANK(LeaveTracker[[#This Row],[Employee Name]]),"-----",VLOOKUP(LeaveTracker[[#This Row],[Employee Name]],Employees[[Employee Name]:[Office]],6))</f>
        <v>CASUAL</v>
      </c>
      <c r="G1667" s="24">
        <v>43874</v>
      </c>
      <c r="H1667" s="24">
        <v>43874</v>
      </c>
      <c r="I1667" s="20" t="s">
        <v>298</v>
      </c>
      <c r="J1667" s="43" t="s">
        <v>842</v>
      </c>
      <c r="K1667" s="51" t="str">
        <f ca="1">LeaveTracker[[#This Row],[Days]]&amp;" "&amp;LeaveTracker[[#This Row],[Type of Leave]]</f>
        <v>1 OTHER</v>
      </c>
      <c r="L1667" s="23">
        <f ca="1">NETWORKDAYS(LeaveTracker[[#This Row],[Start Date]],LeaveTracker[[#This Row],[End Date]],lstHolidays)</f>
        <v>1</v>
      </c>
      <c r="M1667" s="27"/>
    </row>
    <row r="1668" spans="1:13" ht="30" customHeight="1" x14ac:dyDescent="0.3">
      <c r="A1668" s="27">
        <v>244</v>
      </c>
      <c r="B1668" s="31">
        <v>43893</v>
      </c>
      <c r="C1668" s="31">
        <v>43875</v>
      </c>
      <c r="D1668" s="19" t="s">
        <v>844</v>
      </c>
      <c r="E1668" s="51" t="str">
        <f>IF(ISBLANK(LeaveTracker[[#This Row],[Employee Name]]),"-----",VLOOKUP(LeaveTracker[[#This Row],[Employee Name]],Employees[[Employee Name]:[Office]],7))</f>
        <v>TCIS</v>
      </c>
      <c r="F1668" s="51" t="str">
        <f>IF(ISBLANK(LeaveTracker[[#This Row],[Employee Name]]),"-----",VLOOKUP(LeaveTracker[[#This Row],[Employee Name]],Employees[[Employee Name]:[Office]],6))</f>
        <v>CASUAL</v>
      </c>
      <c r="G1668" s="24">
        <v>43875</v>
      </c>
      <c r="H1668" s="24">
        <v>43875</v>
      </c>
      <c r="I1668" s="20" t="s">
        <v>298</v>
      </c>
      <c r="J1668" s="43" t="s">
        <v>842</v>
      </c>
      <c r="K1668" s="51" t="str">
        <f ca="1">LeaveTracker[[#This Row],[Days]]&amp;" "&amp;LeaveTracker[[#This Row],[Type of Leave]]</f>
        <v>1 OTHER</v>
      </c>
      <c r="L1668" s="23">
        <f ca="1">NETWORKDAYS(LeaveTracker[[#This Row],[Start Date]],LeaveTracker[[#This Row],[End Date]],lstHolidays)</f>
        <v>1</v>
      </c>
      <c r="M1668" s="27"/>
    </row>
    <row r="1669" spans="1:13" ht="30" customHeight="1" x14ac:dyDescent="0.3">
      <c r="A1669" s="27">
        <v>245</v>
      </c>
      <c r="B1669" s="31">
        <v>43893</v>
      </c>
      <c r="C1669" s="31">
        <v>43861</v>
      </c>
      <c r="D1669" s="19" t="s">
        <v>583</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20" t="s">
        <v>298</v>
      </c>
      <c r="J1669" s="43" t="s">
        <v>842</v>
      </c>
      <c r="K1669" s="51" t="str">
        <f ca="1">LeaveTracker[[#This Row],[Days]]&amp;" "&amp;LeaveTracker[[#This Row],[Type of Leave]]</f>
        <v>3 OTHER</v>
      </c>
      <c r="L1669" s="23">
        <f ca="1">NETWORKDAYS(LeaveTracker[[#This Row],[Start Date]],LeaveTracker[[#This Row],[End Date]],lstHolidays)</f>
        <v>3</v>
      </c>
      <c r="M1669" s="27"/>
    </row>
    <row r="1670" spans="1:13" ht="30" customHeight="1" x14ac:dyDescent="0.3">
      <c r="A1670" s="27">
        <v>246</v>
      </c>
      <c r="B1670" s="31">
        <v>43893</v>
      </c>
      <c r="C1670" s="31">
        <v>43857</v>
      </c>
      <c r="D1670" s="19" t="s">
        <v>583</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20" t="s">
        <v>298</v>
      </c>
      <c r="J1670" s="43" t="s">
        <v>842</v>
      </c>
      <c r="K1670" s="51" t="str">
        <f ca="1">LeaveTracker[[#This Row],[Days]]&amp;" "&amp;LeaveTracker[[#This Row],[Type of Leave]]</f>
        <v>1 OTHER</v>
      </c>
      <c r="L1670" s="23">
        <f ca="1">NETWORKDAYS(LeaveTracker[[#This Row],[Start Date]],LeaveTracker[[#This Row],[End Date]],lstHolidays)</f>
        <v>1</v>
      </c>
      <c r="M1670" s="27"/>
    </row>
    <row r="1671" spans="1:13" ht="30" customHeight="1" x14ac:dyDescent="0.3">
      <c r="A1671" s="27">
        <v>246</v>
      </c>
      <c r="B1671" s="31">
        <v>43893</v>
      </c>
      <c r="C1671" s="31">
        <v>43857</v>
      </c>
      <c r="D1671" s="19" t="s">
        <v>583</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20" t="s">
        <v>298</v>
      </c>
      <c r="J1671" s="43" t="s">
        <v>842</v>
      </c>
      <c r="K1671" s="51" t="str">
        <f ca="1">LeaveTracker[[#This Row],[Days]]&amp;" "&amp;LeaveTracker[[#This Row],[Type of Leave]]</f>
        <v>1 OTHER</v>
      </c>
      <c r="L1671" s="23">
        <f ca="1">NETWORKDAYS(LeaveTracker[[#This Row],[Start Date]],LeaveTracker[[#This Row],[End Date]],lstHolidays)</f>
        <v>1</v>
      </c>
      <c r="M1671" s="27"/>
    </row>
    <row r="1672" spans="1:13" ht="30" customHeight="1" x14ac:dyDescent="0.3">
      <c r="A1672" s="27">
        <v>247</v>
      </c>
      <c r="B1672" s="31">
        <v>43893</v>
      </c>
      <c r="C1672" s="31">
        <v>43882</v>
      </c>
      <c r="D1672" s="19" t="s">
        <v>574</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20" t="s">
        <v>81</v>
      </c>
      <c r="K1672" s="51" t="str">
        <f ca="1">LeaveTracker[[#This Row],[Days]]&amp;" "&amp;LeaveTracker[[#This Row],[Type of Leave]]</f>
        <v>2 SL</v>
      </c>
      <c r="L1672" s="23">
        <f ca="1">NETWORKDAYS(LeaveTracker[[#This Row],[Start Date]],LeaveTracker[[#This Row],[End Date]],lstHolidays)</f>
        <v>2</v>
      </c>
      <c r="M1672" s="27"/>
    </row>
    <row r="1673" spans="1:13" ht="30" customHeight="1" x14ac:dyDescent="0.3">
      <c r="A1673" s="27">
        <v>248</v>
      </c>
      <c r="B1673" s="31">
        <v>43893</v>
      </c>
      <c r="C1673" s="31">
        <v>43867</v>
      </c>
      <c r="D1673" s="19" t="s">
        <v>574</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20" t="s">
        <v>298</v>
      </c>
      <c r="J1673" s="43" t="s">
        <v>842</v>
      </c>
      <c r="K1673" s="51" t="str">
        <f ca="1">LeaveTracker[[#This Row],[Days]]&amp;" "&amp;LeaveTracker[[#This Row],[Type of Leave]]</f>
        <v>1 OTHER</v>
      </c>
      <c r="L1673" s="23">
        <f ca="1">NETWORKDAYS(LeaveTracker[[#This Row],[Start Date]],LeaveTracker[[#This Row],[End Date]],lstHolidays)</f>
        <v>1</v>
      </c>
      <c r="M1673" s="27"/>
    </row>
    <row r="1674" spans="1:13" ht="30" customHeight="1" x14ac:dyDescent="0.3">
      <c r="A1674" s="27">
        <v>249</v>
      </c>
      <c r="B1674" s="31">
        <v>43893</v>
      </c>
      <c r="C1674" s="31">
        <v>43864</v>
      </c>
      <c r="D1674" s="19" t="s">
        <v>574</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20" t="s">
        <v>298</v>
      </c>
      <c r="J1674" s="43" t="s">
        <v>842</v>
      </c>
      <c r="K1674" s="51" t="str">
        <f ca="1">LeaveTracker[[#This Row],[Days]]&amp;" "&amp;LeaveTracker[[#This Row],[Type of Leave]]</f>
        <v>2 OTHER</v>
      </c>
      <c r="L1674" s="23">
        <f ca="1">NETWORKDAYS(LeaveTracker[[#This Row],[Start Date]],LeaveTracker[[#This Row],[End Date]],lstHolidays)</f>
        <v>2</v>
      </c>
      <c r="M1674" s="27"/>
    </row>
    <row r="1675" spans="1:13" ht="30" customHeight="1" x14ac:dyDescent="0.3">
      <c r="A1675" s="27">
        <v>250</v>
      </c>
      <c r="B1675" s="31">
        <v>43893</v>
      </c>
      <c r="C1675" s="31">
        <v>43845</v>
      </c>
      <c r="D1675" s="19" t="s">
        <v>574</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20" t="s">
        <v>298</v>
      </c>
      <c r="J1675" s="43" t="s">
        <v>842</v>
      </c>
      <c r="K1675" s="51" t="str">
        <f ca="1">LeaveTracker[[#This Row],[Days]]&amp;" "&amp;LeaveTracker[[#This Row],[Type of Leave]]</f>
        <v>1 OTHER</v>
      </c>
      <c r="L1675" s="23">
        <f ca="1">NETWORKDAYS(LeaveTracker[[#This Row],[Start Date]],LeaveTracker[[#This Row],[End Date]],lstHolidays)</f>
        <v>1</v>
      </c>
      <c r="M1675" s="27"/>
    </row>
    <row r="1676" spans="1:13" ht="30" customHeight="1" x14ac:dyDescent="0.3">
      <c r="A1676" s="27">
        <v>251</v>
      </c>
      <c r="B1676" s="31">
        <v>43893</v>
      </c>
      <c r="C1676" s="31">
        <v>43857</v>
      </c>
      <c r="D1676" s="19" t="s">
        <v>574</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20" t="s">
        <v>298</v>
      </c>
      <c r="J1676" s="43" t="s">
        <v>842</v>
      </c>
      <c r="K1676" s="51" t="str">
        <f ca="1">LeaveTracker[[#This Row],[Days]]&amp;" "&amp;LeaveTracker[[#This Row],[Type of Leave]]</f>
        <v>1 OTHER</v>
      </c>
      <c r="L1676" s="23">
        <f ca="1">NETWORKDAYS(LeaveTracker[[#This Row],[Start Date]],LeaveTracker[[#This Row],[End Date]],lstHolidays)</f>
        <v>1</v>
      </c>
      <c r="M1676" s="27"/>
    </row>
    <row r="1677" spans="1:13" ht="30" customHeight="1" x14ac:dyDescent="0.3">
      <c r="A1677" s="27">
        <v>252</v>
      </c>
      <c r="B1677" s="31">
        <v>43893</v>
      </c>
      <c r="C1677" s="31">
        <v>43838</v>
      </c>
      <c r="D1677" s="19" t="s">
        <v>574</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20" t="s">
        <v>81</v>
      </c>
      <c r="K1677" s="51" t="str">
        <f ca="1">LeaveTracker[[#This Row],[Days]]&amp;" "&amp;LeaveTracker[[#This Row],[Type of Leave]]</f>
        <v>1 SL</v>
      </c>
      <c r="L1677" s="23">
        <f ca="1">NETWORKDAYS(LeaveTracker[[#This Row],[Start Date]],LeaveTracker[[#This Row],[End Date]],lstHolidays)</f>
        <v>1</v>
      </c>
      <c r="M1677" s="27"/>
    </row>
    <row r="1678" spans="1:13" ht="30" customHeight="1" x14ac:dyDescent="0.3">
      <c r="A1678" s="27">
        <v>253</v>
      </c>
      <c r="B1678" s="31">
        <v>43893</v>
      </c>
      <c r="C1678" s="31">
        <v>43858</v>
      </c>
      <c r="D1678" s="19" t="s">
        <v>578</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20" t="s">
        <v>298</v>
      </c>
      <c r="J1678" s="43" t="s">
        <v>842</v>
      </c>
      <c r="K1678" s="51" t="str">
        <f ca="1">LeaveTracker[[#This Row],[Days]]&amp;" "&amp;LeaveTracker[[#This Row],[Type of Leave]]</f>
        <v>1 OTHER</v>
      </c>
      <c r="L1678" s="23">
        <f ca="1">NETWORKDAYS(LeaveTracker[[#This Row],[Start Date]],LeaveTracker[[#This Row],[End Date]],lstHolidays)</f>
        <v>1</v>
      </c>
      <c r="M1678" s="27"/>
    </row>
    <row r="1679" spans="1:13" ht="30" customHeight="1" x14ac:dyDescent="0.3">
      <c r="A1679" s="27">
        <v>253</v>
      </c>
      <c r="B1679" s="31">
        <v>43893</v>
      </c>
      <c r="C1679" s="31">
        <v>43858</v>
      </c>
      <c r="D1679" s="19" t="s">
        <v>578</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20" t="s">
        <v>298</v>
      </c>
      <c r="J1679" s="43" t="s">
        <v>842</v>
      </c>
      <c r="K1679" s="51" t="str">
        <f ca="1">LeaveTracker[[#This Row],[Days]]&amp;" "&amp;LeaveTracker[[#This Row],[Type of Leave]]</f>
        <v>1 OTHER</v>
      </c>
      <c r="L1679" s="23">
        <f ca="1">NETWORKDAYS(LeaveTracker[[#This Row],[Start Date]],LeaveTracker[[#This Row],[End Date]],lstHolidays)</f>
        <v>1</v>
      </c>
      <c r="M1679" s="27"/>
    </row>
    <row r="1680" spans="1:13" ht="30" customHeight="1" x14ac:dyDescent="0.3">
      <c r="A1680" s="27">
        <v>253</v>
      </c>
      <c r="B1680" s="31">
        <v>43893</v>
      </c>
      <c r="C1680" s="31">
        <v>43858</v>
      </c>
      <c r="D1680" s="19" t="s">
        <v>578</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20" t="s">
        <v>298</v>
      </c>
      <c r="J1680" s="43" t="s">
        <v>842</v>
      </c>
      <c r="K1680" s="51" t="str">
        <f ca="1">LeaveTracker[[#This Row],[Days]]&amp;" "&amp;LeaveTracker[[#This Row],[Type of Leave]]</f>
        <v>1 OTHER</v>
      </c>
      <c r="L1680" s="23">
        <f ca="1">NETWORKDAYS(LeaveTracker[[#This Row],[Start Date]],LeaveTracker[[#This Row],[End Date]],lstHolidays)</f>
        <v>1</v>
      </c>
      <c r="M1680" s="27"/>
    </row>
    <row r="1681" spans="1:13" ht="30" customHeight="1" x14ac:dyDescent="0.3">
      <c r="A1681" s="27">
        <v>254</v>
      </c>
      <c r="B1681" s="31">
        <v>43893</v>
      </c>
      <c r="C1681" s="31">
        <v>43857</v>
      </c>
      <c r="D1681" s="19" t="s">
        <v>578</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20" t="s">
        <v>298</v>
      </c>
      <c r="J1681" s="43" t="s">
        <v>842</v>
      </c>
      <c r="K1681" s="51" t="str">
        <f ca="1">LeaveTracker[[#This Row],[Days]]&amp;" "&amp;LeaveTracker[[#This Row],[Type of Leave]]</f>
        <v>1 OTHER</v>
      </c>
      <c r="L1681" s="23">
        <f ca="1">NETWORKDAYS(LeaveTracker[[#This Row],[Start Date]],LeaveTracker[[#This Row],[End Date]],lstHolidays)</f>
        <v>1</v>
      </c>
      <c r="M1681" s="27"/>
    </row>
    <row r="1682" spans="1:13" ht="30" customHeight="1" x14ac:dyDescent="0.3">
      <c r="A1682" s="27">
        <v>254</v>
      </c>
      <c r="B1682" s="31">
        <v>43893</v>
      </c>
      <c r="C1682" s="31">
        <v>43857</v>
      </c>
      <c r="D1682" s="19" t="s">
        <v>578</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20" t="s">
        <v>298</v>
      </c>
      <c r="J1682" s="43" t="s">
        <v>842</v>
      </c>
      <c r="K1682" s="51" t="str">
        <f ca="1">LeaveTracker[[#This Row],[Days]]&amp;" "&amp;LeaveTracker[[#This Row],[Type of Leave]]</f>
        <v>1 OTHER</v>
      </c>
      <c r="L1682" s="23">
        <f ca="1">NETWORKDAYS(LeaveTracker[[#This Row],[Start Date]],LeaveTracker[[#This Row],[End Date]],lstHolidays)</f>
        <v>1</v>
      </c>
      <c r="M1682" s="27"/>
    </row>
    <row r="1683" spans="1:13" ht="30" customHeight="1" x14ac:dyDescent="0.3">
      <c r="A1683" s="27">
        <v>255</v>
      </c>
      <c r="B1683" s="31">
        <v>43893</v>
      </c>
      <c r="C1683" s="31">
        <v>43839</v>
      </c>
      <c r="D1683" s="19" t="s">
        <v>578</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20" t="s">
        <v>81</v>
      </c>
      <c r="K1683" s="51" t="str">
        <f ca="1">LeaveTracker[[#This Row],[Days]]&amp;" "&amp;LeaveTracker[[#This Row],[Type of Leave]]</f>
        <v>1 SL</v>
      </c>
      <c r="L1683" s="23">
        <f ca="1">NETWORKDAYS(LeaveTracker[[#This Row],[Start Date]],LeaveTracker[[#This Row],[End Date]],lstHolidays)</f>
        <v>1</v>
      </c>
      <c r="M1683" s="27"/>
    </row>
    <row r="1684" spans="1:13" ht="30" customHeight="1" x14ac:dyDescent="0.3">
      <c r="A1684" s="27">
        <v>256</v>
      </c>
      <c r="B1684" s="31">
        <v>43893</v>
      </c>
      <c r="C1684" s="31">
        <v>43857</v>
      </c>
      <c r="D1684" s="19" t="s">
        <v>367</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20" t="s">
        <v>298</v>
      </c>
      <c r="J1684" s="43" t="s">
        <v>842</v>
      </c>
      <c r="K1684" s="51" t="str">
        <f ca="1">LeaveTracker[[#This Row],[Days]]&amp;" "&amp;LeaveTracker[[#This Row],[Type of Leave]]</f>
        <v>1 OTHER</v>
      </c>
      <c r="L1684" s="23">
        <f ca="1">NETWORKDAYS(LeaveTracker[[#This Row],[Start Date]],LeaveTracker[[#This Row],[End Date]],lstHolidays)</f>
        <v>1</v>
      </c>
      <c r="M1684" s="27"/>
    </row>
    <row r="1685" spans="1:13" ht="30" customHeight="1" x14ac:dyDescent="0.3">
      <c r="A1685" s="27">
        <v>256</v>
      </c>
      <c r="B1685" s="31">
        <v>43893</v>
      </c>
      <c r="C1685" s="31">
        <v>43857</v>
      </c>
      <c r="D1685" s="19" t="s">
        <v>367</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20" t="s">
        <v>298</v>
      </c>
      <c r="J1685" s="43" t="s">
        <v>842</v>
      </c>
      <c r="K1685" s="51" t="str">
        <f ca="1">LeaveTracker[[#This Row],[Days]]&amp;" "&amp;LeaveTracker[[#This Row],[Type of Leave]]</f>
        <v>1 OTHER</v>
      </c>
      <c r="L1685" s="23">
        <f ca="1">NETWORKDAYS(LeaveTracker[[#This Row],[Start Date]],LeaveTracker[[#This Row],[End Date]],lstHolidays)</f>
        <v>1</v>
      </c>
      <c r="M1685" s="27"/>
    </row>
    <row r="1686" spans="1:13" ht="30" customHeight="1" x14ac:dyDescent="0.3">
      <c r="A1686" s="27">
        <v>256</v>
      </c>
      <c r="B1686" s="31">
        <v>43893</v>
      </c>
      <c r="C1686" s="31">
        <v>43857</v>
      </c>
      <c r="D1686" s="19" t="s">
        <v>367</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20" t="s">
        <v>298</v>
      </c>
      <c r="J1686" s="43" t="s">
        <v>842</v>
      </c>
      <c r="K1686" s="51" t="str">
        <f ca="1">LeaveTracker[[#This Row],[Days]]&amp;" "&amp;LeaveTracker[[#This Row],[Type of Leave]]</f>
        <v>1 OTHER</v>
      </c>
      <c r="L1686" s="23">
        <f ca="1">NETWORKDAYS(LeaveTracker[[#This Row],[Start Date]],LeaveTracker[[#This Row],[End Date]],lstHolidays)</f>
        <v>1</v>
      </c>
      <c r="M1686" s="27"/>
    </row>
    <row r="1687" spans="1:13" ht="30" customHeight="1" x14ac:dyDescent="0.3">
      <c r="A1687" s="27">
        <v>257</v>
      </c>
      <c r="B1687" s="31">
        <v>43893</v>
      </c>
      <c r="C1687" s="31">
        <v>43850</v>
      </c>
      <c r="D1687" s="19" t="s">
        <v>367</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20" t="s">
        <v>298</v>
      </c>
      <c r="J1687" s="43" t="s">
        <v>842</v>
      </c>
      <c r="K1687" s="51" t="str">
        <f ca="1">LeaveTracker[[#This Row],[Days]]&amp;" "&amp;LeaveTracker[[#This Row],[Type of Leave]]</f>
        <v>1 OTHER</v>
      </c>
      <c r="L1687" s="23">
        <f ca="1">NETWORKDAYS(LeaveTracker[[#This Row],[Start Date]],LeaveTracker[[#This Row],[End Date]],lstHolidays)</f>
        <v>1</v>
      </c>
      <c r="M1687" s="27"/>
    </row>
    <row r="1688" spans="1:13" ht="30" customHeight="1" x14ac:dyDescent="0.3">
      <c r="A1688" s="27">
        <v>257</v>
      </c>
      <c r="B1688" s="31">
        <v>43893</v>
      </c>
      <c r="C1688" s="31">
        <v>43850</v>
      </c>
      <c r="D1688" s="19" t="s">
        <v>367</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20" t="s">
        <v>298</v>
      </c>
      <c r="J1688" s="43" t="s">
        <v>842</v>
      </c>
      <c r="K1688" s="51" t="str">
        <f ca="1">LeaveTracker[[#This Row],[Days]]&amp;" "&amp;LeaveTracker[[#This Row],[Type of Leave]]</f>
        <v>1 OTHER</v>
      </c>
      <c r="L1688" s="23">
        <f ca="1">NETWORKDAYS(LeaveTracker[[#This Row],[Start Date]],LeaveTracker[[#This Row],[End Date]],lstHolidays)</f>
        <v>1</v>
      </c>
      <c r="M1688" s="27"/>
    </row>
    <row r="1689" spans="1:13" ht="30" customHeight="1" x14ac:dyDescent="0.3">
      <c r="A1689" s="27">
        <v>258</v>
      </c>
      <c r="B1689" s="31">
        <v>43893</v>
      </c>
      <c r="C1689" s="31">
        <v>43836</v>
      </c>
      <c r="D1689" s="19" t="s">
        <v>367</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20" t="s">
        <v>298</v>
      </c>
      <c r="J1689" s="43" t="s">
        <v>158</v>
      </c>
      <c r="K1689" s="51" t="str">
        <f ca="1">LeaveTracker[[#This Row],[Days]]&amp;" "&amp;LeaveTracker[[#This Row],[Type of Leave]]</f>
        <v>1 OTHER</v>
      </c>
      <c r="L1689" s="23">
        <f ca="1">NETWORKDAYS(LeaveTracker[[#This Row],[Start Date]],LeaveTracker[[#This Row],[End Date]],lstHolidays)</f>
        <v>1</v>
      </c>
      <c r="M1689" s="27"/>
    </row>
    <row r="1690" spans="1:13" ht="30" customHeight="1" x14ac:dyDescent="0.3">
      <c r="A1690" s="27">
        <v>259</v>
      </c>
      <c r="B1690" s="31">
        <v>43893</v>
      </c>
      <c r="C1690" s="31">
        <v>43836</v>
      </c>
      <c r="D1690" s="20" t="s">
        <v>367</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20" t="s">
        <v>81</v>
      </c>
      <c r="K1690" s="51" t="str">
        <f ca="1">LeaveTracker[[#This Row],[Days]]&amp;" "&amp;LeaveTracker[[#This Row],[Type of Leave]]</f>
        <v>2 SL</v>
      </c>
      <c r="L1690" s="23">
        <f ca="1">NETWORKDAYS(LeaveTracker[[#This Row],[Start Date]],LeaveTracker[[#This Row],[End Date]],lstHolidays)</f>
        <v>2</v>
      </c>
      <c r="M1690" s="27"/>
    </row>
    <row r="1691" spans="1:13" ht="30" customHeight="1" x14ac:dyDescent="0.3">
      <c r="A1691" s="27">
        <v>260</v>
      </c>
      <c r="B1691" s="31">
        <v>43893</v>
      </c>
      <c r="C1691" s="31">
        <v>43836</v>
      </c>
      <c r="D1691" s="20" t="s">
        <v>367</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20" t="s">
        <v>81</v>
      </c>
      <c r="K1691" s="51" t="str">
        <f ca="1">LeaveTracker[[#This Row],[Days]]&amp;" "&amp;LeaveTracker[[#This Row],[Type of Leave]]</f>
        <v>2 SL</v>
      </c>
      <c r="L1691" s="23">
        <f ca="1">NETWORKDAYS(LeaveTracker[[#This Row],[Start Date]],LeaveTracker[[#This Row],[End Date]],lstHolidays)</f>
        <v>2</v>
      </c>
      <c r="M1691" s="27"/>
    </row>
    <row r="1692" spans="1:13" ht="30" customHeight="1" x14ac:dyDescent="0.3">
      <c r="A1692" s="27">
        <v>261</v>
      </c>
      <c r="B1692" s="31">
        <v>43893</v>
      </c>
      <c r="C1692" s="31">
        <v>43860</v>
      </c>
      <c r="D1692" s="19" t="s">
        <v>586</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20" t="s">
        <v>298</v>
      </c>
      <c r="J1692" s="43" t="s">
        <v>842</v>
      </c>
      <c r="K1692" s="51" t="str">
        <f ca="1">LeaveTracker[[#This Row],[Days]]&amp;" "&amp;LeaveTracker[[#This Row],[Type of Leave]]</f>
        <v>1 OTHER</v>
      </c>
      <c r="L1692" s="23">
        <f ca="1">NETWORKDAYS(LeaveTracker[[#This Row],[Start Date]],LeaveTracker[[#This Row],[End Date]],lstHolidays)</f>
        <v>1</v>
      </c>
      <c r="M1692" s="27"/>
    </row>
    <row r="1693" spans="1:13" ht="30" customHeight="1" x14ac:dyDescent="0.3">
      <c r="A1693" s="27">
        <v>261</v>
      </c>
      <c r="B1693" s="31">
        <v>43893</v>
      </c>
      <c r="C1693" s="31">
        <v>43860</v>
      </c>
      <c r="D1693" s="19" t="s">
        <v>586</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20" t="s">
        <v>298</v>
      </c>
      <c r="J1693" s="43" t="s">
        <v>842</v>
      </c>
      <c r="K1693" s="51" t="str">
        <f ca="1">LeaveTracker[[#This Row],[Days]]&amp;" "&amp;LeaveTracker[[#This Row],[Type of Leave]]</f>
        <v>1 OTHER</v>
      </c>
      <c r="L1693" s="23">
        <f ca="1">NETWORKDAYS(LeaveTracker[[#This Row],[Start Date]],LeaveTracker[[#This Row],[End Date]],lstHolidays)</f>
        <v>1</v>
      </c>
      <c r="M1693" s="27"/>
    </row>
    <row r="1694" spans="1:13" ht="30" customHeight="1" x14ac:dyDescent="0.3">
      <c r="A1694" s="27">
        <v>261</v>
      </c>
      <c r="B1694" s="31">
        <v>43893</v>
      </c>
      <c r="C1694" s="31">
        <v>43860</v>
      </c>
      <c r="D1694" s="19" t="s">
        <v>586</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20" t="s">
        <v>298</v>
      </c>
      <c r="J1694" s="43" t="s">
        <v>842</v>
      </c>
      <c r="K1694" s="51" t="str">
        <f ca="1">LeaveTracker[[#This Row],[Days]]&amp;" "&amp;LeaveTracker[[#This Row],[Type of Leave]]</f>
        <v>1 OTHER</v>
      </c>
      <c r="L1694" s="23">
        <f ca="1">NETWORKDAYS(LeaveTracker[[#This Row],[Start Date]],LeaveTracker[[#This Row],[End Date]],lstHolidays)</f>
        <v>1</v>
      </c>
      <c r="M1694" s="27"/>
    </row>
    <row r="1695" spans="1:13" ht="30" customHeight="1" x14ac:dyDescent="0.3">
      <c r="A1695" s="27">
        <v>262</v>
      </c>
      <c r="B1695" s="31">
        <v>43893</v>
      </c>
      <c r="C1695" s="31">
        <v>43854</v>
      </c>
      <c r="D1695" s="20" t="s">
        <v>586</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20" t="s">
        <v>298</v>
      </c>
      <c r="J1695" s="43" t="s">
        <v>842</v>
      </c>
      <c r="K1695" s="51" t="str">
        <f ca="1">LeaveTracker[[#This Row],[Days]]&amp;" "&amp;LeaveTracker[[#This Row],[Type of Leave]]</f>
        <v>1 OTHER</v>
      </c>
      <c r="L1695" s="23">
        <f ca="1">NETWORKDAYS(LeaveTracker[[#This Row],[Start Date]],LeaveTracker[[#This Row],[End Date]],lstHolidays)</f>
        <v>1</v>
      </c>
      <c r="M1695" s="27"/>
    </row>
    <row r="1696" spans="1:13" ht="30" customHeight="1" x14ac:dyDescent="0.3">
      <c r="A1696" s="27">
        <v>263</v>
      </c>
      <c r="B1696" s="31">
        <v>43893</v>
      </c>
      <c r="C1696" s="31">
        <v>43889</v>
      </c>
      <c r="D1696" s="19" t="s">
        <v>630</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20" t="s">
        <v>298</v>
      </c>
      <c r="J1696" s="43" t="s">
        <v>727</v>
      </c>
      <c r="K1696" s="51" t="str">
        <f ca="1">LeaveTracker[[#This Row],[Days]]&amp;" "&amp;LeaveTracker[[#This Row],[Type of Leave]]</f>
        <v>1 OTHER</v>
      </c>
      <c r="L1696" s="23">
        <f ca="1">NETWORKDAYS(LeaveTracker[[#This Row],[Start Date]],LeaveTracker[[#This Row],[End Date]],lstHolidays)</f>
        <v>1</v>
      </c>
      <c r="M1696" s="27"/>
    </row>
    <row r="1697" spans="1:13" ht="30" customHeight="1" x14ac:dyDescent="0.3">
      <c r="A1697" s="27">
        <v>264</v>
      </c>
      <c r="B1697" s="31">
        <v>43893</v>
      </c>
      <c r="C1697" s="31">
        <v>43878</v>
      </c>
      <c r="D1697" s="20" t="s">
        <v>630</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20" t="s">
        <v>298</v>
      </c>
      <c r="J1697" s="43" t="s">
        <v>274</v>
      </c>
      <c r="K1697" s="51" t="str">
        <f ca="1">LeaveTracker[[#This Row],[Days]]&amp;" "&amp;LeaveTracker[[#This Row],[Type of Leave]]</f>
        <v>1 OTHER</v>
      </c>
      <c r="L1697" s="23">
        <f ca="1">NETWORKDAYS(LeaveTracker[[#This Row],[Start Date]],LeaveTracker[[#This Row],[End Date]],lstHolidays)</f>
        <v>1</v>
      </c>
      <c r="M1697" s="27"/>
    </row>
    <row r="1698" spans="1:13" ht="30" customHeight="1" x14ac:dyDescent="0.3">
      <c r="A1698" s="27">
        <v>265</v>
      </c>
      <c r="B1698" s="31">
        <v>43893</v>
      </c>
      <c r="C1698" s="31">
        <v>43866</v>
      </c>
      <c r="D1698" s="20" t="s">
        <v>630</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20" t="s">
        <v>298</v>
      </c>
      <c r="J1698" s="43" t="s">
        <v>842</v>
      </c>
      <c r="K1698" s="51" t="str">
        <f ca="1">LeaveTracker[[#This Row],[Days]]&amp;" "&amp;LeaveTracker[[#This Row],[Type of Leave]]</f>
        <v>3 OTHER</v>
      </c>
      <c r="L1698" s="23">
        <f ca="1">NETWORKDAYS(LeaveTracker[[#This Row],[Start Date]],LeaveTracker[[#This Row],[End Date]],lstHolidays)</f>
        <v>3</v>
      </c>
      <c r="M1698" s="27"/>
    </row>
    <row r="1699" spans="1:13" ht="30" customHeight="1" x14ac:dyDescent="0.3">
      <c r="A1699" s="27">
        <v>265</v>
      </c>
      <c r="B1699" s="31">
        <v>43893</v>
      </c>
      <c r="C1699" s="31">
        <v>43866</v>
      </c>
      <c r="D1699" s="20" t="s">
        <v>630</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20" t="s">
        <v>298</v>
      </c>
      <c r="J1699" s="43" t="s">
        <v>842</v>
      </c>
      <c r="K1699" s="51" t="str">
        <f ca="1">LeaveTracker[[#This Row],[Days]]&amp;" "&amp;LeaveTracker[[#This Row],[Type of Leave]]</f>
        <v>2 OTHER</v>
      </c>
      <c r="L1699" s="23">
        <f ca="1">NETWORKDAYS(LeaveTracker[[#This Row],[Start Date]],LeaveTracker[[#This Row],[End Date]],lstHolidays)</f>
        <v>2</v>
      </c>
      <c r="M1699" s="27"/>
    </row>
    <row r="1700" spans="1:13" ht="30" customHeight="1" x14ac:dyDescent="0.3">
      <c r="A1700" s="27">
        <v>266</v>
      </c>
      <c r="B1700" s="31">
        <v>43893</v>
      </c>
      <c r="C1700" s="31">
        <v>43860</v>
      </c>
      <c r="D1700" s="19" t="s">
        <v>845</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20" t="s">
        <v>298</v>
      </c>
      <c r="J1700" s="43" t="s">
        <v>842</v>
      </c>
      <c r="K1700" s="51" t="str">
        <f ca="1">LeaveTracker[[#This Row],[Days]]&amp;" "&amp;LeaveTracker[[#This Row],[Type of Leave]]</f>
        <v>1 OTHER</v>
      </c>
      <c r="L1700" s="23">
        <f ca="1">NETWORKDAYS(LeaveTracker[[#This Row],[Start Date]],LeaveTracker[[#This Row],[End Date]],lstHolidays)</f>
        <v>1</v>
      </c>
      <c r="M1700" s="27"/>
    </row>
    <row r="1701" spans="1:13" ht="30" customHeight="1" x14ac:dyDescent="0.3">
      <c r="A1701" s="27">
        <v>266</v>
      </c>
      <c r="B1701" s="31">
        <v>43893</v>
      </c>
      <c r="C1701" s="31">
        <v>43860</v>
      </c>
      <c r="D1701" s="20" t="s">
        <v>845</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20" t="s">
        <v>298</v>
      </c>
      <c r="J1701" s="43" t="s">
        <v>842</v>
      </c>
      <c r="K1701" s="51" t="str">
        <f ca="1">LeaveTracker[[#This Row],[Days]]&amp;" "&amp;LeaveTracker[[#This Row],[Type of Leave]]</f>
        <v>1 OTHER</v>
      </c>
      <c r="L1701" s="23">
        <f ca="1">NETWORKDAYS(LeaveTracker[[#This Row],[Start Date]],LeaveTracker[[#This Row],[End Date]],lstHolidays)</f>
        <v>1</v>
      </c>
      <c r="M1701" s="27"/>
    </row>
    <row r="1702" spans="1:13" ht="30" customHeight="1" x14ac:dyDescent="0.3">
      <c r="A1702" s="27">
        <v>267</v>
      </c>
      <c r="B1702" s="31">
        <v>43893</v>
      </c>
      <c r="C1702" s="31">
        <v>43847</v>
      </c>
      <c r="D1702" s="20" t="s">
        <v>845</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20" t="s">
        <v>81</v>
      </c>
      <c r="K1702" s="51" t="str">
        <f ca="1">LeaveTracker[[#This Row],[Days]]&amp;" "&amp;LeaveTracker[[#This Row],[Type of Leave]]</f>
        <v>2 SL</v>
      </c>
      <c r="L1702" s="23">
        <f ca="1">NETWORKDAYS(LeaveTracker[[#This Row],[Start Date]],LeaveTracker[[#This Row],[End Date]],lstHolidays)</f>
        <v>2</v>
      </c>
      <c r="M1702" s="27"/>
    </row>
    <row r="1703" spans="1:13" ht="30" customHeight="1" x14ac:dyDescent="0.3">
      <c r="A1703" s="27">
        <v>268</v>
      </c>
      <c r="B1703" s="31">
        <v>43893</v>
      </c>
      <c r="C1703" s="31">
        <v>43812</v>
      </c>
      <c r="D1703" s="19" t="s">
        <v>846</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20" t="s">
        <v>298</v>
      </c>
      <c r="J1703" s="43" t="s">
        <v>1004</v>
      </c>
      <c r="K1703" s="51" t="str">
        <f ca="1">LeaveTracker[[#This Row],[Days]]&amp;" "&amp;LeaveTracker[[#This Row],[Type of Leave]]</f>
        <v>2 OTHER</v>
      </c>
      <c r="L1703" s="23">
        <f ca="1">NETWORKDAYS(LeaveTracker[[#This Row],[Start Date]],LeaveTracker[[#This Row],[End Date]],lstHolidays)</f>
        <v>2</v>
      </c>
      <c r="M1703" s="27"/>
    </row>
    <row r="1704" spans="1:13" ht="30" customHeight="1" x14ac:dyDescent="0.3">
      <c r="A1704" s="27">
        <v>268</v>
      </c>
      <c r="B1704" s="31">
        <v>43893</v>
      </c>
      <c r="C1704" s="31">
        <v>43812</v>
      </c>
      <c r="D1704" s="20" t="s">
        <v>846</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20" t="s">
        <v>298</v>
      </c>
      <c r="J1704" s="43" t="s">
        <v>1004</v>
      </c>
      <c r="K1704" s="51" t="str">
        <f ca="1">LeaveTracker[[#This Row],[Days]]&amp;" "&amp;LeaveTracker[[#This Row],[Type of Leave]]</f>
        <v>1 OTHER</v>
      </c>
      <c r="L1704" s="23">
        <f ca="1">NETWORKDAYS(LeaveTracker[[#This Row],[Start Date]],LeaveTracker[[#This Row],[End Date]],lstHolidays)</f>
        <v>1</v>
      </c>
      <c r="M1704" s="27"/>
    </row>
    <row r="1705" spans="1:13" ht="30" customHeight="1" x14ac:dyDescent="0.3">
      <c r="A1705" s="27">
        <v>269</v>
      </c>
      <c r="B1705" s="31">
        <v>43893</v>
      </c>
      <c r="C1705" s="31">
        <v>43816</v>
      </c>
      <c r="D1705" s="19" t="s">
        <v>358</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20" t="s">
        <v>81</v>
      </c>
      <c r="K1705" s="51" t="str">
        <f ca="1">LeaveTracker[[#This Row],[Days]]&amp;" "&amp;LeaveTracker[[#This Row],[Type of Leave]]</f>
        <v>1 SL</v>
      </c>
      <c r="L1705" s="23">
        <f ca="1">NETWORKDAYS(LeaveTracker[[#This Row],[Start Date]],LeaveTracker[[#This Row],[End Date]],lstHolidays)</f>
        <v>1</v>
      </c>
      <c r="M1705" s="27"/>
    </row>
    <row r="1706" spans="1:13" ht="30" customHeight="1" x14ac:dyDescent="0.3">
      <c r="A1706" s="27">
        <v>270</v>
      </c>
      <c r="B1706" s="31">
        <v>43893</v>
      </c>
      <c r="C1706" s="31">
        <v>43838</v>
      </c>
      <c r="D1706" s="19" t="s">
        <v>347</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20" t="s">
        <v>81</v>
      </c>
      <c r="K1706" s="51" t="str">
        <f ca="1">LeaveTracker[[#This Row],[Days]]&amp;" "&amp;LeaveTracker[[#This Row],[Type of Leave]]</f>
        <v>1 SL</v>
      </c>
      <c r="L1706" s="23">
        <f ca="1">NETWORKDAYS(LeaveTracker[[#This Row],[Start Date]],LeaveTracker[[#This Row],[End Date]],lstHolidays)</f>
        <v>1</v>
      </c>
      <c r="M1706" s="27"/>
    </row>
    <row r="1707" spans="1:13" ht="30" customHeight="1" x14ac:dyDescent="0.3">
      <c r="A1707" s="27">
        <v>271</v>
      </c>
      <c r="B1707" s="31">
        <v>43893</v>
      </c>
      <c r="C1707" s="31">
        <v>43811</v>
      </c>
      <c r="D1707" s="19" t="s">
        <v>520</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20" t="s">
        <v>82</v>
      </c>
      <c r="K1707" s="51" t="str">
        <f ca="1">LeaveTracker[[#This Row],[Days]]&amp;" "&amp;LeaveTracker[[#This Row],[Type of Leave]]</f>
        <v>1 VL</v>
      </c>
      <c r="L1707" s="23">
        <f ca="1">NETWORKDAYS(LeaveTracker[[#This Row],[Start Date]],LeaveTracker[[#This Row],[End Date]],lstHolidays)</f>
        <v>1</v>
      </c>
      <c r="M1707" s="27"/>
    </row>
    <row r="1708" spans="1:13" ht="30" customHeight="1" x14ac:dyDescent="0.3">
      <c r="A1708" s="27">
        <v>272</v>
      </c>
      <c r="B1708" s="31">
        <v>43893</v>
      </c>
      <c r="C1708" s="31">
        <v>43811</v>
      </c>
      <c r="D1708" s="19" t="s">
        <v>520</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20" t="s">
        <v>81</v>
      </c>
      <c r="K1708" s="51" t="str">
        <f ca="1">LeaveTracker[[#This Row],[Days]]&amp;" "&amp;LeaveTracker[[#This Row],[Type of Leave]]</f>
        <v>1 SL</v>
      </c>
      <c r="L1708" s="23">
        <f ca="1">NETWORKDAYS(LeaveTracker[[#This Row],[Start Date]],LeaveTracker[[#This Row],[End Date]],lstHolidays)</f>
        <v>1</v>
      </c>
      <c r="M1708" s="27"/>
    </row>
    <row r="1709" spans="1:13" ht="30" customHeight="1" x14ac:dyDescent="0.3">
      <c r="A1709" s="27">
        <v>273</v>
      </c>
      <c r="B1709" s="31">
        <v>43893</v>
      </c>
      <c r="C1709" s="31">
        <v>43812</v>
      </c>
      <c r="D1709" s="19" t="s">
        <v>440</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20" t="s">
        <v>81</v>
      </c>
      <c r="K1709" s="51" t="str">
        <f ca="1">LeaveTracker[[#This Row],[Days]]&amp;" "&amp;LeaveTracker[[#This Row],[Type of Leave]]</f>
        <v>3 SL</v>
      </c>
      <c r="L1709" s="23">
        <f ca="1">NETWORKDAYS(LeaveTracker[[#This Row],[Start Date]],LeaveTracker[[#This Row],[End Date]],lstHolidays)</f>
        <v>3</v>
      </c>
      <c r="M1709" s="27"/>
    </row>
    <row r="1710" spans="1:13" ht="30" customHeight="1" x14ac:dyDescent="0.3">
      <c r="A1710" s="27">
        <v>274</v>
      </c>
      <c r="B1710" s="31">
        <v>43893</v>
      </c>
      <c r="C1710" s="31">
        <v>43797</v>
      </c>
      <c r="D1710" s="19" t="s">
        <v>520</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20" t="s">
        <v>81</v>
      </c>
      <c r="K1710" s="51" t="str">
        <f ca="1">LeaveTracker[[#This Row],[Days]]&amp;" "&amp;LeaveTracker[[#This Row],[Type of Leave]]</f>
        <v>2 SL</v>
      </c>
      <c r="L1710" s="23">
        <f ca="1">NETWORKDAYS(LeaveTracker[[#This Row],[Start Date]],LeaveTracker[[#This Row],[End Date]],lstHolidays)</f>
        <v>2</v>
      </c>
      <c r="M1710" s="27"/>
    </row>
    <row r="1711" spans="1:13" ht="30"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20" t="s">
        <v>81</v>
      </c>
      <c r="K1711" s="51" t="str">
        <f ca="1">LeaveTracker[[#This Row],[Days]]&amp;" "&amp;LeaveTracker[[#This Row],[Type of Leave]]</f>
        <v>3 SL</v>
      </c>
      <c r="L1711" s="23">
        <f ca="1">NETWORKDAYS(LeaveTracker[[#This Row],[Start Date]],LeaveTracker[[#This Row],[End Date]],lstHolidays)</f>
        <v>3</v>
      </c>
      <c r="M1711" s="27"/>
    </row>
    <row r="1712" spans="1:13" ht="30"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20" t="s">
        <v>298</v>
      </c>
      <c r="J1712" s="43" t="s">
        <v>727</v>
      </c>
      <c r="K1712" s="51" t="str">
        <f ca="1">LeaveTracker[[#This Row],[Days]]&amp;" "&amp;LeaveTracker[[#This Row],[Type of Leave]]</f>
        <v>1 OTHER</v>
      </c>
      <c r="L1712" s="23">
        <f ca="1">NETWORKDAYS(LeaveTracker[[#This Row],[Start Date]],LeaveTracker[[#This Row],[End Date]],lstHolidays)</f>
        <v>1</v>
      </c>
      <c r="M1712" s="27"/>
    </row>
    <row r="1713" spans="1:13" ht="30"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20" t="s">
        <v>298</v>
      </c>
      <c r="J1713" s="43" t="s">
        <v>842</v>
      </c>
      <c r="K1713" s="51" t="str">
        <f ca="1">LeaveTracker[[#This Row],[Days]]&amp;" "&amp;LeaveTracker[[#This Row],[Type of Leave]]</f>
        <v>5 OTHER</v>
      </c>
      <c r="L1713" s="23">
        <f ca="1">NETWORKDAYS(LeaveTracker[[#This Row],[Start Date]],LeaveTracker[[#This Row],[End Date]],lstHolidays)</f>
        <v>5</v>
      </c>
      <c r="M1713" s="27"/>
    </row>
    <row r="1714" spans="1:13" ht="30" customHeight="1" x14ac:dyDescent="0.3">
      <c r="A1714" s="27">
        <v>278</v>
      </c>
      <c r="B1714" s="31">
        <v>43893</v>
      </c>
      <c r="C1714" s="31">
        <v>43872</v>
      </c>
      <c r="D1714" s="19" t="s">
        <v>849</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20" t="s">
        <v>298</v>
      </c>
      <c r="J1714" s="43" t="s">
        <v>842</v>
      </c>
      <c r="K1714" s="51" t="str">
        <f ca="1">LeaveTracker[[#This Row],[Days]]&amp;" "&amp;LeaveTracker[[#This Row],[Type of Leave]]</f>
        <v>2 OTHER</v>
      </c>
      <c r="L1714" s="23">
        <f ca="1">NETWORKDAYS(LeaveTracker[[#This Row],[Start Date]],LeaveTracker[[#This Row],[End Date]],lstHolidays)</f>
        <v>2</v>
      </c>
      <c r="M1714" s="27"/>
    </row>
    <row r="1715" spans="1:13" ht="30" customHeight="1" x14ac:dyDescent="0.3">
      <c r="A1715" s="27">
        <v>279</v>
      </c>
      <c r="B1715" s="31">
        <v>43893</v>
      </c>
      <c r="C1715" s="31">
        <v>43864</v>
      </c>
      <c r="D1715" s="19" t="s">
        <v>849</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20" t="s">
        <v>298</v>
      </c>
      <c r="J1715" s="43" t="s">
        <v>842</v>
      </c>
      <c r="K1715" s="51" t="str">
        <f ca="1">LeaveTracker[[#This Row],[Days]]&amp;" "&amp;LeaveTracker[[#This Row],[Type of Leave]]</f>
        <v>3 OTHER</v>
      </c>
      <c r="L1715" s="23">
        <f ca="1">NETWORKDAYS(LeaveTracker[[#This Row],[Start Date]],LeaveTracker[[#This Row],[End Date]],lstHolidays)</f>
        <v>3</v>
      </c>
      <c r="M1715" s="27"/>
    </row>
    <row r="1716" spans="1:13" ht="30" customHeight="1" x14ac:dyDescent="0.3">
      <c r="A1716" s="27">
        <v>280</v>
      </c>
      <c r="B1716" s="31">
        <v>43893</v>
      </c>
      <c r="C1716" s="31">
        <v>43864</v>
      </c>
      <c r="D1716" s="19" t="s">
        <v>711</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20" t="s">
        <v>298</v>
      </c>
      <c r="J1716" s="43" t="s">
        <v>842</v>
      </c>
      <c r="K1716" s="51" t="str">
        <f ca="1">LeaveTracker[[#This Row],[Days]]&amp;" "&amp;LeaveTracker[[#This Row],[Type of Leave]]</f>
        <v>2 OTHER</v>
      </c>
      <c r="L1716" s="23">
        <f ca="1">NETWORKDAYS(LeaveTracker[[#This Row],[Start Date]],LeaveTracker[[#This Row],[End Date]],lstHolidays)</f>
        <v>2</v>
      </c>
      <c r="M1716" s="27"/>
    </row>
    <row r="1717" spans="1:13" ht="30" customHeight="1" x14ac:dyDescent="0.3">
      <c r="A1717" s="27">
        <v>280</v>
      </c>
      <c r="B1717" s="31">
        <v>43893</v>
      </c>
      <c r="C1717" s="31">
        <v>43864</v>
      </c>
      <c r="D1717" s="20" t="s">
        <v>711</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20" t="s">
        <v>298</v>
      </c>
      <c r="J1717" s="43" t="s">
        <v>842</v>
      </c>
      <c r="K1717" s="51" t="str">
        <f ca="1">LeaveTracker[[#This Row],[Days]]&amp;" "&amp;LeaveTracker[[#This Row],[Type of Leave]]</f>
        <v>1 OTHER</v>
      </c>
      <c r="L1717" s="23">
        <f ca="1">NETWORKDAYS(LeaveTracker[[#This Row],[Start Date]],LeaveTracker[[#This Row],[End Date]],lstHolidays)</f>
        <v>1</v>
      </c>
      <c r="M1717" s="27"/>
    </row>
    <row r="1718" spans="1:13" ht="30" customHeight="1" x14ac:dyDescent="0.3">
      <c r="A1718" s="27">
        <v>281</v>
      </c>
      <c r="B1718" s="31">
        <v>43893</v>
      </c>
      <c r="C1718" s="31">
        <v>43852</v>
      </c>
      <c r="D1718" s="19" t="s">
        <v>595</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20" t="s">
        <v>298</v>
      </c>
      <c r="J1718" s="43" t="s">
        <v>842</v>
      </c>
      <c r="K1718" s="51" t="str">
        <f ca="1">LeaveTracker[[#This Row],[Days]]&amp;" "&amp;LeaveTracker[[#This Row],[Type of Leave]]</f>
        <v>3 OTHER</v>
      </c>
      <c r="L1718" s="23">
        <f ca="1">NETWORKDAYS(LeaveTracker[[#This Row],[Start Date]],LeaveTracker[[#This Row],[End Date]],lstHolidays)</f>
        <v>3</v>
      </c>
      <c r="M1718" s="27"/>
    </row>
    <row r="1719" spans="1:13" ht="30" customHeight="1" x14ac:dyDescent="0.3">
      <c r="A1719" s="27">
        <v>282</v>
      </c>
      <c r="B1719" s="31">
        <v>43893</v>
      </c>
      <c r="C1719" s="31">
        <v>43852</v>
      </c>
      <c r="D1719" s="20" t="s">
        <v>846</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20" t="s">
        <v>298</v>
      </c>
      <c r="J1719" s="43" t="s">
        <v>842</v>
      </c>
      <c r="K1719" s="51" t="str">
        <f ca="1">LeaveTracker[[#This Row],[Days]]&amp;" "&amp;LeaveTracker[[#This Row],[Type of Leave]]</f>
        <v>2 OTHER</v>
      </c>
      <c r="L1719" s="23">
        <f ca="1">NETWORKDAYS(LeaveTracker[[#This Row],[Start Date]],LeaveTracker[[#This Row],[End Date]],lstHolidays)</f>
        <v>2</v>
      </c>
      <c r="M1719" s="27"/>
    </row>
    <row r="1720" spans="1:13" ht="30" customHeight="1" x14ac:dyDescent="0.3">
      <c r="A1720" s="27">
        <v>282</v>
      </c>
      <c r="B1720" s="31">
        <v>43893</v>
      </c>
      <c r="C1720" s="31">
        <v>43852</v>
      </c>
      <c r="D1720" s="20" t="s">
        <v>846</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20" t="s">
        <v>298</v>
      </c>
      <c r="J1720" s="43" t="s">
        <v>842</v>
      </c>
      <c r="K1720" s="51" t="str">
        <f ca="1">LeaveTracker[[#This Row],[Days]]&amp;" "&amp;LeaveTracker[[#This Row],[Type of Leave]]</f>
        <v>1 OTHER</v>
      </c>
      <c r="L1720" s="23">
        <f ca="1">NETWORKDAYS(LeaveTracker[[#This Row],[Start Date]],LeaveTracker[[#This Row],[End Date]],lstHolidays)</f>
        <v>1</v>
      </c>
      <c r="M1720" s="27"/>
    </row>
    <row r="1721" spans="1:13" ht="30" customHeight="1" x14ac:dyDescent="0.3">
      <c r="A1721" s="27">
        <v>283</v>
      </c>
      <c r="B1721" s="31">
        <v>43893</v>
      </c>
      <c r="C1721" s="31">
        <v>43860</v>
      </c>
      <c r="D1721" s="19" t="s">
        <v>626</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20" t="s">
        <v>298</v>
      </c>
      <c r="J1721" s="43" t="s">
        <v>842</v>
      </c>
      <c r="K1721" s="51" t="str">
        <f ca="1">LeaveTracker[[#This Row],[Days]]&amp;" "&amp;LeaveTracker[[#This Row],[Type of Leave]]</f>
        <v>3 OTHER</v>
      </c>
      <c r="L1721" s="23">
        <f ca="1">NETWORKDAYS(LeaveTracker[[#This Row],[Start Date]],LeaveTracker[[#This Row],[End Date]],lstHolidays)</f>
        <v>3</v>
      </c>
      <c r="M1721" s="27"/>
    </row>
    <row r="1722" spans="1:13" ht="30" customHeight="1" x14ac:dyDescent="0.3">
      <c r="A1722" s="27">
        <v>283</v>
      </c>
      <c r="B1722" s="31">
        <v>43893</v>
      </c>
      <c r="C1722" s="31">
        <v>43860</v>
      </c>
      <c r="D1722" s="20" t="s">
        <v>626</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20" t="s">
        <v>298</v>
      </c>
      <c r="J1722" s="43" t="s">
        <v>842</v>
      </c>
      <c r="K1722" s="51" t="str">
        <f ca="1">LeaveTracker[[#This Row],[Days]]&amp;" "&amp;LeaveTracker[[#This Row],[Type of Leave]]</f>
        <v>1 OTHER</v>
      </c>
      <c r="L1722" s="23">
        <f ca="1">NETWORKDAYS(LeaveTracker[[#This Row],[Start Date]],LeaveTracker[[#This Row],[End Date]],lstHolidays)</f>
        <v>1</v>
      </c>
      <c r="M1722" s="27"/>
    </row>
    <row r="1723" spans="1:13" ht="30" customHeight="1" x14ac:dyDescent="0.3">
      <c r="A1723" s="27">
        <v>283</v>
      </c>
      <c r="B1723" s="31">
        <v>43893</v>
      </c>
      <c r="C1723" s="31">
        <v>43860</v>
      </c>
      <c r="D1723" s="20" t="s">
        <v>626</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20" t="s">
        <v>298</v>
      </c>
      <c r="J1723" s="43" t="s">
        <v>842</v>
      </c>
      <c r="K1723" s="51" t="str">
        <f ca="1">LeaveTracker[[#This Row],[Days]]&amp;" "&amp;LeaveTracker[[#This Row],[Type of Leave]]</f>
        <v>1 OTHER</v>
      </c>
      <c r="L1723" s="23">
        <f ca="1">NETWORKDAYS(LeaveTracker[[#This Row],[Start Date]],LeaveTracker[[#This Row],[End Date]],lstHolidays)</f>
        <v>1</v>
      </c>
      <c r="M1723" s="27"/>
    </row>
    <row r="1724" spans="1:13" ht="30" customHeight="1" x14ac:dyDescent="0.3">
      <c r="A1724" s="27">
        <v>284</v>
      </c>
      <c r="B1724" s="31">
        <v>43893</v>
      </c>
      <c r="C1724" s="31">
        <v>43873</v>
      </c>
      <c r="D1724" s="19" t="s">
        <v>591</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20" t="s">
        <v>81</v>
      </c>
      <c r="K1724" s="51" t="str">
        <f ca="1">LeaveTracker[[#This Row],[Days]]&amp;" "&amp;LeaveTracker[[#This Row],[Type of Leave]]</f>
        <v>1 SL</v>
      </c>
      <c r="L1724" s="23">
        <f ca="1">NETWORKDAYS(LeaveTracker[[#This Row],[Start Date]],LeaveTracker[[#This Row],[End Date]],lstHolidays)</f>
        <v>1</v>
      </c>
      <c r="M1724" s="27"/>
    </row>
    <row r="1725" spans="1:13" ht="30" customHeight="1" x14ac:dyDescent="0.3">
      <c r="A1725" s="27">
        <v>285</v>
      </c>
      <c r="B1725" s="31">
        <v>43893</v>
      </c>
      <c r="C1725" s="31">
        <v>43860</v>
      </c>
      <c r="D1725" s="19" t="s">
        <v>851</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20" t="s">
        <v>298</v>
      </c>
      <c r="J1725" s="43" t="s">
        <v>842</v>
      </c>
      <c r="K1725" s="51" t="str">
        <f ca="1">LeaveTracker[[#This Row],[Days]]&amp;" "&amp;LeaveTracker[[#This Row],[Type of Leave]]</f>
        <v>1 OTHER</v>
      </c>
      <c r="L1725" s="23">
        <f ca="1">NETWORKDAYS(LeaveTracker[[#This Row],[Start Date]],LeaveTracker[[#This Row],[End Date]],lstHolidays)</f>
        <v>1</v>
      </c>
      <c r="M1725" s="27"/>
    </row>
    <row r="1726" spans="1:13" ht="30" customHeight="1" x14ac:dyDescent="0.3">
      <c r="A1726" s="27">
        <v>285</v>
      </c>
      <c r="B1726" s="31">
        <v>43893</v>
      </c>
      <c r="C1726" s="31">
        <v>43860</v>
      </c>
      <c r="D1726" s="19" t="s">
        <v>851</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20" t="s">
        <v>298</v>
      </c>
      <c r="J1726" s="43" t="s">
        <v>842</v>
      </c>
      <c r="K1726" s="51" t="str">
        <f ca="1">LeaveTracker[[#This Row],[Days]]&amp;" "&amp;LeaveTracker[[#This Row],[Type of Leave]]</f>
        <v>2 OTHER</v>
      </c>
      <c r="L1726" s="23">
        <f ca="1">NETWORKDAYS(LeaveTracker[[#This Row],[Start Date]],LeaveTracker[[#This Row],[End Date]],lstHolidays)</f>
        <v>2</v>
      </c>
      <c r="M1726" s="27"/>
    </row>
    <row r="1727" spans="1:13" ht="30" customHeight="1" x14ac:dyDescent="0.3">
      <c r="A1727" s="27">
        <v>285</v>
      </c>
      <c r="B1727" s="31">
        <v>43893</v>
      </c>
      <c r="C1727" s="31">
        <v>43860</v>
      </c>
      <c r="D1727" s="19" t="s">
        <v>851</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20" t="s">
        <v>298</v>
      </c>
      <c r="J1727" s="43" t="s">
        <v>842</v>
      </c>
      <c r="K1727" s="51" t="str">
        <f ca="1">LeaveTracker[[#This Row],[Days]]&amp;" "&amp;LeaveTracker[[#This Row],[Type of Leave]]</f>
        <v>1 OTHER</v>
      </c>
      <c r="L1727" s="23">
        <f ca="1">NETWORKDAYS(LeaveTracker[[#This Row],[Start Date]],LeaveTracker[[#This Row],[End Date]],lstHolidays)</f>
        <v>1</v>
      </c>
      <c r="M1727" s="27"/>
    </row>
    <row r="1728" spans="1:13" ht="30" customHeight="1" x14ac:dyDescent="0.3">
      <c r="A1728" s="27">
        <v>285</v>
      </c>
      <c r="B1728" s="31">
        <v>43893</v>
      </c>
      <c r="C1728" s="31">
        <v>43860</v>
      </c>
      <c r="D1728" s="19" t="s">
        <v>851</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20" t="s">
        <v>298</v>
      </c>
      <c r="J1728" s="43" t="s">
        <v>842</v>
      </c>
      <c r="K1728" s="51" t="str">
        <f ca="1">LeaveTracker[[#This Row],[Days]]&amp;" "&amp;LeaveTracker[[#This Row],[Type of Leave]]</f>
        <v>1 OTHER</v>
      </c>
      <c r="L1728" s="23">
        <f ca="1">NETWORKDAYS(LeaveTracker[[#This Row],[Start Date]],LeaveTracker[[#This Row],[End Date]],lstHolidays)</f>
        <v>1</v>
      </c>
      <c r="M1728" s="27"/>
    </row>
    <row r="1729" spans="1:13" ht="30" customHeight="1" x14ac:dyDescent="0.3">
      <c r="A1729" s="27">
        <v>286</v>
      </c>
      <c r="B1729" s="31">
        <v>43893</v>
      </c>
      <c r="C1729" s="31">
        <v>43860</v>
      </c>
      <c r="D1729" s="19" t="s">
        <v>618</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20" t="s">
        <v>298</v>
      </c>
      <c r="J1729" s="43" t="s">
        <v>842</v>
      </c>
      <c r="K1729" s="51" t="str">
        <f ca="1">LeaveTracker[[#This Row],[Days]]&amp;" "&amp;LeaveTracker[[#This Row],[Type of Leave]]</f>
        <v>2 OTHER</v>
      </c>
      <c r="L1729" s="23">
        <f ca="1">NETWORKDAYS(LeaveTracker[[#This Row],[Start Date]],LeaveTracker[[#This Row],[End Date]],lstHolidays)</f>
        <v>2</v>
      </c>
      <c r="M1729" s="27"/>
    </row>
    <row r="1730" spans="1:13" ht="30" customHeight="1" x14ac:dyDescent="0.3">
      <c r="A1730" s="27">
        <v>286</v>
      </c>
      <c r="B1730" s="31">
        <v>43893</v>
      </c>
      <c r="C1730" s="31">
        <v>43860</v>
      </c>
      <c r="D1730" s="20" t="s">
        <v>618</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20" t="s">
        <v>298</v>
      </c>
      <c r="J1730" s="43" t="s">
        <v>842</v>
      </c>
      <c r="K1730" s="51" t="str">
        <f ca="1">LeaveTracker[[#This Row],[Days]]&amp;" "&amp;LeaveTracker[[#This Row],[Type of Leave]]</f>
        <v>1 OTHER</v>
      </c>
      <c r="L1730" s="23">
        <f ca="1">NETWORKDAYS(LeaveTracker[[#This Row],[Start Date]],LeaveTracker[[#This Row],[End Date]],lstHolidays)</f>
        <v>1</v>
      </c>
      <c r="M1730" s="27"/>
    </row>
    <row r="1731" spans="1:13" ht="30" customHeight="1" x14ac:dyDescent="0.3">
      <c r="A1731" s="27">
        <v>287</v>
      </c>
      <c r="B1731" s="31">
        <v>43893</v>
      </c>
      <c r="C1731" s="31">
        <v>43836</v>
      </c>
      <c r="D1731" s="20" t="s">
        <v>595</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20" t="s">
        <v>81</v>
      </c>
      <c r="K1731" s="51" t="str">
        <f ca="1">LeaveTracker[[#This Row],[Days]]&amp;" "&amp;LeaveTracker[[#This Row],[Type of Leave]]</f>
        <v>2 SL</v>
      </c>
      <c r="L1731" s="23">
        <f ca="1">NETWORKDAYS(LeaveTracker[[#This Row],[Start Date]],LeaveTracker[[#This Row],[End Date]],lstHolidays)</f>
        <v>2</v>
      </c>
      <c r="M1731" s="27"/>
    </row>
    <row r="1732" spans="1:13" ht="30" customHeight="1" x14ac:dyDescent="0.3">
      <c r="A1732" s="27">
        <v>288</v>
      </c>
      <c r="B1732" s="31">
        <v>43893</v>
      </c>
      <c r="C1732" s="31">
        <v>43865</v>
      </c>
      <c r="D1732" s="19" t="s">
        <v>601</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20" t="s">
        <v>298</v>
      </c>
      <c r="J1732" s="43" t="s">
        <v>842</v>
      </c>
      <c r="K1732" s="51" t="str">
        <f ca="1">LeaveTracker[[#This Row],[Days]]&amp;" "&amp;LeaveTracker[[#This Row],[Type of Leave]]</f>
        <v>2 OTHER</v>
      </c>
      <c r="L1732" s="23">
        <f ca="1">NETWORKDAYS(LeaveTracker[[#This Row],[Start Date]],LeaveTracker[[#This Row],[End Date]],lstHolidays)</f>
        <v>2</v>
      </c>
      <c r="M1732" s="27"/>
    </row>
    <row r="1733" spans="1:13" ht="30" customHeight="1" x14ac:dyDescent="0.3">
      <c r="A1733" s="27">
        <v>289</v>
      </c>
      <c r="B1733" s="31">
        <v>43893</v>
      </c>
      <c r="C1733" s="31">
        <v>43852</v>
      </c>
      <c r="D1733" s="20" t="s">
        <v>601</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20" t="s">
        <v>298</v>
      </c>
      <c r="J1733" s="43" t="s">
        <v>842</v>
      </c>
      <c r="K1733" s="51" t="str">
        <f ca="1">LeaveTracker[[#This Row],[Days]]&amp;" "&amp;LeaveTracker[[#This Row],[Type of Leave]]</f>
        <v>2 OTHER</v>
      </c>
      <c r="L1733" s="23">
        <f ca="1">NETWORKDAYS(LeaveTracker[[#This Row],[Start Date]],LeaveTracker[[#This Row],[End Date]],lstHolidays)</f>
        <v>2</v>
      </c>
      <c r="M1733" s="27"/>
    </row>
    <row r="1734" spans="1:13" ht="30" customHeight="1" x14ac:dyDescent="0.3">
      <c r="A1734" s="27">
        <v>290</v>
      </c>
      <c r="B1734" s="31">
        <v>43893</v>
      </c>
      <c r="C1734" s="31">
        <v>43865</v>
      </c>
      <c r="D1734" s="20" t="s">
        <v>591</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20" t="s">
        <v>298</v>
      </c>
      <c r="J1734" s="43" t="s">
        <v>842</v>
      </c>
      <c r="K1734" s="51" t="str">
        <f ca="1">LeaveTracker[[#This Row],[Days]]&amp;" "&amp;LeaveTracker[[#This Row],[Type of Leave]]</f>
        <v>1 OTHER</v>
      </c>
      <c r="L1734" s="23">
        <f ca="1">NETWORKDAYS(LeaveTracker[[#This Row],[Start Date]],LeaveTracker[[#This Row],[End Date]],lstHolidays)</f>
        <v>1</v>
      </c>
      <c r="M1734" s="27"/>
    </row>
    <row r="1735" spans="1:13" ht="30" customHeight="1" x14ac:dyDescent="0.3">
      <c r="A1735" s="27">
        <v>291</v>
      </c>
      <c r="B1735" s="31">
        <v>43893</v>
      </c>
      <c r="C1735" s="31">
        <v>43852</v>
      </c>
      <c r="D1735" s="20" t="s">
        <v>591</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20" t="s">
        <v>298</v>
      </c>
      <c r="J1735" s="43" t="s">
        <v>842</v>
      </c>
      <c r="K1735" s="51" t="str">
        <f>LeaveTracker[[#This Row],[Days]]&amp;" "&amp;LeaveTracker[[#This Row],[Type of Leave]]</f>
        <v>1 OTHER</v>
      </c>
      <c r="L1735" s="23">
        <v>1</v>
      </c>
      <c r="M1735" s="27"/>
    </row>
    <row r="1736" spans="1:13" ht="30" customHeight="1" x14ac:dyDescent="0.3">
      <c r="A1736" s="27">
        <v>291</v>
      </c>
      <c r="B1736" s="31">
        <v>43893</v>
      </c>
      <c r="C1736" s="31">
        <v>43852</v>
      </c>
      <c r="D1736" s="20" t="s">
        <v>591</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20" t="s">
        <v>298</v>
      </c>
      <c r="J1736" s="43" t="s">
        <v>842</v>
      </c>
      <c r="K1736" s="51" t="str">
        <f>LeaveTracker[[#This Row],[Days]]&amp;" "&amp;LeaveTracker[[#This Row],[Type of Leave]]</f>
        <v>2 OTHER</v>
      </c>
      <c r="L1736" s="23">
        <v>2</v>
      </c>
      <c r="M1736" s="27"/>
    </row>
    <row r="1737" spans="1:13" ht="30" customHeight="1" x14ac:dyDescent="0.3">
      <c r="A1737" s="27">
        <v>292</v>
      </c>
      <c r="B1737" s="31">
        <v>43893</v>
      </c>
      <c r="C1737" s="31">
        <v>43879</v>
      </c>
      <c r="D1737" s="19" t="s">
        <v>599</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20" t="s">
        <v>81</v>
      </c>
      <c r="K1737" s="51" t="str">
        <f>LeaveTracker[[#This Row],[Days]]&amp;" "&amp;LeaveTracker[[#This Row],[Type of Leave]]</f>
        <v>2 SL</v>
      </c>
      <c r="L1737" s="23">
        <v>2</v>
      </c>
      <c r="M1737" s="27"/>
    </row>
    <row r="1738" spans="1:13" ht="30" customHeight="1" x14ac:dyDescent="0.3">
      <c r="A1738" s="27">
        <v>293</v>
      </c>
      <c r="B1738" s="31">
        <v>43893</v>
      </c>
      <c r="C1738" s="31">
        <v>43852</v>
      </c>
      <c r="D1738" s="19" t="s">
        <v>599</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20" t="s">
        <v>298</v>
      </c>
      <c r="J1738" s="43" t="s">
        <v>842</v>
      </c>
      <c r="K1738" s="51" t="str">
        <f ca="1">LeaveTracker[[#This Row],[Days]]&amp;" "&amp;LeaveTracker[[#This Row],[Type of Leave]]</f>
        <v>1 OTHER</v>
      </c>
      <c r="L1738" s="23">
        <f ca="1">NETWORKDAYS(LeaveTracker[[#This Row],[Start Date]],LeaveTracker[[#This Row],[End Date]],lstHolidays)</f>
        <v>1</v>
      </c>
      <c r="M1738" s="27"/>
    </row>
    <row r="1739" spans="1:13" ht="30" customHeight="1" x14ac:dyDescent="0.3">
      <c r="A1739" s="27">
        <v>293</v>
      </c>
      <c r="B1739" s="31">
        <v>43893</v>
      </c>
      <c r="C1739" s="31">
        <v>43852</v>
      </c>
      <c r="D1739" s="19" t="s">
        <v>599</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20" t="s">
        <v>298</v>
      </c>
      <c r="J1739" s="43" t="s">
        <v>842</v>
      </c>
      <c r="K1739" s="51" t="str">
        <f ca="1">LeaveTracker[[#This Row],[Days]]&amp;" "&amp;LeaveTracker[[#This Row],[Type of Leave]]</f>
        <v>1 OTHER</v>
      </c>
      <c r="L1739" s="23">
        <f ca="1">NETWORKDAYS(LeaveTracker[[#This Row],[Start Date]],LeaveTracker[[#This Row],[End Date]],lstHolidays)</f>
        <v>1</v>
      </c>
      <c r="M1739" s="27"/>
    </row>
    <row r="1740" spans="1:13" ht="30" customHeight="1" x14ac:dyDescent="0.3">
      <c r="A1740" s="27">
        <v>293</v>
      </c>
      <c r="B1740" s="31">
        <v>43893</v>
      </c>
      <c r="C1740" s="31">
        <v>43852</v>
      </c>
      <c r="D1740" s="19" t="s">
        <v>599</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20" t="s">
        <v>298</v>
      </c>
      <c r="J1740" s="43" t="s">
        <v>842</v>
      </c>
      <c r="K1740" s="51" t="str">
        <f>LeaveTracker[[#This Row],[Days]]&amp;" "&amp;LeaveTracker[[#This Row],[Type of Leave]]</f>
        <v>1 OTHER</v>
      </c>
      <c r="L1740" s="23">
        <v>1</v>
      </c>
      <c r="M1740" s="27"/>
    </row>
    <row r="1741" spans="1:13" ht="30" customHeight="1" x14ac:dyDescent="0.3">
      <c r="A1741" s="27">
        <v>294</v>
      </c>
      <c r="B1741" s="31">
        <v>43893</v>
      </c>
      <c r="C1741" s="31">
        <v>43880</v>
      </c>
      <c r="D1741" s="19" t="s">
        <v>287</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20" t="s">
        <v>81</v>
      </c>
      <c r="K1741" s="51" t="str">
        <f>LeaveTracker[[#This Row],[Days]]&amp;" "&amp;LeaveTracker[[#This Row],[Type of Leave]]</f>
        <v>5 SL</v>
      </c>
      <c r="L1741" s="23">
        <v>5</v>
      </c>
      <c r="M1741" s="27"/>
    </row>
    <row r="1742" spans="1:13" ht="30" customHeight="1" x14ac:dyDescent="0.3">
      <c r="A1742" s="27">
        <v>294</v>
      </c>
      <c r="B1742" s="31">
        <v>43893</v>
      </c>
      <c r="C1742" s="31">
        <v>43880</v>
      </c>
      <c r="D1742" s="19" t="s">
        <v>287</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20" t="s">
        <v>81</v>
      </c>
      <c r="K1742" s="51" t="str">
        <f ca="1">LeaveTracker[[#This Row],[Days]]&amp;" "&amp;LeaveTracker[[#This Row],[Type of Leave]]</f>
        <v>2 SL</v>
      </c>
      <c r="L1742" s="23">
        <f ca="1">NETWORKDAYS(LeaveTracker[[#This Row],[Start Date]],LeaveTracker[[#This Row],[End Date]],lstHolidays)</f>
        <v>2</v>
      </c>
      <c r="M1742" s="27"/>
    </row>
    <row r="1743" spans="1:13" ht="30" customHeight="1" x14ac:dyDescent="0.3">
      <c r="A1743" s="27">
        <v>295</v>
      </c>
      <c r="B1743" s="31">
        <v>43893</v>
      </c>
      <c r="C1743" s="31">
        <v>43848</v>
      </c>
      <c r="D1743" s="19" t="s">
        <v>287</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20" t="s">
        <v>81</v>
      </c>
      <c r="K1743" s="51" t="str">
        <f>LeaveTracker[[#This Row],[Days]]&amp;" "&amp;LeaveTracker[[#This Row],[Type of Leave]]</f>
        <v>5 SL</v>
      </c>
      <c r="L1743" s="23">
        <v>5</v>
      </c>
      <c r="M1743" s="27"/>
    </row>
    <row r="1744" spans="1:13" ht="30" customHeight="1" x14ac:dyDescent="0.3">
      <c r="A1744" s="27">
        <v>296</v>
      </c>
      <c r="B1744" s="31">
        <v>43893</v>
      </c>
      <c r="C1744" s="31">
        <v>43879</v>
      </c>
      <c r="D1744" s="19" t="s">
        <v>550</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20" t="s">
        <v>81</v>
      </c>
      <c r="K1744" s="51" t="str">
        <f>LeaveTracker[[#This Row],[Days]]&amp;" "&amp;LeaveTracker[[#This Row],[Type of Leave]]</f>
        <v>3 SL</v>
      </c>
      <c r="L1744" s="23">
        <v>3</v>
      </c>
      <c r="M1744" s="27"/>
    </row>
    <row r="1745" spans="1:13" ht="30" customHeight="1" x14ac:dyDescent="0.3">
      <c r="A1745" s="27">
        <v>297</v>
      </c>
      <c r="B1745" s="31">
        <v>43893</v>
      </c>
      <c r="C1745" s="31">
        <v>43878</v>
      </c>
      <c r="D1745" s="19" t="s">
        <v>550</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20" t="s">
        <v>298</v>
      </c>
      <c r="J1745" s="43" t="s">
        <v>842</v>
      </c>
      <c r="K1745" s="51" t="str">
        <f ca="1">LeaveTracker[[#This Row],[Days]]&amp;" "&amp;LeaveTracker[[#This Row],[Type of Leave]]</f>
        <v>2 OTHER</v>
      </c>
      <c r="L1745" s="23">
        <f ca="1">NETWORKDAYS(LeaveTracker[[#This Row],[Start Date]],LeaveTracker[[#This Row],[End Date]],lstHolidays)</f>
        <v>2</v>
      </c>
      <c r="M1745" s="27"/>
    </row>
    <row r="1746" spans="1:13" ht="30" customHeight="1" x14ac:dyDescent="0.3">
      <c r="A1746" s="27">
        <v>298</v>
      </c>
      <c r="B1746" s="31">
        <v>43893</v>
      </c>
      <c r="C1746" s="31">
        <v>43860</v>
      </c>
      <c r="D1746" s="19" t="s">
        <v>550</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20" t="s">
        <v>298</v>
      </c>
      <c r="J1746" s="43" t="s">
        <v>842</v>
      </c>
      <c r="K1746" s="51" t="str">
        <f>LeaveTracker[[#This Row],[Days]]&amp;" "&amp;LeaveTracker[[#This Row],[Type of Leave]]</f>
        <v>3 OTHER</v>
      </c>
      <c r="L1746" s="23">
        <v>3</v>
      </c>
      <c r="M1746" s="27"/>
    </row>
    <row r="1747" spans="1:13" ht="30" customHeight="1" x14ac:dyDescent="0.3">
      <c r="A1747" s="27">
        <v>299</v>
      </c>
      <c r="B1747" s="31">
        <v>43893</v>
      </c>
      <c r="C1747" s="31">
        <v>43833</v>
      </c>
      <c r="D1747" s="20" t="s">
        <v>550</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20" t="s">
        <v>81</v>
      </c>
      <c r="K1747" s="51" t="str">
        <f ca="1">LeaveTracker[[#This Row],[Days]]&amp;" "&amp;LeaveTracker[[#This Row],[Type of Leave]]</f>
        <v>1 SL</v>
      </c>
      <c r="L1747" s="23">
        <f ca="1">NETWORKDAYS(LeaveTracker[[#This Row],[Start Date]],LeaveTracker[[#This Row],[End Date]],lstHolidays)</f>
        <v>1</v>
      </c>
      <c r="M1747" s="27"/>
    </row>
    <row r="1748" spans="1:13" ht="30" customHeight="1" x14ac:dyDescent="0.3">
      <c r="A1748" s="27">
        <v>300</v>
      </c>
      <c r="B1748" s="31">
        <v>43893</v>
      </c>
      <c r="C1748" s="31">
        <v>43852</v>
      </c>
      <c r="D1748" s="19" t="s">
        <v>605</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20" t="s">
        <v>81</v>
      </c>
      <c r="K1748" s="51" t="str">
        <f>LeaveTracker[[#This Row],[Days]]&amp;" "&amp;LeaveTracker[[#This Row],[Type of Leave]]</f>
        <v>2 SL</v>
      </c>
      <c r="L1748" s="23">
        <v>2</v>
      </c>
      <c r="M1748" s="27"/>
    </row>
    <row r="1749" spans="1:13" ht="30" customHeight="1" x14ac:dyDescent="0.3">
      <c r="A1749" s="27">
        <v>300</v>
      </c>
      <c r="B1749" s="31">
        <v>43893</v>
      </c>
      <c r="C1749" s="31">
        <v>43852</v>
      </c>
      <c r="D1749" s="20" t="s">
        <v>605</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20" t="s">
        <v>81</v>
      </c>
      <c r="K1749" s="51" t="str">
        <f ca="1">LeaveTracker[[#This Row],[Days]]&amp;" "&amp;LeaveTracker[[#This Row],[Type of Leave]]</f>
        <v>1 SL</v>
      </c>
      <c r="L1749" s="23">
        <f ca="1">NETWORKDAYS(LeaveTracker[[#This Row],[Start Date]],LeaveTracker[[#This Row],[End Date]],lstHolidays)</f>
        <v>1</v>
      </c>
      <c r="M1749" s="27"/>
    </row>
    <row r="1750" spans="1:13" ht="30" customHeight="1" x14ac:dyDescent="0.3">
      <c r="A1750" s="27">
        <v>301</v>
      </c>
      <c r="B1750" s="31">
        <v>43893</v>
      </c>
      <c r="D1750" s="20" t="s">
        <v>605</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20" t="s">
        <v>81</v>
      </c>
      <c r="K1750" s="51" t="str">
        <f ca="1">LeaveTracker[[#This Row],[Days]]&amp;" "&amp;LeaveTracker[[#This Row],[Type of Leave]]</f>
        <v>3 SL</v>
      </c>
      <c r="L1750" s="23">
        <f ca="1">NETWORKDAYS(LeaveTracker[[#This Row],[Start Date]],LeaveTracker[[#This Row],[End Date]],lstHolidays)</f>
        <v>3</v>
      </c>
      <c r="M1750" s="27"/>
    </row>
    <row r="1751" spans="1:13" ht="30" customHeight="1" x14ac:dyDescent="0.3">
      <c r="A1751" s="27">
        <v>301</v>
      </c>
      <c r="B1751" s="31">
        <v>43893</v>
      </c>
      <c r="D1751" s="20" t="s">
        <v>605</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20" t="s">
        <v>81</v>
      </c>
      <c r="K1751" s="51" t="str">
        <f>LeaveTracker[[#This Row],[Days]]&amp;" "&amp;LeaveTracker[[#This Row],[Type of Leave]]</f>
        <v>5 SL</v>
      </c>
      <c r="L1751" s="23">
        <v>5</v>
      </c>
      <c r="M1751" s="27"/>
    </row>
    <row r="1752" spans="1:13" ht="30" customHeight="1" x14ac:dyDescent="0.3">
      <c r="A1752" s="27">
        <v>301</v>
      </c>
      <c r="B1752" s="31">
        <v>43893</v>
      </c>
      <c r="D1752" s="20" t="s">
        <v>605</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20" t="s">
        <v>81</v>
      </c>
      <c r="K1752" s="51" t="str">
        <f>LeaveTracker[[#This Row],[Days]]&amp;" "&amp;LeaveTracker[[#This Row],[Type of Leave]]</f>
        <v>2 SL</v>
      </c>
      <c r="L1752" s="23">
        <v>2</v>
      </c>
      <c r="M1752" s="27"/>
    </row>
    <row r="1753" spans="1:13" ht="30" customHeight="1" x14ac:dyDescent="0.3">
      <c r="A1753" s="27">
        <v>302</v>
      </c>
      <c r="B1753" s="31">
        <v>43893</v>
      </c>
      <c r="C1753" s="31">
        <v>43811</v>
      </c>
      <c r="D1753" s="20" t="s">
        <v>626</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20" t="s">
        <v>298</v>
      </c>
      <c r="J1753" s="43" t="s">
        <v>158</v>
      </c>
      <c r="K1753" s="51" t="str">
        <f ca="1">LeaveTracker[[#This Row],[Days]]&amp;" "&amp;LeaveTracker[[#This Row],[Type of Leave]]</f>
        <v>1 OTHER</v>
      </c>
      <c r="L1753" s="23">
        <f ca="1">NETWORKDAYS(LeaveTracker[[#This Row],[Start Date]],LeaveTracker[[#This Row],[End Date]],lstHolidays)</f>
        <v>1</v>
      </c>
      <c r="M1753" s="27"/>
    </row>
    <row r="1754" spans="1:13" ht="30" customHeight="1" x14ac:dyDescent="0.3">
      <c r="A1754" s="27">
        <v>303</v>
      </c>
      <c r="B1754" s="31">
        <v>43893</v>
      </c>
      <c r="C1754" s="31">
        <v>43836</v>
      </c>
      <c r="D1754" s="19" t="s">
        <v>355</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20" t="s">
        <v>81</v>
      </c>
      <c r="K1754" s="51" t="str">
        <f ca="1">LeaveTracker[[#This Row],[Days]]&amp;" "&amp;LeaveTracker[[#This Row],[Type of Leave]]</f>
        <v>2 SL</v>
      </c>
      <c r="L1754" s="23">
        <f ca="1">NETWORKDAYS(LeaveTracker[[#This Row],[Start Date]],LeaveTracker[[#This Row],[End Date]],lstHolidays)</f>
        <v>2</v>
      </c>
      <c r="M1754" s="27"/>
    </row>
    <row r="1755" spans="1:13" ht="30" customHeight="1" x14ac:dyDescent="0.3">
      <c r="A1755" s="27">
        <v>304</v>
      </c>
      <c r="B1755" s="31">
        <v>43893</v>
      </c>
      <c r="C1755" s="31">
        <v>43811</v>
      </c>
      <c r="D1755" s="20" t="s">
        <v>626</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20" t="s">
        <v>82</v>
      </c>
      <c r="K1755" s="51" t="str">
        <f ca="1">LeaveTracker[[#This Row],[Days]]&amp;" "&amp;LeaveTracker[[#This Row],[Type of Leave]]</f>
        <v>1 VL</v>
      </c>
      <c r="L1755" s="23">
        <f ca="1">NETWORKDAYS(LeaveTracker[[#This Row],[Start Date]],LeaveTracker[[#This Row],[End Date]],lstHolidays)</f>
        <v>1</v>
      </c>
      <c r="M1755" s="27"/>
    </row>
    <row r="1756" spans="1:13" ht="30" customHeight="1" x14ac:dyDescent="0.3">
      <c r="A1756" s="27">
        <v>304</v>
      </c>
      <c r="B1756" s="31">
        <v>43893</v>
      </c>
      <c r="C1756" s="31">
        <v>43811</v>
      </c>
      <c r="D1756" s="20" t="s">
        <v>626</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20" t="s">
        <v>82</v>
      </c>
      <c r="K1756" s="51" t="str">
        <f ca="1">LeaveTracker[[#This Row],[Days]]&amp;" "&amp;LeaveTracker[[#This Row],[Type of Leave]]</f>
        <v>1 VL</v>
      </c>
      <c r="L1756" s="23">
        <f ca="1">NETWORKDAYS(LeaveTracker[[#This Row],[Start Date]],LeaveTracker[[#This Row],[End Date]],lstHolidays)</f>
        <v>1</v>
      </c>
      <c r="M1756" s="27"/>
    </row>
    <row r="1757" spans="1:13" ht="30" customHeight="1" x14ac:dyDescent="0.3">
      <c r="A1757" s="27">
        <v>304</v>
      </c>
      <c r="B1757" s="31">
        <v>43893</v>
      </c>
      <c r="C1757" s="31">
        <v>43811</v>
      </c>
      <c r="D1757" s="20" t="s">
        <v>626</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20" t="s">
        <v>82</v>
      </c>
      <c r="K1757" s="51" t="str">
        <f>LeaveTracker[[#This Row],[Days]]&amp;" "&amp;LeaveTracker[[#This Row],[Type of Leave]]</f>
        <v>1 VL</v>
      </c>
      <c r="L1757" s="23">
        <v>1</v>
      </c>
      <c r="M1757" s="27"/>
    </row>
    <row r="1758" spans="1:13" ht="30" customHeight="1" x14ac:dyDescent="0.3">
      <c r="A1758" s="27">
        <v>305</v>
      </c>
      <c r="B1758" s="31">
        <v>43893</v>
      </c>
      <c r="C1758" s="31">
        <v>43806</v>
      </c>
      <c r="D1758" s="20" t="s">
        <v>287</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20" t="s">
        <v>81</v>
      </c>
      <c r="K1758" s="51" t="str">
        <f ca="1">LeaveTracker[[#This Row],[Days]]&amp;" "&amp;LeaveTracker[[#This Row],[Type of Leave]]</f>
        <v>1 SL</v>
      </c>
      <c r="L1758" s="23">
        <f ca="1">NETWORKDAYS(LeaveTracker[[#This Row],[Start Date]],LeaveTracker[[#This Row],[End Date]],lstHolidays)</f>
        <v>1</v>
      </c>
      <c r="M1758" s="27"/>
    </row>
    <row r="1759" spans="1:13" ht="30" customHeight="1" x14ac:dyDescent="0.3">
      <c r="A1759" s="27">
        <v>306</v>
      </c>
      <c r="B1759" s="31">
        <v>43893</v>
      </c>
      <c r="C1759" s="31">
        <v>43790</v>
      </c>
      <c r="D1759" s="20" t="s">
        <v>287</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20" t="s">
        <v>81</v>
      </c>
      <c r="K1759" s="51" t="str">
        <f>LeaveTracker[[#This Row],[Days]]&amp;" "&amp;LeaveTracker[[#This Row],[Type of Leave]]</f>
        <v>1 SL</v>
      </c>
      <c r="L1759" s="23">
        <v>1</v>
      </c>
      <c r="M1759" s="27"/>
    </row>
    <row r="1760" spans="1:13" ht="30" customHeight="1" x14ac:dyDescent="0.3">
      <c r="A1760" s="27">
        <v>307</v>
      </c>
      <c r="B1760" s="31">
        <v>43893</v>
      </c>
      <c r="C1760" s="31">
        <v>43777</v>
      </c>
      <c r="D1760" s="20" t="s">
        <v>287</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20" t="s">
        <v>81</v>
      </c>
      <c r="K1760" s="51" t="str">
        <f ca="1">LeaveTracker[[#This Row],[Days]]&amp;" "&amp;LeaveTracker[[#This Row],[Type of Leave]]</f>
        <v>2 SL</v>
      </c>
      <c r="L1760" s="23">
        <f ca="1">NETWORKDAYS(LeaveTracker[[#This Row],[Start Date]],LeaveTracker[[#This Row],[End Date]],lstHolidays)</f>
        <v>2</v>
      </c>
      <c r="M1760" s="27"/>
    </row>
    <row r="1761" spans="1:13" ht="30" customHeight="1" x14ac:dyDescent="0.3">
      <c r="A1761" s="27">
        <v>308</v>
      </c>
      <c r="B1761" s="31">
        <v>43893</v>
      </c>
      <c r="C1761" s="31">
        <v>43790</v>
      </c>
      <c r="D1761" s="20" t="s">
        <v>550</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20" t="s">
        <v>81</v>
      </c>
      <c r="K1761" s="51" t="str">
        <f ca="1">LeaveTracker[[#This Row],[Days]]&amp;" "&amp;LeaveTracker[[#This Row],[Type of Leave]]</f>
        <v>1 SL</v>
      </c>
      <c r="L1761" s="23">
        <f ca="1">NETWORKDAYS(LeaveTracker[[#This Row],[Start Date]],LeaveTracker[[#This Row],[End Date]],lstHolidays)</f>
        <v>1</v>
      </c>
      <c r="M1761" s="27"/>
    </row>
    <row r="1762" spans="1:13" ht="30" customHeight="1" x14ac:dyDescent="0.3">
      <c r="A1762" s="27">
        <v>309</v>
      </c>
      <c r="B1762" s="31">
        <v>43893</v>
      </c>
      <c r="C1762" s="31">
        <v>43798</v>
      </c>
      <c r="D1762" s="19" t="s">
        <v>851</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20" t="s">
        <v>298</v>
      </c>
      <c r="J1762" s="43" t="s">
        <v>1004</v>
      </c>
      <c r="K1762" s="51" t="str">
        <f ca="1">LeaveTracker[[#This Row],[Days]]&amp;" "&amp;LeaveTracker[[#This Row],[Type of Leave]]</f>
        <v>1 OTHER</v>
      </c>
      <c r="L1762" s="23">
        <f ca="1">NETWORKDAYS(LeaveTracker[[#This Row],[Start Date]],LeaveTracker[[#This Row],[End Date]],lstHolidays)</f>
        <v>1</v>
      </c>
      <c r="M1762" s="27"/>
    </row>
    <row r="1763" spans="1:13" ht="30" customHeight="1" x14ac:dyDescent="0.3">
      <c r="A1763" s="27">
        <v>309</v>
      </c>
      <c r="B1763" s="31">
        <v>43893</v>
      </c>
      <c r="C1763" s="31">
        <v>43798</v>
      </c>
      <c r="D1763" s="19" t="s">
        <v>851</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20" t="s">
        <v>298</v>
      </c>
      <c r="J1763" s="43" t="s">
        <v>1004</v>
      </c>
      <c r="K1763" s="51" t="str">
        <f ca="1">LeaveTracker[[#This Row],[Days]]&amp;" "&amp;LeaveTracker[[#This Row],[Type of Leave]]</f>
        <v>2 OTHER</v>
      </c>
      <c r="L1763" s="23">
        <f ca="1">NETWORKDAYS(LeaveTracker[[#This Row],[Start Date]],LeaveTracker[[#This Row],[End Date]],lstHolidays)</f>
        <v>2</v>
      </c>
      <c r="M1763" s="27"/>
    </row>
    <row r="1764" spans="1:13" ht="30" customHeight="1" x14ac:dyDescent="0.3">
      <c r="A1764" s="27">
        <v>309</v>
      </c>
      <c r="B1764" s="31">
        <v>43893</v>
      </c>
      <c r="C1764" s="31">
        <v>43798</v>
      </c>
      <c r="D1764" s="19" t="s">
        <v>851</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20" t="s">
        <v>298</v>
      </c>
      <c r="J1764" s="43" t="s">
        <v>1004</v>
      </c>
      <c r="K1764" s="51" t="str">
        <f ca="1">LeaveTracker[[#This Row],[Days]]&amp;" "&amp;LeaveTracker[[#This Row],[Type of Leave]]</f>
        <v>1 OTHER</v>
      </c>
      <c r="L1764" s="23">
        <f ca="1">NETWORKDAYS(LeaveTracker[[#This Row],[Start Date]],LeaveTracker[[#This Row],[End Date]],lstHolidays)</f>
        <v>1</v>
      </c>
      <c r="M1764" s="27"/>
    </row>
    <row r="1765" spans="1:13" ht="30" customHeight="1" x14ac:dyDescent="0.3">
      <c r="A1765" s="27">
        <v>309</v>
      </c>
      <c r="B1765" s="31">
        <v>43893</v>
      </c>
      <c r="C1765" s="31">
        <v>43798</v>
      </c>
      <c r="D1765" s="19" t="s">
        <v>851</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20" t="s">
        <v>298</v>
      </c>
      <c r="J1765" s="43" t="s">
        <v>1004</v>
      </c>
      <c r="K1765" s="51" t="str">
        <f ca="1">LeaveTracker[[#This Row],[Days]]&amp;" "&amp;LeaveTracker[[#This Row],[Type of Leave]]</f>
        <v>1 OTHER</v>
      </c>
      <c r="L1765" s="23">
        <f ca="1">NETWORKDAYS(LeaveTracker[[#This Row],[Start Date]],LeaveTracker[[#This Row],[End Date]],lstHolidays)</f>
        <v>1</v>
      </c>
      <c r="M1765" s="27"/>
    </row>
    <row r="1766" spans="1:13" ht="30" customHeight="1" x14ac:dyDescent="0.3">
      <c r="A1766" s="27">
        <v>310</v>
      </c>
      <c r="B1766" s="31">
        <v>43893</v>
      </c>
      <c r="C1766" s="31">
        <v>43804</v>
      </c>
      <c r="D1766" s="19" t="s">
        <v>597</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20" t="s">
        <v>298</v>
      </c>
      <c r="J1766" s="43" t="s">
        <v>1004</v>
      </c>
      <c r="K1766" s="51" t="str">
        <f>LeaveTracker[[#This Row],[Days]]&amp;" "&amp;LeaveTracker[[#This Row],[Type of Leave]]</f>
        <v>3 OTHER</v>
      </c>
      <c r="L1766" s="23">
        <v>3</v>
      </c>
      <c r="M1766" s="27"/>
    </row>
    <row r="1767" spans="1:13" ht="30" customHeight="1" x14ac:dyDescent="0.3">
      <c r="A1767" s="27">
        <v>311</v>
      </c>
      <c r="B1767" s="31">
        <v>43893</v>
      </c>
      <c r="C1767" s="31">
        <v>43810</v>
      </c>
      <c r="D1767" s="19" t="s">
        <v>845</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20" t="s">
        <v>81</v>
      </c>
      <c r="K1767" s="51" t="str">
        <f ca="1">LeaveTracker[[#This Row],[Days]]&amp;" "&amp;LeaveTracker[[#This Row],[Type of Leave]]</f>
        <v>1 SL</v>
      </c>
      <c r="L1767" s="23">
        <f ca="1">NETWORKDAYS(LeaveTracker[[#This Row],[Start Date]],LeaveTracker[[#This Row],[End Date]],lstHolidays)</f>
        <v>1</v>
      </c>
      <c r="M1767" s="27"/>
    </row>
    <row r="1768" spans="1:13" ht="30" customHeight="1" x14ac:dyDescent="0.3">
      <c r="A1768" s="27">
        <v>312</v>
      </c>
      <c r="B1768" s="31">
        <v>43893</v>
      </c>
      <c r="C1768" s="31">
        <v>43836</v>
      </c>
      <c r="D1768" s="20" t="s">
        <v>355</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20" t="s">
        <v>81</v>
      </c>
      <c r="K1768" s="51" t="str">
        <f ca="1">LeaveTracker[[#This Row],[Days]]&amp;" "&amp;LeaveTracker[[#This Row],[Type of Leave]]</f>
        <v>2 SL</v>
      </c>
      <c r="L1768" s="23">
        <f ca="1">NETWORKDAYS(LeaveTracker[[#This Row],[Start Date]],LeaveTracker[[#This Row],[End Date]],lstHolidays)</f>
        <v>2</v>
      </c>
      <c r="M1768" s="27"/>
    </row>
    <row r="1769" spans="1:13" ht="30" customHeight="1" x14ac:dyDescent="0.3">
      <c r="A1769" s="27">
        <v>313</v>
      </c>
      <c r="B1769" s="31">
        <v>43893</v>
      </c>
      <c r="C1769" s="31">
        <v>43815</v>
      </c>
      <c r="D1769" s="20" t="s">
        <v>355</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20" t="s">
        <v>81</v>
      </c>
      <c r="K1769" s="51" t="str">
        <f ca="1">LeaveTracker[[#This Row],[Days]]&amp;" "&amp;LeaveTracker[[#This Row],[Type of Leave]]</f>
        <v>3 SL</v>
      </c>
      <c r="L1769" s="23">
        <f ca="1">NETWORKDAYS(LeaveTracker[[#This Row],[Start Date]],LeaveTracker[[#This Row],[End Date]],lstHolidays)</f>
        <v>3</v>
      </c>
      <c r="M1769" s="27"/>
    </row>
    <row r="1770" spans="1:13" ht="30" customHeight="1" x14ac:dyDescent="0.3">
      <c r="A1770" s="27">
        <v>314</v>
      </c>
      <c r="B1770" s="31">
        <v>43893</v>
      </c>
      <c r="C1770" s="31">
        <v>43798</v>
      </c>
      <c r="D1770" s="20" t="s">
        <v>494</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20" t="s">
        <v>81</v>
      </c>
      <c r="K1770" s="51" t="str">
        <f ca="1">LeaveTracker[[#This Row],[Days]]&amp;" "&amp;LeaveTracker[[#This Row],[Type of Leave]]</f>
        <v>0 SL</v>
      </c>
      <c r="L1770" s="23">
        <f ca="1">NETWORKDAYS(LeaveTracker[[#This Row],[Start Date]],LeaveTracker[[#This Row],[End Date]],lstHolidays)</f>
        <v>0</v>
      </c>
      <c r="M1770" s="27"/>
    </row>
    <row r="1771" spans="1:13" ht="30" customHeight="1" x14ac:dyDescent="0.3">
      <c r="A1771" s="27">
        <v>314</v>
      </c>
      <c r="B1771" s="31">
        <v>43893</v>
      </c>
      <c r="C1771" s="31">
        <v>43798</v>
      </c>
      <c r="D1771" s="20" t="s">
        <v>494</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20" t="s">
        <v>81</v>
      </c>
      <c r="K1771" s="51" t="str">
        <f ca="1">LeaveTracker[[#This Row],[Days]]&amp;" "&amp;LeaveTracker[[#This Row],[Type of Leave]]</f>
        <v>3 SL</v>
      </c>
      <c r="L1771" s="23">
        <f ca="1">NETWORKDAYS(LeaveTracker[[#This Row],[Start Date]],LeaveTracker[[#This Row],[End Date]],lstHolidays)</f>
        <v>3</v>
      </c>
      <c r="M1771" s="27"/>
    </row>
    <row r="1772" spans="1:13" ht="30" customHeight="1" x14ac:dyDescent="0.3">
      <c r="A1772" s="27">
        <v>314</v>
      </c>
      <c r="B1772" s="31">
        <v>43893</v>
      </c>
      <c r="C1772" s="31">
        <v>43798</v>
      </c>
      <c r="D1772" s="20" t="s">
        <v>494</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20" t="s">
        <v>81</v>
      </c>
      <c r="K1772" s="51" t="str">
        <f ca="1">LeaveTracker[[#This Row],[Days]]&amp;" "&amp;LeaveTracker[[#This Row],[Type of Leave]]</f>
        <v>1 SL</v>
      </c>
      <c r="L1772" s="23">
        <f ca="1">NETWORKDAYS(LeaveTracker[[#This Row],[Start Date]],LeaveTracker[[#This Row],[End Date]],lstHolidays)</f>
        <v>1</v>
      </c>
      <c r="M1772" s="27"/>
    </row>
    <row r="1773" spans="1:13" ht="30" customHeight="1" x14ac:dyDescent="0.3">
      <c r="A1773" s="27">
        <v>314</v>
      </c>
      <c r="B1773" s="31">
        <v>43893</v>
      </c>
      <c r="C1773" s="31">
        <v>43798</v>
      </c>
      <c r="D1773" s="20" t="s">
        <v>494</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20" t="s">
        <v>81</v>
      </c>
      <c r="K1773" s="51" t="str">
        <f ca="1">LeaveTracker[[#This Row],[Days]]&amp;" "&amp;LeaveTracker[[#This Row],[Type of Leave]]</f>
        <v>4 SL</v>
      </c>
      <c r="L1773" s="23">
        <f ca="1">NETWORKDAYS(LeaveTracker[[#This Row],[Start Date]],LeaveTracker[[#This Row],[End Date]],lstHolidays)</f>
        <v>4</v>
      </c>
      <c r="M1773" s="27"/>
    </row>
    <row r="1774" spans="1:13" ht="30" customHeight="1" x14ac:dyDescent="0.3">
      <c r="A1774" s="27">
        <v>315</v>
      </c>
      <c r="B1774" s="31">
        <v>43893</v>
      </c>
      <c r="C1774" s="31">
        <v>43808</v>
      </c>
      <c r="D1774" s="20" t="s">
        <v>845</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20" t="s">
        <v>298</v>
      </c>
      <c r="J1774" s="43" t="s">
        <v>1004</v>
      </c>
      <c r="K1774" s="51" t="str">
        <f ca="1">LeaveTracker[[#This Row],[Days]]&amp;" "&amp;LeaveTracker[[#This Row],[Type of Leave]]</f>
        <v>1 OTHER</v>
      </c>
      <c r="L1774" s="23">
        <f ca="1">NETWORKDAYS(LeaveTracker[[#This Row],[Start Date]],LeaveTracker[[#This Row],[End Date]],lstHolidays)</f>
        <v>1</v>
      </c>
      <c r="M1774" s="27"/>
    </row>
    <row r="1775" spans="1:13" ht="30" customHeight="1" x14ac:dyDescent="0.3">
      <c r="A1775" s="27">
        <v>315</v>
      </c>
      <c r="B1775" s="31">
        <v>43893</v>
      </c>
      <c r="C1775" s="31">
        <v>43808</v>
      </c>
      <c r="D1775" s="20" t="s">
        <v>845</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20" t="s">
        <v>298</v>
      </c>
      <c r="J1775" s="43" t="s">
        <v>1004</v>
      </c>
      <c r="K1775" s="51" t="str">
        <f ca="1">LeaveTracker[[#This Row],[Days]]&amp;" "&amp;LeaveTracker[[#This Row],[Type of Leave]]</f>
        <v>1 OTHER</v>
      </c>
      <c r="L1775" s="23">
        <f ca="1">NETWORKDAYS(LeaveTracker[[#This Row],[Start Date]],LeaveTracker[[#This Row],[End Date]],lstHolidays)</f>
        <v>1</v>
      </c>
      <c r="M1775" s="27"/>
    </row>
    <row r="1776" spans="1:13" ht="30" customHeight="1" x14ac:dyDescent="0.3">
      <c r="A1776" s="27">
        <v>315</v>
      </c>
      <c r="B1776" s="31">
        <v>43893</v>
      </c>
      <c r="C1776" s="31">
        <v>43808</v>
      </c>
      <c r="D1776" s="20" t="s">
        <v>845</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20" t="s">
        <v>298</v>
      </c>
      <c r="J1776" s="43" t="s">
        <v>1004</v>
      </c>
      <c r="K1776" s="51" t="str">
        <f ca="1">LeaveTracker[[#This Row],[Days]]&amp;" "&amp;LeaveTracker[[#This Row],[Type of Leave]]</f>
        <v>1 OTHER</v>
      </c>
      <c r="L1776" s="23">
        <f ca="1">NETWORKDAYS(LeaveTracker[[#This Row],[Start Date]],LeaveTracker[[#This Row],[End Date]],lstHolidays)</f>
        <v>1</v>
      </c>
      <c r="M1776" s="27"/>
    </row>
    <row r="1777" spans="1:13" ht="30" customHeight="1" x14ac:dyDescent="0.3">
      <c r="A1777" s="27">
        <v>315</v>
      </c>
      <c r="B1777" s="31">
        <v>43893</v>
      </c>
      <c r="C1777" s="31">
        <v>43808</v>
      </c>
      <c r="D1777" s="20" t="s">
        <v>845</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20" t="s">
        <v>298</v>
      </c>
      <c r="J1777" s="43" t="s">
        <v>1004</v>
      </c>
      <c r="K1777" s="51" t="str">
        <f ca="1">LeaveTracker[[#This Row],[Days]]&amp;" "&amp;LeaveTracker[[#This Row],[Type of Leave]]</f>
        <v>2 OTHER</v>
      </c>
      <c r="L1777" s="23">
        <f ca="1">NETWORKDAYS(LeaveTracker[[#This Row],[Start Date]],LeaveTracker[[#This Row],[End Date]],lstHolidays)</f>
        <v>2</v>
      </c>
      <c r="M1777" s="27"/>
    </row>
    <row r="1778" spans="1:13" ht="30" customHeight="1" x14ac:dyDescent="0.3">
      <c r="A1778" s="27">
        <v>316</v>
      </c>
      <c r="B1778" s="31">
        <v>43893</v>
      </c>
      <c r="C1778" s="31">
        <v>43809</v>
      </c>
      <c r="D1778" s="20" t="s">
        <v>855</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20" t="s">
        <v>82</v>
      </c>
      <c r="K1778" s="51" t="str">
        <f ca="1">LeaveTracker[[#This Row],[Days]]&amp;" "&amp;LeaveTracker[[#This Row],[Type of Leave]]</f>
        <v>1 VL</v>
      </c>
      <c r="L1778" s="23">
        <f ca="1">NETWORKDAYS(LeaveTracker[[#This Row],[Start Date]],LeaveTracker[[#This Row],[End Date]],lstHolidays)</f>
        <v>1</v>
      </c>
      <c r="M1778" s="27"/>
    </row>
    <row r="1779" spans="1:13" ht="30" customHeight="1" x14ac:dyDescent="0.3">
      <c r="A1779" s="27">
        <v>316</v>
      </c>
      <c r="B1779" s="31">
        <v>43893</v>
      </c>
      <c r="C1779" s="31">
        <v>43809</v>
      </c>
      <c r="D1779" s="20" t="s">
        <v>855</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20" t="s">
        <v>82</v>
      </c>
      <c r="K1779" s="51" t="str">
        <f ca="1">LeaveTracker[[#This Row],[Days]]&amp;" "&amp;LeaveTracker[[#This Row],[Type of Leave]]</f>
        <v>1 VL</v>
      </c>
      <c r="L1779" s="23">
        <f ca="1">NETWORKDAYS(LeaveTracker[[#This Row],[Start Date]],LeaveTracker[[#This Row],[End Date]],lstHolidays)</f>
        <v>1</v>
      </c>
      <c r="M1779" s="27"/>
    </row>
    <row r="1780" spans="1:13" ht="30" customHeight="1" x14ac:dyDescent="0.3">
      <c r="A1780" s="27">
        <v>317</v>
      </c>
      <c r="B1780" s="31">
        <v>43893</v>
      </c>
      <c r="C1780" s="31">
        <v>43809</v>
      </c>
      <c r="D1780" s="19" t="s">
        <v>720</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20" t="s">
        <v>82</v>
      </c>
      <c r="K1780" s="51" t="str">
        <f ca="1">LeaveTracker[[#This Row],[Days]]&amp;" "&amp;LeaveTracker[[#This Row],[Type of Leave]]</f>
        <v>1 VL</v>
      </c>
      <c r="L1780" s="23">
        <f ca="1">NETWORKDAYS(LeaveTracker[[#This Row],[Start Date]],LeaveTracker[[#This Row],[End Date]],lstHolidays)</f>
        <v>1</v>
      </c>
      <c r="M1780" s="27"/>
    </row>
    <row r="1781" spans="1:13" ht="30" customHeight="1" x14ac:dyDescent="0.3">
      <c r="A1781" s="27">
        <v>317</v>
      </c>
      <c r="B1781" s="31">
        <v>43893</v>
      </c>
      <c r="C1781" s="31">
        <v>43809</v>
      </c>
      <c r="D1781" s="19" t="s">
        <v>720</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20" t="s">
        <v>82</v>
      </c>
      <c r="K1781" s="51" t="str">
        <f ca="1">LeaveTracker[[#This Row],[Days]]&amp;" "&amp;LeaveTracker[[#This Row],[Type of Leave]]</f>
        <v>2 VL</v>
      </c>
      <c r="L1781" s="23">
        <f ca="1">NETWORKDAYS(LeaveTracker[[#This Row],[Start Date]],LeaveTracker[[#This Row],[End Date]],lstHolidays)</f>
        <v>2</v>
      </c>
      <c r="M1781" s="27"/>
    </row>
    <row r="1782" spans="1:13" ht="30" customHeight="1" x14ac:dyDescent="0.3">
      <c r="A1782" s="27">
        <v>318</v>
      </c>
      <c r="B1782" s="31">
        <v>43893</v>
      </c>
      <c r="C1782" s="31">
        <v>43809</v>
      </c>
      <c r="D1782" s="19" t="s">
        <v>720</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20" t="s">
        <v>81</v>
      </c>
      <c r="K1782" s="51" t="str">
        <f ca="1">LeaveTracker[[#This Row],[Days]]&amp;" "&amp;LeaveTracker[[#This Row],[Type of Leave]]</f>
        <v>1 SL</v>
      </c>
      <c r="L1782" s="23">
        <f ca="1">NETWORKDAYS(LeaveTracker[[#This Row],[Start Date]],LeaveTracker[[#This Row],[End Date]],lstHolidays)</f>
        <v>1</v>
      </c>
      <c r="M1782" s="27"/>
    </row>
    <row r="1783" spans="1:13" ht="30" customHeight="1" x14ac:dyDescent="0.3">
      <c r="A1783" s="27">
        <v>319</v>
      </c>
      <c r="B1783" s="31">
        <v>43893</v>
      </c>
      <c r="C1783" s="31">
        <v>43812</v>
      </c>
      <c r="D1783" s="19" t="s">
        <v>351</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20" t="s">
        <v>82</v>
      </c>
      <c r="K1783" s="51" t="str">
        <f ca="1">LeaveTracker[[#This Row],[Days]]&amp;" "&amp;LeaveTracker[[#This Row],[Type of Leave]]</f>
        <v>2 VL</v>
      </c>
      <c r="L1783" s="23">
        <f ca="1">NETWORKDAYS(LeaveTracker[[#This Row],[Start Date]],LeaveTracker[[#This Row],[End Date]],lstHolidays)</f>
        <v>2</v>
      </c>
      <c r="M1783" s="27"/>
    </row>
    <row r="1784" spans="1:13" ht="30" customHeight="1" x14ac:dyDescent="0.3">
      <c r="A1784" s="27">
        <v>320</v>
      </c>
      <c r="B1784" s="31">
        <v>43893</v>
      </c>
      <c r="C1784" s="31">
        <v>43815</v>
      </c>
      <c r="D1784" s="19" t="s">
        <v>857</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20" t="s">
        <v>298</v>
      </c>
      <c r="J1784" s="43" t="s">
        <v>105</v>
      </c>
      <c r="K1784" s="51" t="str">
        <f ca="1">LeaveTracker[[#This Row],[Days]]&amp;" "&amp;LeaveTracker[[#This Row],[Type of Leave]]</f>
        <v>1 OTHER</v>
      </c>
      <c r="L1784" s="23">
        <f ca="1">NETWORKDAYS(LeaveTracker[[#This Row],[Start Date]],LeaveTracker[[#This Row],[End Date]],lstHolidays)</f>
        <v>1</v>
      </c>
      <c r="M1784" s="27"/>
    </row>
    <row r="1785" spans="1:13" ht="30" customHeight="1" x14ac:dyDescent="0.3">
      <c r="A1785" s="27">
        <v>320</v>
      </c>
      <c r="B1785" s="31">
        <v>43893</v>
      </c>
      <c r="C1785" s="31">
        <v>43815</v>
      </c>
      <c r="D1785" s="19" t="s">
        <v>857</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20" t="s">
        <v>298</v>
      </c>
      <c r="J1785" s="43" t="s">
        <v>105</v>
      </c>
      <c r="K1785" s="51" t="str">
        <f ca="1">LeaveTracker[[#This Row],[Days]]&amp;" "&amp;LeaveTracker[[#This Row],[Type of Leave]]</f>
        <v>2 OTHER</v>
      </c>
      <c r="L1785" s="23">
        <f ca="1">NETWORKDAYS(LeaveTracker[[#This Row],[Start Date]],LeaveTracker[[#This Row],[End Date]],lstHolidays)</f>
        <v>2</v>
      </c>
      <c r="M1785" s="27"/>
    </row>
    <row r="1786" spans="1:13" ht="30" customHeight="1" x14ac:dyDescent="0.3">
      <c r="A1786" s="27">
        <v>321</v>
      </c>
      <c r="B1786" s="31">
        <v>43893</v>
      </c>
      <c r="C1786" s="31">
        <v>43803</v>
      </c>
      <c r="D1786" s="19" t="s">
        <v>860</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20" t="s">
        <v>82</v>
      </c>
      <c r="K1786" s="51" t="str">
        <f ca="1">LeaveTracker[[#This Row],[Days]]&amp;" "&amp;LeaveTracker[[#This Row],[Type of Leave]]</f>
        <v>264 VL</v>
      </c>
      <c r="L1786" s="23">
        <f ca="1">NETWORKDAYS(LeaveTracker[[#This Row],[Start Date]],LeaveTracker[[#This Row],[End Date]],lstHolidays)</f>
        <v>264</v>
      </c>
      <c r="M1786" s="27"/>
    </row>
    <row r="1787" spans="1:13" ht="30" customHeight="1" x14ac:dyDescent="0.3">
      <c r="A1787" s="27">
        <v>322</v>
      </c>
      <c r="B1787" s="31">
        <v>43893</v>
      </c>
      <c r="C1787" s="31">
        <v>43803</v>
      </c>
      <c r="D1787" s="20" t="s">
        <v>860</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20" t="s">
        <v>81</v>
      </c>
      <c r="K1787" s="51" t="str">
        <f ca="1">LeaveTracker[[#This Row],[Days]]&amp;" "&amp;LeaveTracker[[#This Row],[Type of Leave]]</f>
        <v>2 SL</v>
      </c>
      <c r="L1787" s="23">
        <f ca="1">NETWORKDAYS(LeaveTracker[[#This Row],[Start Date]],LeaveTracker[[#This Row],[End Date]],lstHolidays)</f>
        <v>2</v>
      </c>
      <c r="M1787" s="27"/>
    </row>
    <row r="1788" spans="1:13" ht="30" customHeight="1" x14ac:dyDescent="0.3">
      <c r="A1788" s="27">
        <v>323</v>
      </c>
      <c r="B1788" s="31">
        <v>43893</v>
      </c>
      <c r="C1788" s="31">
        <v>43775</v>
      </c>
      <c r="D1788" s="20" t="s">
        <v>860</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20" t="s">
        <v>81</v>
      </c>
      <c r="K1788" s="51" t="str">
        <f ca="1">LeaveTracker[[#This Row],[Days]]&amp;" "&amp;LeaveTracker[[#This Row],[Type of Leave]]</f>
        <v>1 SL</v>
      </c>
      <c r="L1788" s="23">
        <f ca="1">NETWORKDAYS(LeaveTracker[[#This Row],[Start Date]],LeaveTracker[[#This Row],[End Date]],lstHolidays)</f>
        <v>1</v>
      </c>
      <c r="M1788" s="27"/>
    </row>
    <row r="1789" spans="1:13" ht="30" customHeight="1" x14ac:dyDescent="0.3">
      <c r="A1789" s="27">
        <v>324</v>
      </c>
      <c r="B1789" s="31">
        <v>43893</v>
      </c>
      <c r="C1789" s="31">
        <v>43798</v>
      </c>
      <c r="D1789" s="19" t="s">
        <v>513</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20" t="s">
        <v>81</v>
      </c>
      <c r="K1789" s="51" t="str">
        <f ca="1">LeaveTracker[[#This Row],[Days]]&amp;" "&amp;LeaveTracker[[#This Row],[Type of Leave]]</f>
        <v>2 SL</v>
      </c>
      <c r="L1789" s="23">
        <f ca="1">NETWORKDAYS(LeaveTracker[[#This Row],[Start Date]],LeaveTracker[[#This Row],[End Date]],lstHolidays)</f>
        <v>2</v>
      </c>
      <c r="M1789" s="27"/>
    </row>
    <row r="1790" spans="1:13" ht="30" customHeight="1" x14ac:dyDescent="0.3">
      <c r="A1790" s="27">
        <v>325</v>
      </c>
      <c r="B1790" s="31">
        <v>43893</v>
      </c>
      <c r="C1790" s="31">
        <v>43797</v>
      </c>
      <c r="D1790" s="19" t="s">
        <v>519</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20" t="s">
        <v>82</v>
      </c>
      <c r="K1790" s="51" t="str">
        <f ca="1">LeaveTracker[[#This Row],[Days]]&amp;" "&amp;LeaveTracker[[#This Row],[Type of Leave]]</f>
        <v>1 VL</v>
      </c>
      <c r="L1790" s="23">
        <f ca="1">NETWORKDAYS(LeaveTracker[[#This Row],[Start Date]],LeaveTracker[[#This Row],[End Date]],lstHolidays)</f>
        <v>1</v>
      </c>
      <c r="M1790" s="27"/>
    </row>
    <row r="1791" spans="1:13" ht="30" customHeight="1" x14ac:dyDescent="0.3">
      <c r="A1791" s="27">
        <v>325</v>
      </c>
      <c r="B1791" s="31">
        <v>43893</v>
      </c>
      <c r="C1791" s="31">
        <v>43797</v>
      </c>
      <c r="D1791" s="19" t="s">
        <v>519</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20" t="s">
        <v>82</v>
      </c>
      <c r="K1791" s="51" t="str">
        <f ca="1">LeaveTracker[[#This Row],[Days]]&amp;" "&amp;LeaveTracker[[#This Row],[Type of Leave]]</f>
        <v>1 VL</v>
      </c>
      <c r="L1791" s="23">
        <f ca="1">NETWORKDAYS(LeaveTracker[[#This Row],[Start Date]],LeaveTracker[[#This Row],[End Date]],lstHolidays)</f>
        <v>1</v>
      </c>
      <c r="M1791" s="27"/>
    </row>
    <row r="1792" spans="1:13" ht="30" customHeight="1" x14ac:dyDescent="0.3">
      <c r="A1792" s="27">
        <v>326</v>
      </c>
      <c r="B1792" s="31">
        <v>43893</v>
      </c>
      <c r="C1792" s="31">
        <v>43796</v>
      </c>
      <c r="D1792" s="19" t="s">
        <v>519</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20" t="s">
        <v>81</v>
      </c>
      <c r="K1792" s="51" t="str">
        <f ca="1">LeaveTracker[[#This Row],[Days]]&amp;" "&amp;LeaveTracker[[#This Row],[Type of Leave]]</f>
        <v>1 SL</v>
      </c>
      <c r="L1792" s="23">
        <f ca="1">NETWORKDAYS(LeaveTracker[[#This Row],[Start Date]],LeaveTracker[[#This Row],[End Date]],lstHolidays)</f>
        <v>1</v>
      </c>
      <c r="M1792" s="27"/>
    </row>
    <row r="1793" spans="1:13" ht="30" customHeight="1" x14ac:dyDescent="0.3">
      <c r="A1793" s="27">
        <v>327</v>
      </c>
      <c r="B1793" s="31">
        <v>43893</v>
      </c>
      <c r="C1793" s="31">
        <v>43797</v>
      </c>
      <c r="D1793" s="19" t="s">
        <v>506</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20" t="s">
        <v>81</v>
      </c>
      <c r="K1793" s="51" t="str">
        <f ca="1">LeaveTracker[[#This Row],[Days]]&amp;" "&amp;LeaveTracker[[#This Row],[Type of Leave]]</f>
        <v>1 SL</v>
      </c>
      <c r="L1793" s="23">
        <f ca="1">NETWORKDAYS(LeaveTracker[[#This Row],[Start Date]],LeaveTracker[[#This Row],[End Date]],lstHolidays)</f>
        <v>1</v>
      </c>
      <c r="M1793" s="27"/>
    </row>
    <row r="1794" spans="1:13" ht="30" customHeight="1" x14ac:dyDescent="0.3">
      <c r="A1794" s="27">
        <v>327</v>
      </c>
      <c r="B1794" s="31">
        <v>43893</v>
      </c>
      <c r="C1794" s="31">
        <v>43797</v>
      </c>
      <c r="D1794" s="20" t="s">
        <v>506</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20" t="s">
        <v>81</v>
      </c>
      <c r="K1794" s="51" t="str">
        <f ca="1">LeaveTracker[[#This Row],[Days]]&amp;" "&amp;LeaveTracker[[#This Row],[Type of Leave]]</f>
        <v>1 SL</v>
      </c>
      <c r="L1794" s="23">
        <f ca="1">NETWORKDAYS(LeaveTracker[[#This Row],[Start Date]],LeaveTracker[[#This Row],[End Date]],lstHolidays)</f>
        <v>1</v>
      </c>
      <c r="M1794" s="27"/>
    </row>
    <row r="1795" spans="1:13" ht="30" customHeight="1" x14ac:dyDescent="0.3">
      <c r="A1795" s="27">
        <v>328</v>
      </c>
      <c r="B1795" s="31">
        <v>43893</v>
      </c>
      <c r="C1795" s="31">
        <v>43783</v>
      </c>
      <c r="D1795" s="19" t="s">
        <v>509</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20" t="s">
        <v>82</v>
      </c>
      <c r="K1795" s="51" t="str">
        <f ca="1">LeaveTracker[[#This Row],[Days]]&amp;" "&amp;LeaveTracker[[#This Row],[Type of Leave]]</f>
        <v>1 VL</v>
      </c>
      <c r="L1795" s="23">
        <f ca="1">NETWORKDAYS(LeaveTracker[[#This Row],[Start Date]],LeaveTracker[[#This Row],[End Date]],lstHolidays)</f>
        <v>1</v>
      </c>
      <c r="M1795" s="27"/>
    </row>
    <row r="1796" spans="1:13" ht="30" customHeight="1" x14ac:dyDescent="0.3">
      <c r="A1796" s="27">
        <v>329</v>
      </c>
      <c r="B1796" s="31">
        <v>43893</v>
      </c>
      <c r="C1796" s="31">
        <v>43801</v>
      </c>
      <c r="D1796" s="19" t="s">
        <v>863</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20" t="s">
        <v>81</v>
      </c>
      <c r="K1796" s="51" t="str">
        <f ca="1">LeaveTracker[[#This Row],[Days]]&amp;" "&amp;LeaveTracker[[#This Row],[Type of Leave]]</f>
        <v>1 SL</v>
      </c>
      <c r="L1796" s="23">
        <f ca="1">NETWORKDAYS(LeaveTracker[[#This Row],[Start Date]],LeaveTracker[[#This Row],[End Date]],lstHolidays)</f>
        <v>1</v>
      </c>
      <c r="M1796" s="27"/>
    </row>
    <row r="1797" spans="1:13" ht="30" customHeight="1" x14ac:dyDescent="0.3">
      <c r="A1797" s="27">
        <v>330</v>
      </c>
      <c r="B1797" s="31">
        <v>43893</v>
      </c>
      <c r="C1797" s="31">
        <v>43794</v>
      </c>
      <c r="D1797" s="19" t="s">
        <v>863</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20" t="s">
        <v>81</v>
      </c>
      <c r="K1797" s="51" t="str">
        <f ca="1">LeaveTracker[[#This Row],[Days]]&amp;" "&amp;LeaveTracker[[#This Row],[Type of Leave]]</f>
        <v>1 SL</v>
      </c>
      <c r="L1797" s="23">
        <f ca="1">NETWORKDAYS(LeaveTracker[[#This Row],[Start Date]],LeaveTracker[[#This Row],[End Date]],lstHolidays)</f>
        <v>1</v>
      </c>
      <c r="M1797" s="27"/>
    </row>
    <row r="1798" spans="1:13" ht="30" customHeight="1" x14ac:dyDescent="0.3">
      <c r="A1798" s="27">
        <v>331</v>
      </c>
      <c r="B1798" s="31">
        <v>43893</v>
      </c>
      <c r="C1798" s="31">
        <v>43804</v>
      </c>
      <c r="D1798" s="19" t="s">
        <v>868</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20" t="s">
        <v>82</v>
      </c>
      <c r="K1798" s="51" t="str">
        <f ca="1">LeaveTracker[[#This Row],[Days]]&amp;" "&amp;LeaveTracker[[#This Row],[Type of Leave]]</f>
        <v>2 VL</v>
      </c>
      <c r="L1798" s="23">
        <f ca="1">NETWORKDAYS(LeaveTracker[[#This Row],[Start Date]],LeaveTracker[[#This Row],[End Date]],lstHolidays)</f>
        <v>2</v>
      </c>
      <c r="M1798" s="27"/>
    </row>
    <row r="1799" spans="1:13" ht="30" customHeight="1" x14ac:dyDescent="0.3">
      <c r="A1799" s="27">
        <v>332</v>
      </c>
      <c r="B1799" s="31">
        <v>43893</v>
      </c>
      <c r="C1799" s="31">
        <v>43805</v>
      </c>
      <c r="D1799" s="19" t="s">
        <v>868</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20" t="s">
        <v>82</v>
      </c>
      <c r="K1799" s="51" t="str">
        <f ca="1">LeaveTracker[[#This Row],[Days]]&amp;" "&amp;LeaveTracker[[#This Row],[Type of Leave]]</f>
        <v>1 VL</v>
      </c>
      <c r="L1799" s="23">
        <f ca="1">NETWORKDAYS(LeaveTracker[[#This Row],[Start Date]],LeaveTracker[[#This Row],[End Date]],lstHolidays)</f>
        <v>1</v>
      </c>
      <c r="M1799" s="27"/>
    </row>
    <row r="1800" spans="1:13" ht="30" customHeight="1" x14ac:dyDescent="0.3">
      <c r="A1800" s="27">
        <v>333</v>
      </c>
      <c r="B1800" s="31">
        <v>43893</v>
      </c>
      <c r="C1800" s="31">
        <v>43789</v>
      </c>
      <c r="D1800" s="19" t="s">
        <v>868</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20" t="s">
        <v>81</v>
      </c>
      <c r="K1800" s="51" t="str">
        <f ca="1">LeaveTracker[[#This Row],[Days]]&amp;" "&amp;LeaveTracker[[#This Row],[Type of Leave]]</f>
        <v>2 SL</v>
      </c>
      <c r="L1800" s="23">
        <f ca="1">NETWORKDAYS(LeaveTracker[[#This Row],[Start Date]],LeaveTracker[[#This Row],[End Date]],lstHolidays)</f>
        <v>2</v>
      </c>
      <c r="M1800" s="27"/>
    </row>
    <row r="1801" spans="1:13" ht="30" customHeight="1" x14ac:dyDescent="0.3">
      <c r="A1801" s="27">
        <v>334</v>
      </c>
      <c r="B1801" s="31">
        <v>43893</v>
      </c>
      <c r="C1801" s="31">
        <v>43816</v>
      </c>
      <c r="D1801" s="19" t="s">
        <v>871</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20" t="s">
        <v>298</v>
      </c>
      <c r="J1801" s="43" t="s">
        <v>105</v>
      </c>
      <c r="K1801" s="51" t="str">
        <f ca="1">LeaveTracker[[#This Row],[Days]]&amp;" "&amp;LeaveTracker[[#This Row],[Type of Leave]]</f>
        <v>1 OTHER</v>
      </c>
      <c r="L1801" s="23">
        <f ca="1">NETWORKDAYS(LeaveTracker[[#This Row],[Start Date]],LeaveTracker[[#This Row],[End Date]],lstHolidays)</f>
        <v>1</v>
      </c>
      <c r="M1801" s="27"/>
    </row>
    <row r="1802" spans="1:13" ht="30" customHeight="1" x14ac:dyDescent="0.3">
      <c r="A1802" s="27">
        <v>334</v>
      </c>
      <c r="B1802" s="31">
        <v>43893</v>
      </c>
      <c r="C1802" s="31">
        <v>43816</v>
      </c>
      <c r="D1802" s="19" t="s">
        <v>871</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20" t="s">
        <v>298</v>
      </c>
      <c r="J1802" s="43" t="s">
        <v>105</v>
      </c>
      <c r="K1802" s="51" t="str">
        <f ca="1">LeaveTracker[[#This Row],[Days]]&amp;" "&amp;LeaveTracker[[#This Row],[Type of Leave]]</f>
        <v>1 OTHER</v>
      </c>
      <c r="L1802" s="23">
        <f ca="1">NETWORKDAYS(LeaveTracker[[#This Row],[Start Date]],LeaveTracker[[#This Row],[End Date]],lstHolidays)</f>
        <v>1</v>
      </c>
      <c r="M1802" s="27"/>
    </row>
    <row r="1803" spans="1:13" ht="30" customHeight="1" x14ac:dyDescent="0.3">
      <c r="A1803" s="27">
        <v>335</v>
      </c>
      <c r="B1803" s="31">
        <v>43893</v>
      </c>
      <c r="C1803" s="31">
        <v>43797</v>
      </c>
      <c r="D1803" s="19" t="s">
        <v>871</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20" t="s">
        <v>81</v>
      </c>
      <c r="K1803" s="51" t="str">
        <f ca="1">LeaveTracker[[#This Row],[Days]]&amp;" "&amp;LeaveTracker[[#This Row],[Type of Leave]]</f>
        <v>1 SL</v>
      </c>
      <c r="L1803" s="23">
        <f ca="1">NETWORKDAYS(LeaveTracker[[#This Row],[Start Date]],LeaveTracker[[#This Row],[End Date]],lstHolidays)</f>
        <v>1</v>
      </c>
      <c r="M1803" s="27"/>
    </row>
    <row r="1804" spans="1:13" ht="30" customHeight="1" x14ac:dyDescent="0.3">
      <c r="A1804" s="27">
        <v>336</v>
      </c>
      <c r="B1804" s="31">
        <v>43893</v>
      </c>
      <c r="C1804" s="31">
        <v>43789</v>
      </c>
      <c r="D1804" s="19" t="s">
        <v>871</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20" t="s">
        <v>81</v>
      </c>
      <c r="K1804" s="51" t="str">
        <f ca="1">LeaveTracker[[#This Row],[Days]]&amp;" "&amp;LeaveTracker[[#This Row],[Type of Leave]]</f>
        <v>1 SL</v>
      </c>
      <c r="L1804" s="23">
        <f ca="1">NETWORKDAYS(LeaveTracker[[#This Row],[Start Date]],LeaveTracker[[#This Row],[End Date]],lstHolidays)</f>
        <v>1</v>
      </c>
      <c r="M1804" s="27"/>
    </row>
    <row r="1805" spans="1:13" ht="30" customHeight="1" x14ac:dyDescent="0.3">
      <c r="A1805" s="27">
        <v>336</v>
      </c>
      <c r="B1805" s="31">
        <v>43893</v>
      </c>
      <c r="C1805" s="31">
        <v>43789</v>
      </c>
      <c r="D1805" s="19" t="s">
        <v>871</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20" t="s">
        <v>81</v>
      </c>
      <c r="K1805" s="51" t="str">
        <f ca="1">LeaveTracker[[#This Row],[Days]]&amp;" "&amp;LeaveTracker[[#This Row],[Type of Leave]]</f>
        <v>1 SL</v>
      </c>
      <c r="L1805" s="23">
        <f ca="1">NETWORKDAYS(LeaveTracker[[#This Row],[Start Date]],LeaveTracker[[#This Row],[End Date]],lstHolidays)</f>
        <v>1</v>
      </c>
      <c r="M1805" s="27"/>
    </row>
    <row r="1806" spans="1:13" ht="30" customHeight="1" x14ac:dyDescent="0.3">
      <c r="A1806" s="27">
        <v>336</v>
      </c>
      <c r="B1806" s="31">
        <v>43893</v>
      </c>
      <c r="C1806" s="31">
        <v>43789</v>
      </c>
      <c r="D1806" s="19" t="s">
        <v>871</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20" t="s">
        <v>81</v>
      </c>
      <c r="K1806" s="51" t="str">
        <f ca="1">LeaveTracker[[#This Row],[Days]]&amp;" "&amp;LeaveTracker[[#This Row],[Type of Leave]]</f>
        <v>2 SL</v>
      </c>
      <c r="L1806" s="23">
        <f ca="1">NETWORKDAYS(LeaveTracker[[#This Row],[Start Date]],LeaveTracker[[#This Row],[End Date]],lstHolidays)</f>
        <v>2</v>
      </c>
      <c r="M1806" s="27"/>
    </row>
    <row r="1807" spans="1:13" ht="30" customHeight="1" x14ac:dyDescent="0.3">
      <c r="A1807" s="27">
        <v>337</v>
      </c>
      <c r="B1807" s="31">
        <v>43893</v>
      </c>
      <c r="C1807" s="31">
        <v>43467</v>
      </c>
      <c r="D1807" s="19" t="s">
        <v>776</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20" t="s">
        <v>81</v>
      </c>
      <c r="K1807" s="51" t="str">
        <f ca="1">LeaveTracker[[#This Row],[Days]]&amp;" "&amp;LeaveTracker[[#This Row],[Type of Leave]]</f>
        <v>1 SL</v>
      </c>
      <c r="L1807" s="23">
        <f ca="1">NETWORKDAYS(LeaveTracker[[#This Row],[Start Date]],LeaveTracker[[#This Row],[End Date]],lstHolidays)</f>
        <v>1</v>
      </c>
      <c r="M1807" s="27"/>
    </row>
    <row r="1808" spans="1:13" ht="30" customHeight="1" x14ac:dyDescent="0.3">
      <c r="A1808" s="27">
        <v>337</v>
      </c>
      <c r="B1808" s="31">
        <v>43893</v>
      </c>
      <c r="C1808" s="31">
        <v>43467</v>
      </c>
      <c r="D1808" s="19" t="s">
        <v>776</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20" t="s">
        <v>81</v>
      </c>
      <c r="K1808" s="51" t="str">
        <f ca="1">LeaveTracker[[#This Row],[Days]]&amp;" "&amp;LeaveTracker[[#This Row],[Type of Leave]]</f>
        <v>1 SL</v>
      </c>
      <c r="L1808" s="23">
        <f ca="1">NETWORKDAYS(LeaveTracker[[#This Row],[Start Date]],LeaveTracker[[#This Row],[End Date]],lstHolidays)</f>
        <v>1</v>
      </c>
      <c r="M1808" s="27"/>
    </row>
    <row r="1809" spans="1:13" ht="30" customHeight="1" x14ac:dyDescent="0.3">
      <c r="A1809" s="27">
        <v>337</v>
      </c>
      <c r="B1809" s="31">
        <v>43893</v>
      </c>
      <c r="C1809" s="31">
        <v>43467</v>
      </c>
      <c r="D1809" s="19" t="s">
        <v>776</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20" t="s">
        <v>81</v>
      </c>
      <c r="K1809" s="51" t="str">
        <f ca="1">LeaveTracker[[#This Row],[Days]]&amp;" "&amp;LeaveTracker[[#This Row],[Type of Leave]]</f>
        <v>1 SL</v>
      </c>
      <c r="L1809" s="23">
        <f ca="1">NETWORKDAYS(LeaveTracker[[#This Row],[Start Date]],LeaveTracker[[#This Row],[End Date]],lstHolidays)</f>
        <v>1</v>
      </c>
      <c r="M1809" s="27"/>
    </row>
    <row r="1810" spans="1:13" ht="30" customHeight="1" x14ac:dyDescent="0.3">
      <c r="A1810" s="27">
        <v>338</v>
      </c>
      <c r="B1810" s="31">
        <v>43893</v>
      </c>
      <c r="C1810" s="31">
        <v>43789</v>
      </c>
      <c r="D1810" s="19" t="s">
        <v>776</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20" t="s">
        <v>81</v>
      </c>
      <c r="K1810" s="51" t="str">
        <f ca="1">LeaveTracker[[#This Row],[Days]]&amp;" "&amp;LeaveTracker[[#This Row],[Type of Leave]]</f>
        <v>1 SL</v>
      </c>
      <c r="L1810" s="23">
        <f ca="1">NETWORKDAYS(LeaveTracker[[#This Row],[Start Date]],LeaveTracker[[#This Row],[End Date]],lstHolidays)</f>
        <v>1</v>
      </c>
      <c r="M1810" s="27"/>
    </row>
    <row r="1811" spans="1:13" ht="30" customHeight="1" x14ac:dyDescent="0.3">
      <c r="A1811" s="27">
        <v>339</v>
      </c>
      <c r="B1811" s="31">
        <v>43893</v>
      </c>
      <c r="C1811" s="31">
        <v>43783</v>
      </c>
      <c r="D1811" s="19" t="s">
        <v>776</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20" t="s">
        <v>81</v>
      </c>
      <c r="K1811" s="51" t="str">
        <f ca="1">LeaveTracker[[#This Row],[Days]]&amp;" "&amp;LeaveTracker[[#This Row],[Type of Leave]]</f>
        <v>1 SL</v>
      </c>
      <c r="L1811" s="23">
        <f ca="1">NETWORKDAYS(LeaveTracker[[#This Row],[Start Date]],LeaveTracker[[#This Row],[End Date]],lstHolidays)</f>
        <v>1</v>
      </c>
      <c r="M1811" s="27"/>
    </row>
    <row r="1812" spans="1:13" ht="30" customHeight="1" x14ac:dyDescent="0.3">
      <c r="A1812" s="27">
        <v>340</v>
      </c>
      <c r="B1812" s="31">
        <v>43893</v>
      </c>
      <c r="C1812" s="31">
        <v>43780</v>
      </c>
      <c r="D1812" s="19" t="s">
        <v>776</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20" t="s">
        <v>81</v>
      </c>
      <c r="K1812" s="51" t="str">
        <f ca="1">LeaveTracker[[#This Row],[Days]]&amp;" "&amp;LeaveTracker[[#This Row],[Type of Leave]]</f>
        <v>1 SL</v>
      </c>
      <c r="L1812" s="23">
        <f ca="1">NETWORKDAYS(LeaveTracker[[#This Row],[Start Date]],LeaveTracker[[#This Row],[End Date]],lstHolidays)</f>
        <v>1</v>
      </c>
      <c r="M1812" s="27"/>
    </row>
    <row r="1813" spans="1:13" ht="30" customHeight="1" x14ac:dyDescent="0.3">
      <c r="A1813" s="27">
        <v>340</v>
      </c>
      <c r="B1813" s="31">
        <v>43893</v>
      </c>
      <c r="C1813" s="31">
        <v>43780</v>
      </c>
      <c r="D1813" s="19" t="s">
        <v>776</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20" t="s">
        <v>81</v>
      </c>
      <c r="K1813" s="51" t="str">
        <f ca="1">LeaveTracker[[#This Row],[Days]]&amp;" "&amp;LeaveTracker[[#This Row],[Type of Leave]]</f>
        <v>2 SL</v>
      </c>
      <c r="L1813" s="23">
        <f ca="1">NETWORKDAYS(LeaveTracker[[#This Row],[Start Date]],LeaveTracker[[#This Row],[End Date]],lstHolidays)</f>
        <v>2</v>
      </c>
      <c r="M1813" s="27"/>
    </row>
    <row r="1814" spans="1:13" ht="30" customHeight="1" x14ac:dyDescent="0.3">
      <c r="A1814" s="27">
        <v>341</v>
      </c>
      <c r="B1814" s="31">
        <v>43893</v>
      </c>
      <c r="C1814" s="31">
        <v>43801</v>
      </c>
      <c r="D1814" s="19" t="s">
        <v>776</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20" t="s">
        <v>82</v>
      </c>
      <c r="K1814" s="51" t="str">
        <f ca="1">LeaveTracker[[#This Row],[Days]]&amp;" "&amp;LeaveTracker[[#This Row],[Type of Leave]]</f>
        <v>2 VL</v>
      </c>
      <c r="L1814" s="23">
        <f ca="1">NETWORKDAYS(LeaveTracker[[#This Row],[Start Date]],LeaveTracker[[#This Row],[End Date]],lstHolidays)</f>
        <v>2</v>
      </c>
      <c r="M1814" s="27"/>
    </row>
    <row r="1815" spans="1:13" ht="30" customHeight="1" x14ac:dyDescent="0.3">
      <c r="A1815" s="27">
        <v>342</v>
      </c>
      <c r="B1815" s="31">
        <v>43893</v>
      </c>
      <c r="C1815" s="31">
        <v>43794</v>
      </c>
      <c r="D1815" s="19" t="s">
        <v>874</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20" t="s">
        <v>82</v>
      </c>
      <c r="K1815" s="51" t="str">
        <f ca="1">LeaveTracker[[#This Row],[Days]]&amp;" "&amp;LeaveTracker[[#This Row],[Type of Leave]]</f>
        <v>2 VL</v>
      </c>
      <c r="L1815" s="23">
        <f ca="1">NETWORKDAYS(LeaveTracker[[#This Row],[Start Date]],LeaveTracker[[#This Row],[End Date]],lstHolidays)</f>
        <v>2</v>
      </c>
      <c r="M1815" s="27"/>
    </row>
    <row r="1816" spans="1:13" ht="30" customHeight="1" x14ac:dyDescent="0.3">
      <c r="A1816" s="27">
        <v>342</v>
      </c>
      <c r="B1816" s="31">
        <v>43893</v>
      </c>
      <c r="C1816" s="31">
        <v>43794</v>
      </c>
      <c r="D1816" s="19" t="s">
        <v>874</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20" t="s">
        <v>82</v>
      </c>
      <c r="K1816" s="51" t="str">
        <f ca="1">LeaveTracker[[#This Row],[Days]]&amp;" "&amp;LeaveTracker[[#This Row],[Type of Leave]]</f>
        <v>1 VL</v>
      </c>
      <c r="L1816" s="23">
        <f ca="1">NETWORKDAYS(LeaveTracker[[#This Row],[Start Date]],LeaveTracker[[#This Row],[End Date]],lstHolidays)</f>
        <v>1</v>
      </c>
      <c r="M1816" s="27"/>
    </row>
    <row r="1817" spans="1:13" ht="30" customHeight="1" x14ac:dyDescent="0.3">
      <c r="A1817" s="27">
        <v>342</v>
      </c>
      <c r="B1817" s="31">
        <v>43893</v>
      </c>
      <c r="C1817" s="31">
        <v>43794</v>
      </c>
      <c r="D1817" s="19" t="s">
        <v>874</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20" t="s">
        <v>82</v>
      </c>
      <c r="K1817" s="51" t="str">
        <f ca="1">LeaveTracker[[#This Row],[Days]]&amp;" "&amp;LeaveTracker[[#This Row],[Type of Leave]]</f>
        <v>2 VL</v>
      </c>
      <c r="L1817" s="23">
        <f ca="1">NETWORKDAYS(LeaveTracker[[#This Row],[Start Date]],LeaveTracker[[#This Row],[End Date]],lstHolidays)</f>
        <v>2</v>
      </c>
      <c r="M1817" s="27"/>
    </row>
    <row r="1818" spans="1:13" ht="30" customHeight="1" x14ac:dyDescent="0.3">
      <c r="A1818" s="27">
        <v>343</v>
      </c>
      <c r="B1818" s="31">
        <v>43893</v>
      </c>
      <c r="C1818" s="31">
        <v>43789</v>
      </c>
      <c r="D1818" s="19" t="s">
        <v>875</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20" t="s">
        <v>81</v>
      </c>
      <c r="K1818" s="51" t="str">
        <f ca="1">LeaveTracker[[#This Row],[Days]]&amp;" "&amp;LeaveTracker[[#This Row],[Type of Leave]]</f>
        <v>1 SL</v>
      </c>
      <c r="L1818" s="23">
        <f ca="1">NETWORKDAYS(LeaveTracker[[#This Row],[Start Date]],LeaveTracker[[#This Row],[End Date]],lstHolidays)</f>
        <v>1</v>
      </c>
      <c r="M1818" s="27"/>
    </row>
    <row r="1819" spans="1:13" ht="30" customHeight="1" x14ac:dyDescent="0.3">
      <c r="A1819" s="27">
        <v>344</v>
      </c>
      <c r="B1819" s="31">
        <v>43893</v>
      </c>
      <c r="C1819" s="31">
        <v>43832</v>
      </c>
      <c r="D1819" s="19" t="s">
        <v>878</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20" t="s">
        <v>81</v>
      </c>
      <c r="K1819" s="51" t="str">
        <f ca="1">LeaveTracker[[#This Row],[Days]]&amp;" "&amp;LeaveTracker[[#This Row],[Type of Leave]]</f>
        <v>1 SL</v>
      </c>
      <c r="L1819" s="23">
        <f ca="1">NETWORKDAYS(LeaveTracker[[#This Row],[Start Date]],LeaveTracker[[#This Row],[End Date]],lstHolidays)</f>
        <v>1</v>
      </c>
      <c r="M1819" s="27"/>
    </row>
    <row r="1820" spans="1:13" ht="30" customHeight="1" x14ac:dyDescent="0.3">
      <c r="A1820" s="27">
        <v>345</v>
      </c>
      <c r="B1820" s="31">
        <v>43893</v>
      </c>
      <c r="C1820" s="31">
        <v>43832</v>
      </c>
      <c r="D1820" s="19" t="s">
        <v>525</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20" t="s">
        <v>81</v>
      </c>
      <c r="K1820" s="51" t="str">
        <f ca="1">LeaveTracker[[#This Row],[Days]]&amp;" "&amp;LeaveTracker[[#This Row],[Type of Leave]]</f>
        <v>1 SL</v>
      </c>
      <c r="L1820" s="23">
        <f ca="1">NETWORKDAYS(LeaveTracker[[#This Row],[Start Date]],LeaveTracker[[#This Row],[End Date]],lstHolidays)</f>
        <v>1</v>
      </c>
      <c r="M1820" s="27"/>
    </row>
    <row r="1821" spans="1:13" ht="30" customHeight="1" x14ac:dyDescent="0.3">
      <c r="A1821" s="27">
        <v>346</v>
      </c>
      <c r="B1821" s="31">
        <v>43893</v>
      </c>
      <c r="C1821" s="31">
        <v>43782</v>
      </c>
      <c r="D1821" s="20" t="s">
        <v>525</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20" t="s">
        <v>81</v>
      </c>
      <c r="K1821" s="51" t="str">
        <f ca="1">LeaveTracker[[#This Row],[Days]]&amp;" "&amp;LeaveTracker[[#This Row],[Type of Leave]]</f>
        <v>1 SL</v>
      </c>
      <c r="L1821" s="23">
        <f ca="1">NETWORKDAYS(LeaveTracker[[#This Row],[Start Date]],LeaveTracker[[#This Row],[End Date]],lstHolidays)</f>
        <v>1</v>
      </c>
      <c r="M1821" s="27"/>
    </row>
    <row r="1822" spans="1:13" ht="30" customHeight="1" x14ac:dyDescent="0.3">
      <c r="A1822" s="27">
        <v>347</v>
      </c>
      <c r="B1822" s="31">
        <v>43893</v>
      </c>
      <c r="C1822" s="31">
        <v>43879</v>
      </c>
      <c r="D1822" s="19" t="s">
        <v>882</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20" t="s">
        <v>82</v>
      </c>
      <c r="K1822" s="51" t="str">
        <f ca="1">LeaveTracker[[#This Row],[Days]]&amp;" "&amp;LeaveTracker[[#This Row],[Type of Leave]]</f>
        <v>1 VL</v>
      </c>
      <c r="L1822" s="23">
        <f ca="1">NETWORKDAYS(LeaveTracker[[#This Row],[Start Date]],LeaveTracker[[#This Row],[End Date]],lstHolidays)</f>
        <v>1</v>
      </c>
      <c r="M1822" s="27"/>
    </row>
    <row r="1823" spans="1:13" ht="30" customHeight="1" x14ac:dyDescent="0.3">
      <c r="A1823" s="27">
        <v>347</v>
      </c>
      <c r="B1823" s="31">
        <v>43893</v>
      </c>
      <c r="C1823" s="31">
        <v>43879</v>
      </c>
      <c r="D1823" s="19" t="s">
        <v>882</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20" t="s">
        <v>82</v>
      </c>
      <c r="K1823" s="51" t="str">
        <f ca="1">LeaveTracker[[#This Row],[Days]]&amp;" "&amp;LeaveTracker[[#This Row],[Type of Leave]]</f>
        <v>5 VL</v>
      </c>
      <c r="L1823" s="23">
        <f ca="1">NETWORKDAYS(LeaveTracker[[#This Row],[Start Date]],LeaveTracker[[#This Row],[End Date]],lstHolidays)</f>
        <v>5</v>
      </c>
      <c r="M1823" s="27"/>
    </row>
    <row r="1824" spans="1:13" ht="30" customHeight="1" x14ac:dyDescent="0.3">
      <c r="A1824" s="27">
        <v>347</v>
      </c>
      <c r="B1824" s="31">
        <v>43893</v>
      </c>
      <c r="C1824" s="31">
        <v>43879</v>
      </c>
      <c r="D1824" s="19" t="s">
        <v>882</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20" t="s">
        <v>82</v>
      </c>
      <c r="K1824" s="51" t="str">
        <f ca="1">LeaveTracker[[#This Row],[Days]]&amp;" "&amp;LeaveTracker[[#This Row],[Type of Leave]]</f>
        <v>4 VL</v>
      </c>
      <c r="L1824" s="23">
        <f ca="1">NETWORKDAYS(LeaveTracker[[#This Row],[Start Date]],LeaveTracker[[#This Row],[End Date]],lstHolidays)</f>
        <v>4</v>
      </c>
      <c r="M1824" s="27"/>
    </row>
    <row r="1825" spans="1:13" ht="30" customHeight="1" x14ac:dyDescent="0.3">
      <c r="A1825" s="27">
        <v>348</v>
      </c>
      <c r="B1825" s="31">
        <v>43893</v>
      </c>
      <c r="C1825" s="31">
        <v>43794</v>
      </c>
      <c r="D1825" s="19" t="s">
        <v>525</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20" t="s">
        <v>82</v>
      </c>
      <c r="K1825" s="51" t="str">
        <f ca="1">LeaveTracker[[#This Row],[Days]]&amp;" "&amp;LeaveTracker[[#This Row],[Type of Leave]]</f>
        <v>1 VL</v>
      </c>
      <c r="L1825" s="23">
        <f ca="1">NETWORKDAYS(LeaveTracker[[#This Row],[Start Date]],LeaveTracker[[#This Row],[End Date]],lstHolidays)</f>
        <v>1</v>
      </c>
      <c r="M1825" s="27"/>
    </row>
    <row r="1826" spans="1:13" ht="30" customHeight="1" x14ac:dyDescent="0.3">
      <c r="A1826" s="27">
        <v>349</v>
      </c>
      <c r="B1826" s="31">
        <v>43893</v>
      </c>
      <c r="C1826" s="31">
        <v>43812</v>
      </c>
      <c r="D1826" s="19" t="s">
        <v>887</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20" t="s">
        <v>82</v>
      </c>
      <c r="K1826" s="51" t="str">
        <f ca="1">LeaveTracker[[#This Row],[Days]]&amp;" "&amp;LeaveTracker[[#This Row],[Type of Leave]]</f>
        <v>1 VL</v>
      </c>
      <c r="L1826" s="23">
        <f ca="1">NETWORKDAYS(LeaveTracker[[#This Row],[Start Date]],LeaveTracker[[#This Row],[End Date]],lstHolidays)</f>
        <v>1</v>
      </c>
      <c r="M1826" s="27"/>
    </row>
    <row r="1827" spans="1:13" ht="30" customHeight="1" x14ac:dyDescent="0.3">
      <c r="A1827" s="27">
        <v>349</v>
      </c>
      <c r="B1827" s="31">
        <v>43893</v>
      </c>
      <c r="C1827" s="31">
        <v>43812</v>
      </c>
      <c r="D1827" s="19" t="s">
        <v>887</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20" t="s">
        <v>82</v>
      </c>
      <c r="K1827" s="51" t="str">
        <f ca="1">LeaveTracker[[#This Row],[Days]]&amp;" "&amp;LeaveTracker[[#This Row],[Type of Leave]]</f>
        <v>2 VL</v>
      </c>
      <c r="L1827" s="23">
        <f ca="1">NETWORKDAYS(LeaveTracker[[#This Row],[Start Date]],LeaveTracker[[#This Row],[End Date]],lstHolidays)</f>
        <v>2</v>
      </c>
      <c r="M1827" s="27"/>
    </row>
    <row r="1828" spans="1:13" ht="30" customHeight="1" x14ac:dyDescent="0.3">
      <c r="A1828" s="27">
        <v>350</v>
      </c>
      <c r="B1828" s="31">
        <v>43893</v>
      </c>
      <c r="C1828" s="31">
        <v>43822</v>
      </c>
      <c r="D1828" s="19" t="s">
        <v>528</v>
      </c>
      <c r="E1828" s="51" t="str">
        <f>IF(ISBLANK(LeaveTracker[[#This Row],[Employee Name]]),"-----",VLOOKUP(LeaveTracker[[#This Row],[Employee Name]],Employees[[Employee Name]:[Office]],7))</f>
        <v>CROSSING ELEM SCH</v>
      </c>
      <c r="F1828" s="51" t="str">
        <f>IF(ISBLANK(LeaveTracker[[#This Row],[Employee Name]]),"-----",VLOOKUP(LeaveTracker[[#This Row],[Employee Name]],Employees[[Employee Name]:[Office]],6))</f>
        <v>REGULAR</v>
      </c>
      <c r="G1828" s="24">
        <v>43818</v>
      </c>
      <c r="H1828" s="24">
        <v>43818</v>
      </c>
      <c r="I1828" s="20" t="s">
        <v>81</v>
      </c>
      <c r="K1828" s="51" t="str">
        <f ca="1">LeaveTracker[[#This Row],[Days]]&amp;" "&amp;LeaveTracker[[#This Row],[Type of Leave]]</f>
        <v>1 SL</v>
      </c>
      <c r="L1828" s="23">
        <f ca="1">NETWORKDAYS(LeaveTracker[[#This Row],[Start Date]],LeaveTracker[[#This Row],[End Date]],lstHolidays)</f>
        <v>1</v>
      </c>
      <c r="M1828" s="27"/>
    </row>
    <row r="1829" spans="1:13" ht="30" customHeight="1" x14ac:dyDescent="0.3">
      <c r="A1829" s="27">
        <v>351</v>
      </c>
      <c r="B1829" s="31">
        <v>43893</v>
      </c>
      <c r="C1829" s="31">
        <v>43791</v>
      </c>
      <c r="D1829" s="19" t="s">
        <v>528</v>
      </c>
      <c r="E1829" s="51" t="str">
        <f>IF(ISBLANK(LeaveTracker[[#This Row],[Employee Name]]),"-----",VLOOKUP(LeaveTracker[[#This Row],[Employee Name]],Employees[[Employee Name]:[Office]],7))</f>
        <v>CROSSING ELEM SCH</v>
      </c>
      <c r="F1829" s="51" t="str">
        <f>IF(ISBLANK(LeaveTracker[[#This Row],[Employee Name]]),"-----",VLOOKUP(LeaveTracker[[#This Row],[Employee Name]],Employees[[Employee Name]:[Office]],6))</f>
        <v>REGULAR</v>
      </c>
      <c r="G1829" s="24">
        <v>43797</v>
      </c>
      <c r="H1829" s="24">
        <v>43798</v>
      </c>
      <c r="I1829" s="20" t="s">
        <v>82</v>
      </c>
      <c r="K1829" s="51" t="str">
        <f ca="1">LeaveTracker[[#This Row],[Days]]&amp;" "&amp;LeaveTracker[[#This Row],[Type of Leave]]</f>
        <v>2 VL</v>
      </c>
      <c r="L1829" s="23">
        <f ca="1">NETWORKDAYS(LeaveTracker[[#This Row],[Start Date]],LeaveTracker[[#This Row],[End Date]],lstHolidays)</f>
        <v>2</v>
      </c>
      <c r="M1829" s="27"/>
    </row>
    <row r="1830" spans="1:13" ht="30" customHeight="1" x14ac:dyDescent="0.3">
      <c r="A1830" s="27">
        <v>352</v>
      </c>
      <c r="B1830" s="31">
        <v>43893</v>
      </c>
      <c r="C1830" s="31">
        <v>43787</v>
      </c>
      <c r="D1830" s="19" t="s">
        <v>528</v>
      </c>
      <c r="E1830" s="51" t="str">
        <f>IF(ISBLANK(LeaveTracker[[#This Row],[Employee Name]]),"-----",VLOOKUP(LeaveTracker[[#This Row],[Employee Name]],Employees[[Employee Name]:[Office]],7))</f>
        <v>CROSSING ELEM SCH</v>
      </c>
      <c r="F1830" s="51" t="str">
        <f>IF(ISBLANK(LeaveTracker[[#This Row],[Employee Name]]),"-----",VLOOKUP(LeaveTracker[[#This Row],[Employee Name]],Employees[[Employee Name]:[Office]],6))</f>
        <v>REGULAR</v>
      </c>
      <c r="G1830" s="24">
        <v>43790</v>
      </c>
      <c r="H1830" s="24">
        <v>43790</v>
      </c>
      <c r="I1830" s="20" t="s">
        <v>82</v>
      </c>
      <c r="K1830" s="51" t="str">
        <f ca="1">LeaveTracker[[#This Row],[Days]]&amp;" "&amp;LeaveTracker[[#This Row],[Type of Leave]]</f>
        <v>1 VL</v>
      </c>
      <c r="L1830" s="23">
        <f ca="1">NETWORKDAYS(LeaveTracker[[#This Row],[Start Date]],LeaveTracker[[#This Row],[End Date]],lstHolidays)</f>
        <v>1</v>
      </c>
      <c r="M1830" s="27"/>
    </row>
    <row r="1831" spans="1:13" ht="30" customHeight="1" x14ac:dyDescent="0.3">
      <c r="A1831" s="27">
        <v>353</v>
      </c>
      <c r="B1831" s="31">
        <v>43893</v>
      </c>
      <c r="C1831" s="31">
        <v>43787</v>
      </c>
      <c r="D1831" s="19" t="s">
        <v>528</v>
      </c>
      <c r="E1831" s="51" t="str">
        <f>IF(ISBLANK(LeaveTracker[[#This Row],[Employee Name]]),"-----",VLOOKUP(LeaveTracker[[#This Row],[Employee Name]],Employees[[Employee Name]:[Office]],7))</f>
        <v>CROSSING ELEM SCH</v>
      </c>
      <c r="F1831" s="51" t="str">
        <f>IF(ISBLANK(LeaveTracker[[#This Row],[Employee Name]]),"-----",VLOOKUP(LeaveTracker[[#This Row],[Employee Name]],Employees[[Employee Name]:[Office]],6))</f>
        <v>REGULAR</v>
      </c>
      <c r="G1831" s="24">
        <v>43784</v>
      </c>
      <c r="H1831" s="24">
        <v>43784</v>
      </c>
      <c r="I1831" s="20" t="s">
        <v>81</v>
      </c>
      <c r="K1831" s="51" t="str">
        <f ca="1">LeaveTracker[[#This Row],[Days]]&amp;" "&amp;LeaveTracker[[#This Row],[Type of Leave]]</f>
        <v>1 SL</v>
      </c>
      <c r="L1831" s="23">
        <f ca="1">NETWORKDAYS(LeaveTracker[[#This Row],[Start Date]],LeaveTracker[[#This Row],[End Date]],lstHolidays)</f>
        <v>1</v>
      </c>
      <c r="M1831" s="27"/>
    </row>
    <row r="1832" spans="1:13" ht="30" customHeight="1" x14ac:dyDescent="0.3">
      <c r="A1832" s="27">
        <v>354</v>
      </c>
      <c r="B1832" s="31">
        <v>43893</v>
      </c>
      <c r="C1832" s="31">
        <v>43782</v>
      </c>
      <c r="D1832" s="19" t="s">
        <v>528</v>
      </c>
      <c r="E1832" s="51" t="str">
        <f>IF(ISBLANK(LeaveTracker[[#This Row],[Employee Name]]),"-----",VLOOKUP(LeaveTracker[[#This Row],[Employee Name]],Employees[[Employee Name]:[Office]],7))</f>
        <v>CROSSING ELEM SCH</v>
      </c>
      <c r="F1832" s="51" t="str">
        <f>IF(ISBLANK(LeaveTracker[[#This Row],[Employee Name]]),"-----",VLOOKUP(LeaveTracker[[#This Row],[Employee Name]],Employees[[Employee Name]:[Office]],6))</f>
        <v>REGULAR</v>
      </c>
      <c r="G1832" s="24">
        <v>43781</v>
      </c>
      <c r="H1832" s="24">
        <v>43781</v>
      </c>
      <c r="I1832" s="20" t="s">
        <v>81</v>
      </c>
      <c r="K1832" s="51" t="str">
        <f ca="1">LeaveTracker[[#This Row],[Days]]&amp;" "&amp;LeaveTracker[[#This Row],[Type of Leave]]</f>
        <v>1 SL</v>
      </c>
      <c r="L1832" s="23">
        <f ca="1">NETWORKDAYS(LeaveTracker[[#This Row],[Start Date]],LeaveTracker[[#This Row],[End Date]],lstHolidays)</f>
        <v>1</v>
      </c>
      <c r="M1832" s="27"/>
    </row>
    <row r="1833" spans="1:13" ht="30" customHeight="1" x14ac:dyDescent="0.3">
      <c r="A1833" s="27">
        <v>355</v>
      </c>
      <c r="B1833" s="31">
        <v>43893</v>
      </c>
      <c r="C1833" s="31">
        <v>43810</v>
      </c>
      <c r="D1833" s="19" t="s">
        <v>878</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20" t="s">
        <v>82</v>
      </c>
      <c r="K1833" s="51" t="str">
        <f ca="1">LeaveTracker[[#This Row],[Days]]&amp;" "&amp;LeaveTracker[[#This Row],[Type of Leave]]</f>
        <v>5 VL</v>
      </c>
      <c r="L1833" s="23">
        <f ca="1">NETWORKDAYS(LeaveTracker[[#This Row],[Start Date]],LeaveTracker[[#This Row],[End Date]],lstHolidays)</f>
        <v>5</v>
      </c>
      <c r="M1833" s="27"/>
    </row>
    <row r="1834" spans="1:13" ht="30" customHeight="1" x14ac:dyDescent="0.3">
      <c r="A1834" s="27">
        <v>355</v>
      </c>
      <c r="B1834" s="31">
        <v>43893</v>
      </c>
      <c r="C1834" s="31">
        <v>43810</v>
      </c>
      <c r="D1834" s="19" t="s">
        <v>878</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20" t="s">
        <v>82</v>
      </c>
      <c r="K1834" s="51" t="str">
        <f ca="1">LeaveTracker[[#This Row],[Days]]&amp;" "&amp;LeaveTracker[[#This Row],[Type of Leave]]</f>
        <v>1 VL</v>
      </c>
      <c r="L1834" s="23">
        <f ca="1">NETWORKDAYS(LeaveTracker[[#This Row],[Start Date]],LeaveTracker[[#This Row],[End Date]],lstHolidays)</f>
        <v>1</v>
      </c>
      <c r="M1834" s="27"/>
    </row>
    <row r="1835" spans="1:13" ht="30" customHeight="1" x14ac:dyDescent="0.3">
      <c r="A1835" s="27">
        <v>356</v>
      </c>
      <c r="B1835" s="31">
        <v>43893</v>
      </c>
      <c r="C1835" s="31">
        <v>43788</v>
      </c>
      <c r="D1835" s="20" t="s">
        <v>385</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20" t="s">
        <v>82</v>
      </c>
      <c r="K1835" s="51" t="str">
        <f>LeaveTracker[[#This Row],[Days]]&amp;" "&amp;LeaveTracker[[#This Row],[Type of Leave]]</f>
        <v>5 VL</v>
      </c>
      <c r="L1835" s="23">
        <v>5</v>
      </c>
      <c r="M1835" s="27"/>
    </row>
    <row r="1836" spans="1:13" ht="30"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20" t="s">
        <v>82</v>
      </c>
      <c r="K1836" s="51" t="str">
        <f ca="1">LeaveTracker[[#This Row],[Days]]&amp;" "&amp;LeaveTracker[[#This Row],[Type of Leave]]</f>
        <v>3 VL</v>
      </c>
      <c r="L1836" s="23">
        <f ca="1">NETWORKDAYS(LeaveTracker[[#This Row],[Start Date]],LeaveTracker[[#This Row],[End Date]],lstHolidays)</f>
        <v>3</v>
      </c>
      <c r="M1836" s="27"/>
    </row>
    <row r="1837" spans="1:13" ht="30" customHeight="1" x14ac:dyDescent="0.3">
      <c r="A1837" s="27">
        <v>358</v>
      </c>
      <c r="B1837" s="31">
        <v>43893</v>
      </c>
      <c r="C1837" s="31">
        <v>43787</v>
      </c>
      <c r="D1837" s="19" t="s">
        <v>1329</v>
      </c>
      <c r="E1837" s="51" t="str">
        <f>IF(ISBLANK(LeaveTracker[[#This Row],[Employee Name]]),"-----",VLOOKUP(LeaveTracker[[#This Row],[Employee Name]],Employees[[Employee Name]:[Office]],7))</f>
        <v>BPLO</v>
      </c>
      <c r="F1837" s="51" t="str">
        <f>IF(ISBLANK(LeaveTracker[[#This Row],[Employee Name]]),"-----",VLOOKUP(LeaveTracker[[#This Row],[Employee Name]],Employees[[Employee Name]:[Office]],6))</f>
        <v>JOBCON</v>
      </c>
      <c r="G1837" s="24">
        <v>43815</v>
      </c>
      <c r="H1837" s="24">
        <v>43815</v>
      </c>
      <c r="I1837" s="20" t="s">
        <v>82</v>
      </c>
      <c r="K1837" s="51" t="str">
        <f ca="1">LeaveTracker[[#This Row],[Days]]&amp;" "&amp;LeaveTracker[[#This Row],[Type of Leave]]</f>
        <v>1 VL</v>
      </c>
      <c r="L1837" s="23">
        <f ca="1">NETWORKDAYS(LeaveTracker[[#This Row],[Start Date]],LeaveTracker[[#This Row],[End Date]],lstHolidays)</f>
        <v>1</v>
      </c>
      <c r="M1837" s="27"/>
    </row>
    <row r="1838" spans="1:13" ht="30" customHeight="1" x14ac:dyDescent="0.3">
      <c r="A1838" s="27">
        <v>358</v>
      </c>
      <c r="B1838" s="31">
        <v>43893</v>
      </c>
      <c r="C1838" s="31">
        <v>43787</v>
      </c>
      <c r="D1838" s="19" t="s">
        <v>1329</v>
      </c>
      <c r="E1838" s="51" t="str">
        <f>IF(ISBLANK(LeaveTracker[[#This Row],[Employee Name]]),"-----",VLOOKUP(LeaveTracker[[#This Row],[Employee Name]],Employees[[Employee Name]:[Office]],7))</f>
        <v>BPLO</v>
      </c>
      <c r="F1838" s="51" t="str">
        <f>IF(ISBLANK(LeaveTracker[[#This Row],[Employee Name]]),"-----",VLOOKUP(LeaveTracker[[#This Row],[Employee Name]],Employees[[Employee Name]:[Office]],6))</f>
        <v>JOBCON</v>
      </c>
      <c r="G1838" s="24">
        <v>43830</v>
      </c>
      <c r="H1838" s="24">
        <v>43830</v>
      </c>
      <c r="I1838" s="20" t="s">
        <v>82</v>
      </c>
      <c r="K1838" s="51" t="str">
        <f ca="1">LeaveTracker[[#This Row],[Days]]&amp;" "&amp;LeaveTracker[[#This Row],[Type of Leave]]</f>
        <v>1 VL</v>
      </c>
      <c r="L1838" s="23">
        <f ca="1">NETWORKDAYS(LeaveTracker[[#This Row],[Start Date]],LeaveTracker[[#This Row],[End Date]],lstHolidays)</f>
        <v>1</v>
      </c>
      <c r="M1838" s="27"/>
    </row>
    <row r="1839" spans="1:13" ht="30" customHeight="1" x14ac:dyDescent="0.3">
      <c r="A1839" s="27">
        <v>359</v>
      </c>
      <c r="B1839" s="31">
        <v>43893</v>
      </c>
      <c r="C1839" s="31">
        <v>43797</v>
      </c>
      <c r="D1839" s="19" t="s">
        <v>893</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20" t="s">
        <v>82</v>
      </c>
      <c r="K1839" s="51" t="str">
        <f ca="1">LeaveTracker[[#This Row],[Days]]&amp;" "&amp;LeaveTracker[[#This Row],[Type of Leave]]</f>
        <v>3 VL</v>
      </c>
      <c r="L1839" s="23">
        <f ca="1">NETWORKDAYS(LeaveTracker[[#This Row],[Start Date]],LeaveTracker[[#This Row],[End Date]],lstHolidays)</f>
        <v>3</v>
      </c>
      <c r="M1839" s="27"/>
    </row>
    <row r="1840" spans="1:13" ht="30" customHeight="1" x14ac:dyDescent="0.3">
      <c r="A1840" s="27">
        <v>360</v>
      </c>
      <c r="B1840" s="31">
        <v>43893</v>
      </c>
      <c r="C1840" s="31">
        <v>43780</v>
      </c>
      <c r="D1840" s="20" t="s">
        <v>893</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20" t="s">
        <v>81</v>
      </c>
      <c r="K1840" s="51" t="str">
        <f ca="1">LeaveTracker[[#This Row],[Days]]&amp;" "&amp;LeaveTracker[[#This Row],[Type of Leave]]</f>
        <v>2 SL</v>
      </c>
      <c r="L1840" s="23">
        <f ca="1">NETWORKDAYS(LeaveTracker[[#This Row],[Start Date]],LeaveTracker[[#This Row],[End Date]],lstHolidays)</f>
        <v>2</v>
      </c>
      <c r="M1840" s="27"/>
    </row>
    <row r="1841" spans="1:13" ht="30" customHeight="1" x14ac:dyDescent="0.3">
      <c r="A1841" s="27">
        <v>361</v>
      </c>
      <c r="B1841" s="31">
        <v>43893</v>
      </c>
      <c r="C1841" s="31">
        <v>43801</v>
      </c>
      <c r="D1841" s="19" t="s">
        <v>896</v>
      </c>
      <c r="E1841" s="51" t="str">
        <f>IF(ISBLANK(LeaveTracker[[#This Row],[Employee Name]]),"-----",VLOOKUP(LeaveTracker[[#This Row],[Employee Name]],Employees[[Employee Name]:[Office]],7))</f>
        <v>NUTRITION OFFICE</v>
      </c>
      <c r="F1841" s="51" t="str">
        <f>IF(ISBLANK(LeaveTracker[[#This Row],[Employee Name]]),"-----",VLOOKUP(LeaveTracker[[#This Row],[Employee Name]],Employees[[Employee Name]:[Office]],6))</f>
        <v>REGULAR</v>
      </c>
      <c r="G1841" s="24">
        <v>43808</v>
      </c>
      <c r="H1841" s="24">
        <v>43808</v>
      </c>
      <c r="I1841" s="20" t="s">
        <v>298</v>
      </c>
      <c r="J1841" s="43" t="s">
        <v>158</v>
      </c>
      <c r="K1841" s="51" t="str">
        <f ca="1">LeaveTracker[[#This Row],[Days]]&amp;" "&amp;LeaveTracker[[#This Row],[Type of Leave]]</f>
        <v>1 OTHER</v>
      </c>
      <c r="L1841" s="23">
        <f ca="1">NETWORKDAYS(LeaveTracker[[#This Row],[Start Date]],LeaveTracker[[#This Row],[End Date]],lstHolidays)</f>
        <v>1</v>
      </c>
      <c r="M1841" s="27"/>
    </row>
    <row r="1842" spans="1:13" ht="30" customHeight="1" x14ac:dyDescent="0.3">
      <c r="A1842" s="27">
        <v>362</v>
      </c>
      <c r="B1842" s="31">
        <v>43893</v>
      </c>
      <c r="C1842" s="31">
        <v>43808</v>
      </c>
      <c r="D1842" s="19" t="s">
        <v>724</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20" t="s">
        <v>298</v>
      </c>
      <c r="J1842" s="43" t="s">
        <v>1004</v>
      </c>
      <c r="K1842" s="51" t="str">
        <f ca="1">LeaveTracker[[#This Row],[Days]]&amp;" "&amp;LeaveTracker[[#This Row],[Type of Leave]]</f>
        <v>4 OTHER</v>
      </c>
      <c r="L1842" s="23">
        <f ca="1">NETWORKDAYS(LeaveTracker[[#This Row],[Start Date]],LeaveTracker[[#This Row],[End Date]],lstHolidays)</f>
        <v>4</v>
      </c>
      <c r="M1842" s="27"/>
    </row>
    <row r="1843" spans="1:13" ht="30"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20" t="s">
        <v>81</v>
      </c>
      <c r="K1843" s="51" t="str">
        <f ca="1">LeaveTracker[[#This Row],[Days]]&amp;" "&amp;LeaveTracker[[#This Row],[Type of Leave]]</f>
        <v>1 SL</v>
      </c>
      <c r="L1843" s="23">
        <f ca="1">NETWORKDAYS(LeaveTracker[[#This Row],[Start Date]],LeaveTracker[[#This Row],[End Date]],lstHolidays)</f>
        <v>1</v>
      </c>
      <c r="M1843" s="27"/>
    </row>
    <row r="1844" spans="1:13" ht="30" customHeight="1" x14ac:dyDescent="0.3">
      <c r="A1844" s="27">
        <v>364</v>
      </c>
      <c r="B1844" s="31">
        <v>43893</v>
      </c>
      <c r="C1844" s="31">
        <v>43810</v>
      </c>
      <c r="D1844" s="19" t="s">
        <v>710</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20" t="s">
        <v>298</v>
      </c>
      <c r="J1844" s="43" t="s">
        <v>158</v>
      </c>
      <c r="K1844" s="51" t="str">
        <f>LeaveTracker[[#This Row],[Days]]&amp;" "&amp;LeaveTracker[[#This Row],[Type of Leave]]</f>
        <v>1 OTHER</v>
      </c>
      <c r="L1844" s="23">
        <v>1</v>
      </c>
      <c r="M1844" s="27"/>
    </row>
    <row r="1845" spans="1:13" ht="30" customHeight="1" x14ac:dyDescent="0.3">
      <c r="A1845" s="27">
        <v>365</v>
      </c>
      <c r="B1845" s="31">
        <v>43893</v>
      </c>
      <c r="C1845" s="31">
        <v>43488</v>
      </c>
      <c r="D1845" s="19" t="s">
        <v>341</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20" t="s">
        <v>298</v>
      </c>
      <c r="J1845" s="43" t="s">
        <v>842</v>
      </c>
      <c r="K1845" s="51" t="str">
        <f ca="1">LeaveTracker[[#This Row],[Days]]&amp;" "&amp;LeaveTracker[[#This Row],[Type of Leave]]</f>
        <v>3 OTHER</v>
      </c>
      <c r="L1845" s="23">
        <f ca="1">NETWORKDAYS(LeaveTracker[[#This Row],[Start Date]],LeaveTracker[[#This Row],[End Date]],lstHolidays)</f>
        <v>3</v>
      </c>
      <c r="M1845" s="27"/>
    </row>
    <row r="1846" spans="1:13" ht="30" customHeight="1" x14ac:dyDescent="0.3">
      <c r="A1846" s="27">
        <v>365</v>
      </c>
      <c r="B1846" s="31">
        <v>43893</v>
      </c>
      <c r="C1846" s="31">
        <v>43488</v>
      </c>
      <c r="D1846" s="19" t="s">
        <v>341</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20" t="s">
        <v>298</v>
      </c>
      <c r="J1846" s="43" t="s">
        <v>842</v>
      </c>
      <c r="K1846" s="51" t="str">
        <f ca="1">LeaveTracker[[#This Row],[Days]]&amp;" "&amp;LeaveTracker[[#This Row],[Type of Leave]]</f>
        <v>2 OTHER</v>
      </c>
      <c r="L1846" s="23">
        <f ca="1">NETWORKDAYS(LeaveTracker[[#This Row],[Start Date]],LeaveTracker[[#This Row],[End Date]],lstHolidays)</f>
        <v>2</v>
      </c>
      <c r="M1846" s="27"/>
    </row>
    <row r="1847" spans="1:13" ht="30" customHeight="1" x14ac:dyDescent="0.3">
      <c r="A1847" s="27">
        <v>366</v>
      </c>
      <c r="B1847" s="31">
        <v>43893</v>
      </c>
      <c r="D1847" s="20" t="s">
        <v>898</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20" t="s">
        <v>298</v>
      </c>
      <c r="J1847" s="43" t="s">
        <v>842</v>
      </c>
      <c r="K1847" s="51" t="str">
        <f ca="1">LeaveTracker[[#This Row],[Days]]&amp;" "&amp;LeaveTracker[[#This Row],[Type of Leave]]</f>
        <v>1 OTHER</v>
      </c>
      <c r="L1847" s="23">
        <f ca="1">NETWORKDAYS(LeaveTracker[[#This Row],[Start Date]],LeaveTracker[[#This Row],[End Date]],lstHolidays)</f>
        <v>1</v>
      </c>
      <c r="M1847" s="27"/>
    </row>
    <row r="1848" spans="1:13" ht="30" customHeight="1" x14ac:dyDescent="0.3">
      <c r="A1848" s="27">
        <v>366</v>
      </c>
      <c r="B1848" s="31">
        <v>43893</v>
      </c>
      <c r="D1848" s="20" t="s">
        <v>898</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20" t="s">
        <v>298</v>
      </c>
      <c r="J1848" s="43" t="s">
        <v>842</v>
      </c>
      <c r="K1848" s="51" t="str">
        <f ca="1">LeaveTracker[[#This Row],[Days]]&amp;" "&amp;LeaveTracker[[#This Row],[Type of Leave]]</f>
        <v>1 OTHER</v>
      </c>
      <c r="L1848" s="23">
        <f ca="1">NETWORKDAYS(LeaveTracker[[#This Row],[Start Date]],LeaveTracker[[#This Row],[End Date]],lstHolidays)</f>
        <v>1</v>
      </c>
      <c r="M1848" s="27"/>
    </row>
    <row r="1849" spans="1:13" ht="30" customHeight="1" x14ac:dyDescent="0.3">
      <c r="A1849" s="27">
        <v>366</v>
      </c>
      <c r="B1849" s="31">
        <v>43893</v>
      </c>
      <c r="D1849" s="20" t="s">
        <v>898</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20" t="s">
        <v>298</v>
      </c>
      <c r="J1849" s="43" t="s">
        <v>842</v>
      </c>
      <c r="K1849" s="51" t="str">
        <f ca="1">LeaveTracker[[#This Row],[Days]]&amp;" "&amp;LeaveTracker[[#This Row],[Type of Leave]]</f>
        <v>1 OTHER</v>
      </c>
      <c r="L1849" s="23">
        <f ca="1">NETWORKDAYS(LeaveTracker[[#This Row],[Start Date]],LeaveTracker[[#This Row],[End Date]],lstHolidays)</f>
        <v>1</v>
      </c>
      <c r="M1849" s="27"/>
    </row>
    <row r="1850" spans="1:13" ht="30" customHeight="1" x14ac:dyDescent="0.3">
      <c r="A1850" s="27">
        <v>366</v>
      </c>
      <c r="B1850" s="31">
        <v>43893</v>
      </c>
      <c r="D1850" s="20" t="s">
        <v>898</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20" t="s">
        <v>298</v>
      </c>
      <c r="J1850" s="43" t="s">
        <v>842</v>
      </c>
      <c r="K1850" s="51" t="str">
        <f ca="1">LeaveTracker[[#This Row],[Days]]&amp;" "&amp;LeaveTracker[[#This Row],[Type of Leave]]</f>
        <v>2 OTHER</v>
      </c>
      <c r="L1850" s="23">
        <f ca="1">NETWORKDAYS(LeaveTracker[[#This Row],[Start Date]],LeaveTracker[[#This Row],[End Date]],lstHolidays)</f>
        <v>2</v>
      </c>
      <c r="M1850" s="27"/>
    </row>
    <row r="1851" spans="1:13" ht="30" customHeight="1" x14ac:dyDescent="0.3">
      <c r="A1851" s="27">
        <v>367</v>
      </c>
      <c r="B1851" s="31">
        <v>43915</v>
      </c>
      <c r="C1851" s="31">
        <v>43884</v>
      </c>
      <c r="D1851" s="19" t="s">
        <v>699</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20" t="s">
        <v>298</v>
      </c>
      <c r="J1851" s="43" t="s">
        <v>644</v>
      </c>
      <c r="K1851" s="51" t="str">
        <f ca="1">LeaveTracker[[#This Row],[Days]]&amp;" "&amp;LeaveTracker[[#This Row],[Type of Leave]]</f>
        <v>1 OTHER</v>
      </c>
      <c r="L1851" s="23">
        <f ca="1">NETWORKDAYS(LeaveTracker[[#This Row],[Start Date]],LeaveTracker[[#This Row],[End Date]],lstHolidays)</f>
        <v>1</v>
      </c>
      <c r="M1851" s="27"/>
    </row>
    <row r="1852" spans="1:13" ht="30" customHeight="1" x14ac:dyDescent="0.3">
      <c r="A1852" s="27">
        <v>368</v>
      </c>
      <c r="B1852" s="31">
        <v>43915</v>
      </c>
      <c r="C1852" s="31">
        <v>43878</v>
      </c>
      <c r="D1852" s="19" t="s">
        <v>699</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20" t="s">
        <v>298</v>
      </c>
      <c r="J1852" s="43" t="s">
        <v>842</v>
      </c>
      <c r="K1852" s="51" t="str">
        <f ca="1">LeaveTracker[[#This Row],[Days]]&amp;" "&amp;LeaveTracker[[#This Row],[Type of Leave]]</f>
        <v>1 OTHER</v>
      </c>
      <c r="L1852" s="23">
        <f ca="1">NETWORKDAYS(LeaveTracker[[#This Row],[Start Date]],LeaveTracker[[#This Row],[End Date]],lstHolidays)</f>
        <v>1</v>
      </c>
      <c r="M1852" s="27"/>
    </row>
    <row r="1853" spans="1:13" ht="30" customHeight="1" x14ac:dyDescent="0.3">
      <c r="A1853" s="27">
        <v>368</v>
      </c>
      <c r="B1853" s="31">
        <v>43915</v>
      </c>
      <c r="C1853" s="31">
        <v>43878</v>
      </c>
      <c r="D1853" s="19" t="s">
        <v>699</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20" t="s">
        <v>298</v>
      </c>
      <c r="J1853" s="43" t="s">
        <v>842</v>
      </c>
      <c r="K1853" s="51" t="str">
        <f ca="1">LeaveTracker[[#This Row],[Days]]&amp;" "&amp;LeaveTracker[[#This Row],[Type of Leave]]</f>
        <v>1 OTHER</v>
      </c>
      <c r="L1853" s="23">
        <f ca="1">NETWORKDAYS(LeaveTracker[[#This Row],[Start Date]],LeaveTracker[[#This Row],[End Date]],lstHolidays)</f>
        <v>1</v>
      </c>
      <c r="M1853" s="27"/>
    </row>
    <row r="1854" spans="1:13" ht="30" customHeight="1" x14ac:dyDescent="0.3">
      <c r="A1854" s="27">
        <v>369</v>
      </c>
      <c r="B1854" s="31">
        <v>43915</v>
      </c>
      <c r="C1854" s="31">
        <v>43878</v>
      </c>
      <c r="D1854" s="19" t="s">
        <v>699</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20" t="s">
        <v>298</v>
      </c>
      <c r="J1854" s="43" t="s">
        <v>842</v>
      </c>
      <c r="K1854" s="51" t="str">
        <f ca="1">LeaveTracker[[#This Row],[Days]]&amp;" "&amp;LeaveTracker[[#This Row],[Type of Leave]]</f>
        <v>3 OTHER</v>
      </c>
      <c r="L1854" s="23">
        <f ca="1">NETWORKDAYS(LeaveTracker[[#This Row],[Start Date]],LeaveTracker[[#This Row],[End Date]],lstHolidays)</f>
        <v>3</v>
      </c>
      <c r="M1854" s="27"/>
    </row>
    <row r="1855" spans="1:13" ht="30" customHeight="1" x14ac:dyDescent="0.3">
      <c r="A1855" s="27">
        <v>370</v>
      </c>
      <c r="B1855" s="31">
        <v>43915</v>
      </c>
      <c r="C1855" s="31">
        <v>43884</v>
      </c>
      <c r="D1855" s="19" t="s">
        <v>371</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20" t="s">
        <v>82</v>
      </c>
      <c r="K1855" s="51" t="str">
        <f ca="1">LeaveTracker[[#This Row],[Days]]&amp;" "&amp;LeaveTracker[[#This Row],[Type of Leave]]</f>
        <v>1 VL</v>
      </c>
      <c r="L1855" s="23">
        <f ca="1">NETWORKDAYS(LeaveTracker[[#This Row],[Start Date]],LeaveTracker[[#This Row],[End Date]],lstHolidays)</f>
        <v>1</v>
      </c>
      <c r="M1855" s="27"/>
    </row>
    <row r="1856" spans="1:13" ht="30" customHeight="1" x14ac:dyDescent="0.3">
      <c r="A1856" s="27">
        <v>371</v>
      </c>
      <c r="B1856" s="31">
        <v>43915</v>
      </c>
      <c r="C1856" s="31">
        <v>43861</v>
      </c>
      <c r="D1856" s="19" t="s">
        <v>371</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20" t="s">
        <v>298</v>
      </c>
      <c r="J1856" s="43" t="s">
        <v>644</v>
      </c>
      <c r="K1856" s="51" t="str">
        <f ca="1">LeaveTracker[[#This Row],[Days]]&amp;" "&amp;LeaveTracker[[#This Row],[Type of Leave]]</f>
        <v>1 OTHER</v>
      </c>
      <c r="L1856" s="23">
        <f ca="1">NETWORKDAYS(LeaveTracker[[#This Row],[Start Date]],LeaveTracker[[#This Row],[End Date]],lstHolidays)</f>
        <v>1</v>
      </c>
      <c r="M1856" s="27"/>
    </row>
    <row r="1857" spans="1:13" ht="30" customHeight="1" x14ac:dyDescent="0.3">
      <c r="A1857" s="27">
        <v>372</v>
      </c>
      <c r="B1857" s="31">
        <v>43915</v>
      </c>
      <c r="C1857" s="31">
        <v>43885</v>
      </c>
      <c r="D1857" s="19" t="s">
        <v>840</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20" t="s">
        <v>81</v>
      </c>
      <c r="K1857" s="51" t="str">
        <f ca="1">LeaveTracker[[#This Row],[Days]]&amp;" "&amp;LeaveTracker[[#This Row],[Type of Leave]]</f>
        <v>1 SL</v>
      </c>
      <c r="L1857" s="23">
        <f ca="1">NETWORKDAYS(LeaveTracker[[#This Row],[Start Date]],LeaveTracker[[#This Row],[End Date]],lstHolidays)</f>
        <v>1</v>
      </c>
      <c r="M1857" s="27"/>
    </row>
    <row r="1858" spans="1:13" ht="30" customHeight="1" x14ac:dyDescent="0.3">
      <c r="A1858" s="27">
        <v>373</v>
      </c>
      <c r="B1858" s="31">
        <v>43915</v>
      </c>
      <c r="C1858" s="31">
        <v>43878</v>
      </c>
      <c r="D1858" s="19" t="s">
        <v>840</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20" t="s">
        <v>298</v>
      </c>
      <c r="J1858" s="43" t="s">
        <v>842</v>
      </c>
      <c r="K1858" s="51" t="str">
        <f ca="1">LeaveTracker[[#This Row],[Days]]&amp;" "&amp;LeaveTracker[[#This Row],[Type of Leave]]</f>
        <v>1 OTHER</v>
      </c>
      <c r="L1858" s="23">
        <f ca="1">NETWORKDAYS(LeaveTracker[[#This Row],[Start Date]],LeaveTracker[[#This Row],[End Date]],lstHolidays)</f>
        <v>1</v>
      </c>
      <c r="M1858" s="27"/>
    </row>
    <row r="1859" spans="1:13" ht="30" customHeight="1" x14ac:dyDescent="0.3">
      <c r="A1859" s="27">
        <v>373</v>
      </c>
      <c r="B1859" s="31">
        <v>43915</v>
      </c>
      <c r="C1859" s="31">
        <v>43878</v>
      </c>
      <c r="D1859" s="19" t="s">
        <v>840</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20" t="s">
        <v>298</v>
      </c>
      <c r="J1859" s="43" t="s">
        <v>842</v>
      </c>
      <c r="K1859" s="51" t="str">
        <f ca="1">LeaveTracker[[#This Row],[Days]]&amp;" "&amp;LeaveTracker[[#This Row],[Type of Leave]]</f>
        <v>1 OTHER</v>
      </c>
      <c r="L1859" s="23">
        <f ca="1">NETWORKDAYS(LeaveTracker[[#This Row],[Start Date]],LeaveTracker[[#This Row],[End Date]],lstHolidays)</f>
        <v>1</v>
      </c>
      <c r="M1859" s="27"/>
    </row>
    <row r="1860" spans="1:13" ht="30" customHeight="1" x14ac:dyDescent="0.3">
      <c r="A1860" s="27">
        <v>373</v>
      </c>
      <c r="B1860" s="31">
        <v>43915</v>
      </c>
      <c r="C1860" s="31">
        <v>43878</v>
      </c>
      <c r="D1860" s="19" t="s">
        <v>840</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20" t="s">
        <v>298</v>
      </c>
      <c r="J1860" s="43" t="s">
        <v>842</v>
      </c>
      <c r="K1860" s="51" t="str">
        <f ca="1">LeaveTracker[[#This Row],[Days]]&amp;" "&amp;LeaveTracker[[#This Row],[Type of Leave]]</f>
        <v>1 OTHER</v>
      </c>
      <c r="L1860" s="23">
        <f ca="1">NETWORKDAYS(LeaveTracker[[#This Row],[Start Date]],LeaveTracker[[#This Row],[End Date]],lstHolidays)</f>
        <v>1</v>
      </c>
      <c r="M1860" s="27"/>
    </row>
    <row r="1861" spans="1:13" ht="30" customHeight="1" x14ac:dyDescent="0.3">
      <c r="A1861" s="27">
        <v>374</v>
      </c>
      <c r="B1861" s="31">
        <v>43915</v>
      </c>
      <c r="C1861" s="31">
        <v>43873</v>
      </c>
      <c r="D1861" s="19" t="s">
        <v>449</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20" t="s">
        <v>298</v>
      </c>
      <c r="J1861" s="43" t="s">
        <v>899</v>
      </c>
      <c r="K1861" s="51" t="str">
        <f ca="1">LeaveTracker[[#This Row],[Days]]&amp;" "&amp;LeaveTracker[[#This Row],[Type of Leave]]</f>
        <v>1 OTHER</v>
      </c>
      <c r="L1861" s="23">
        <f ca="1">NETWORKDAYS(LeaveTracker[[#This Row],[Start Date]],LeaveTracker[[#This Row],[End Date]],lstHolidays)</f>
        <v>1</v>
      </c>
      <c r="M1861" s="27"/>
    </row>
    <row r="1862" spans="1:13" ht="30" customHeight="1" x14ac:dyDescent="0.3">
      <c r="A1862" s="27">
        <v>375</v>
      </c>
      <c r="B1862" s="31">
        <v>43915</v>
      </c>
      <c r="C1862" s="31">
        <v>43853</v>
      </c>
      <c r="D1862" s="20" t="s">
        <v>449</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20" t="s">
        <v>298</v>
      </c>
      <c r="J1862" s="43" t="s">
        <v>763</v>
      </c>
      <c r="K1862" s="51" t="str">
        <f ca="1">LeaveTracker[[#This Row],[Days]]&amp;" "&amp;LeaveTracker[[#This Row],[Type of Leave]]</f>
        <v>2 OTHER</v>
      </c>
      <c r="L1862" s="23">
        <f ca="1">NETWORKDAYS(LeaveTracker[[#This Row],[Start Date]],LeaveTracker[[#This Row],[End Date]],lstHolidays)</f>
        <v>2</v>
      </c>
      <c r="M1862" s="27"/>
    </row>
    <row r="1863" spans="1:13" ht="30" customHeight="1" x14ac:dyDescent="0.3">
      <c r="A1863" s="27">
        <v>375</v>
      </c>
      <c r="B1863" s="31">
        <v>43915</v>
      </c>
      <c r="C1863" s="31">
        <v>43853</v>
      </c>
      <c r="D1863" s="20" t="s">
        <v>449</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20" t="s">
        <v>298</v>
      </c>
      <c r="J1863" s="43" t="s">
        <v>763</v>
      </c>
      <c r="K1863" s="51" t="str">
        <f ca="1">LeaveTracker[[#This Row],[Days]]&amp;" "&amp;LeaveTracker[[#This Row],[Type of Leave]]</f>
        <v>1 OTHER</v>
      </c>
      <c r="L1863" s="23">
        <f ca="1">NETWORKDAYS(LeaveTracker[[#This Row],[Start Date]],LeaveTracker[[#This Row],[End Date]],lstHolidays)</f>
        <v>1</v>
      </c>
      <c r="M1863" s="27"/>
    </row>
    <row r="1864" spans="1:13" ht="30" customHeight="1" x14ac:dyDescent="0.3">
      <c r="A1864" s="27">
        <v>376</v>
      </c>
      <c r="B1864" s="31">
        <v>43915</v>
      </c>
      <c r="C1864" s="31">
        <v>43881</v>
      </c>
      <c r="D1864" s="19" t="s">
        <v>456</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20" t="s">
        <v>81</v>
      </c>
      <c r="K1864" s="51" t="str">
        <f ca="1">LeaveTracker[[#This Row],[Days]]&amp;" "&amp;LeaveTracker[[#This Row],[Type of Leave]]</f>
        <v>2 SL</v>
      </c>
      <c r="L1864" s="23">
        <f ca="1">NETWORKDAYS(LeaveTracker[[#This Row],[Start Date]],LeaveTracker[[#This Row],[End Date]],lstHolidays)</f>
        <v>2</v>
      </c>
      <c r="M1864" s="27"/>
    </row>
    <row r="1865" spans="1:13" ht="30" customHeight="1" x14ac:dyDescent="0.3">
      <c r="A1865" s="27">
        <v>377</v>
      </c>
      <c r="B1865" s="31">
        <v>43915</v>
      </c>
      <c r="C1865" s="31">
        <v>43878</v>
      </c>
      <c r="D1865" s="19" t="s">
        <v>456</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20" t="s">
        <v>298</v>
      </c>
      <c r="J1865" s="43" t="s">
        <v>842</v>
      </c>
      <c r="K1865" s="51" t="str">
        <f ca="1">LeaveTracker[[#This Row],[Days]]&amp;" "&amp;LeaveTracker[[#This Row],[Type of Leave]]</f>
        <v>1 OTHER</v>
      </c>
      <c r="L1865" s="23">
        <f ca="1">NETWORKDAYS(LeaveTracker[[#This Row],[Start Date]],LeaveTracker[[#This Row],[End Date]],lstHolidays)</f>
        <v>1</v>
      </c>
      <c r="M1865" s="27"/>
    </row>
    <row r="1866" spans="1:13" ht="30" customHeight="1" x14ac:dyDescent="0.3">
      <c r="A1866" s="27">
        <v>378</v>
      </c>
      <c r="B1866" s="31">
        <v>43915</v>
      </c>
      <c r="C1866" s="31">
        <v>43875</v>
      </c>
      <c r="D1866" s="19" t="s">
        <v>456</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20" t="s">
        <v>298</v>
      </c>
      <c r="J1866" s="43" t="s">
        <v>842</v>
      </c>
      <c r="K1866" s="51" t="str">
        <f ca="1">LeaveTracker[[#This Row],[Days]]&amp;" "&amp;LeaveTracker[[#This Row],[Type of Leave]]</f>
        <v>1 OTHER</v>
      </c>
      <c r="L1866" s="23">
        <f ca="1">NETWORKDAYS(LeaveTracker[[#This Row],[Start Date]],LeaveTracker[[#This Row],[End Date]],lstHolidays)</f>
        <v>1</v>
      </c>
      <c r="M1866" s="27"/>
    </row>
    <row r="1867" spans="1:13" ht="30" customHeight="1" x14ac:dyDescent="0.3">
      <c r="A1867" s="27">
        <v>378</v>
      </c>
      <c r="B1867" s="31">
        <v>43915</v>
      </c>
      <c r="C1867" s="31">
        <v>43875</v>
      </c>
      <c r="D1867" s="19" t="s">
        <v>456</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20" t="s">
        <v>298</v>
      </c>
      <c r="J1867" s="43" t="s">
        <v>842</v>
      </c>
      <c r="K1867" s="51" t="str">
        <f ca="1">LeaveTracker[[#This Row],[Days]]&amp;" "&amp;LeaveTracker[[#This Row],[Type of Leave]]</f>
        <v>1 OTHER</v>
      </c>
      <c r="L1867" s="23">
        <f ca="1">NETWORKDAYS(LeaveTracker[[#This Row],[Start Date]],LeaveTracker[[#This Row],[End Date]],lstHolidays)</f>
        <v>1</v>
      </c>
      <c r="M1867" s="27"/>
    </row>
    <row r="1868" spans="1:13" ht="30" customHeight="1" x14ac:dyDescent="0.3">
      <c r="A1868" s="27">
        <v>379</v>
      </c>
      <c r="B1868" s="31">
        <v>43915</v>
      </c>
      <c r="C1868" s="31">
        <v>43850</v>
      </c>
      <c r="D1868" s="20" t="s">
        <v>456</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20" t="s">
        <v>298</v>
      </c>
      <c r="J1868" s="43" t="s">
        <v>842</v>
      </c>
      <c r="K1868" s="51" t="str">
        <f ca="1">LeaveTracker[[#This Row],[Days]]&amp;" "&amp;LeaveTracker[[#This Row],[Type of Leave]]</f>
        <v>1 OTHER</v>
      </c>
      <c r="L1868" s="23">
        <f ca="1">NETWORKDAYS(LeaveTracker[[#This Row],[Start Date]],LeaveTracker[[#This Row],[End Date]],lstHolidays)</f>
        <v>1</v>
      </c>
      <c r="M1868" s="27"/>
    </row>
    <row r="1869" spans="1:13" ht="30" customHeight="1" x14ac:dyDescent="0.3">
      <c r="A1869" s="27">
        <v>379</v>
      </c>
      <c r="B1869" s="31">
        <v>43915</v>
      </c>
      <c r="C1869" s="31">
        <v>43850</v>
      </c>
      <c r="D1869" s="20" t="s">
        <v>456</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20" t="s">
        <v>298</v>
      </c>
      <c r="J1869" s="43" t="s">
        <v>842</v>
      </c>
      <c r="K1869" s="51" t="str">
        <f ca="1">LeaveTracker[[#This Row],[Days]]&amp;" "&amp;LeaveTracker[[#This Row],[Type of Leave]]</f>
        <v>1 OTHER</v>
      </c>
      <c r="L1869" s="23">
        <f ca="1">NETWORKDAYS(LeaveTracker[[#This Row],[Start Date]],LeaveTracker[[#This Row],[End Date]],lstHolidays)</f>
        <v>1</v>
      </c>
      <c r="M1869" s="27"/>
    </row>
    <row r="1870" spans="1:13" ht="30" customHeight="1" x14ac:dyDescent="0.3">
      <c r="A1870" s="27">
        <v>380</v>
      </c>
      <c r="B1870" s="31">
        <v>43915</v>
      </c>
      <c r="C1870" s="31">
        <v>43872</v>
      </c>
      <c r="D1870" s="19" t="s">
        <v>323</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20" t="s">
        <v>298</v>
      </c>
      <c r="J1870" s="43" t="s">
        <v>899</v>
      </c>
      <c r="K1870" s="51" t="str">
        <f ca="1">LeaveTracker[[#This Row],[Days]]&amp;" "&amp;LeaveTracker[[#This Row],[Type of Leave]]</f>
        <v>1 OTHER</v>
      </c>
      <c r="L1870" s="23">
        <f ca="1">NETWORKDAYS(LeaveTracker[[#This Row],[Start Date]],LeaveTracker[[#This Row],[End Date]],lstHolidays)</f>
        <v>1</v>
      </c>
      <c r="M1870" s="27"/>
    </row>
    <row r="1871" spans="1:13" ht="30" customHeight="1" x14ac:dyDescent="0.3">
      <c r="A1871" s="27">
        <v>380</v>
      </c>
      <c r="B1871" s="31">
        <v>43915</v>
      </c>
      <c r="C1871" s="31">
        <v>43872</v>
      </c>
      <c r="D1871" s="19" t="s">
        <v>323</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20" t="s">
        <v>298</v>
      </c>
      <c r="J1871" s="43" t="s">
        <v>899</v>
      </c>
      <c r="K1871" s="51" t="str">
        <f>LeaveTracker[[#This Row],[Days]]&amp;" "&amp;LeaveTracker[[#This Row],[Type of Leave]]</f>
        <v>1 OTHER</v>
      </c>
      <c r="L1871" s="23">
        <v>1</v>
      </c>
      <c r="M1871" s="27"/>
    </row>
    <row r="1872" spans="1:13" ht="30" customHeight="1" x14ac:dyDescent="0.3">
      <c r="A1872" s="27">
        <v>381</v>
      </c>
      <c r="B1872" s="31">
        <v>43915</v>
      </c>
      <c r="C1872" s="31">
        <v>43840</v>
      </c>
      <c r="D1872" s="19" t="s">
        <v>323</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20" t="s">
        <v>81</v>
      </c>
      <c r="K1872" s="51" t="str">
        <f ca="1">LeaveTracker[[#This Row],[Days]]&amp;" "&amp;LeaveTracker[[#This Row],[Type of Leave]]</f>
        <v>1 SL</v>
      </c>
      <c r="L1872" s="23">
        <f ca="1">NETWORKDAYS(LeaveTracker[[#This Row],[Start Date]],LeaveTracker[[#This Row],[End Date]],lstHolidays)</f>
        <v>1</v>
      </c>
      <c r="M1872" s="27"/>
    </row>
    <row r="1873" spans="1:13" ht="30" customHeight="1" x14ac:dyDescent="0.3">
      <c r="A1873" s="27">
        <v>382</v>
      </c>
      <c r="B1873" s="31">
        <v>43915</v>
      </c>
      <c r="C1873" s="31">
        <v>43865</v>
      </c>
      <c r="D1873" s="19" t="s">
        <v>323</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20" t="s">
        <v>298</v>
      </c>
      <c r="J1873" s="43" t="s">
        <v>899</v>
      </c>
      <c r="K1873" s="51" t="str">
        <f ca="1">LeaveTracker[[#This Row],[Days]]&amp;" "&amp;LeaveTracker[[#This Row],[Type of Leave]]</f>
        <v>3 OTHER</v>
      </c>
      <c r="L1873" s="23">
        <f ca="1">NETWORKDAYS(LeaveTracker[[#This Row],[Start Date]],LeaveTracker[[#This Row],[End Date]],lstHolidays)</f>
        <v>3</v>
      </c>
      <c r="M1873" s="27"/>
    </row>
    <row r="1874" spans="1:13" ht="30" customHeight="1" x14ac:dyDescent="0.3">
      <c r="A1874" s="27">
        <v>383</v>
      </c>
      <c r="B1874" s="31">
        <v>43915</v>
      </c>
      <c r="C1874" s="31">
        <v>43872</v>
      </c>
      <c r="D1874" s="19" t="s">
        <v>902</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20" t="s">
        <v>298</v>
      </c>
      <c r="J1874" s="43" t="s">
        <v>842</v>
      </c>
      <c r="K1874" s="51" t="str">
        <f ca="1">LeaveTracker[[#This Row],[Days]]&amp;" "&amp;LeaveTracker[[#This Row],[Type of Leave]]</f>
        <v>1 OTHER</v>
      </c>
      <c r="L1874" s="23">
        <f ca="1">NETWORKDAYS(LeaveTracker[[#This Row],[Start Date]],LeaveTracker[[#This Row],[End Date]],lstHolidays)</f>
        <v>1</v>
      </c>
      <c r="M1874" s="27"/>
    </row>
    <row r="1875" spans="1:13" ht="30" customHeight="1" x14ac:dyDescent="0.3">
      <c r="A1875" s="27">
        <v>384</v>
      </c>
      <c r="B1875" s="31">
        <v>43915</v>
      </c>
      <c r="C1875" s="31">
        <v>43865</v>
      </c>
      <c r="D1875" s="19" t="s">
        <v>902</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20" t="s">
        <v>298</v>
      </c>
      <c r="J1875" s="43" t="s">
        <v>842</v>
      </c>
      <c r="K1875" s="51" t="str">
        <f ca="1">LeaveTracker[[#This Row],[Days]]&amp;" "&amp;LeaveTracker[[#This Row],[Type of Leave]]</f>
        <v>4 OTHER</v>
      </c>
      <c r="L1875" s="23">
        <f ca="1">NETWORKDAYS(LeaveTracker[[#This Row],[Start Date]],LeaveTracker[[#This Row],[End Date]],lstHolidays)</f>
        <v>4</v>
      </c>
      <c r="M1875" s="27"/>
    </row>
    <row r="1876" spans="1:13" ht="30" customHeight="1" x14ac:dyDescent="0.3">
      <c r="A1876" s="27">
        <v>385</v>
      </c>
      <c r="B1876" s="31">
        <v>43915</v>
      </c>
      <c r="C1876" s="31">
        <v>43872</v>
      </c>
      <c r="D1876" s="19" t="s">
        <v>683</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20" t="s">
        <v>298</v>
      </c>
      <c r="J1876" s="43" t="s">
        <v>842</v>
      </c>
      <c r="K1876" s="51" t="str">
        <f ca="1">LeaveTracker[[#This Row],[Days]]&amp;" "&amp;LeaveTracker[[#This Row],[Type of Leave]]</f>
        <v>2 OTHER</v>
      </c>
      <c r="L1876" s="23">
        <f ca="1">NETWORKDAYS(LeaveTracker[[#This Row],[Start Date]],LeaveTracker[[#This Row],[End Date]],lstHolidays)</f>
        <v>2</v>
      </c>
      <c r="M1876" s="27"/>
    </row>
    <row r="1877" spans="1:13" ht="30" customHeight="1" x14ac:dyDescent="0.3">
      <c r="A1877" s="27">
        <v>385</v>
      </c>
      <c r="B1877" s="31">
        <v>43915</v>
      </c>
      <c r="C1877" s="31">
        <v>43872</v>
      </c>
      <c r="D1877" s="19" t="s">
        <v>683</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20" t="s">
        <v>298</v>
      </c>
      <c r="J1877" s="43" t="s">
        <v>842</v>
      </c>
      <c r="K1877" s="51" t="str">
        <f ca="1">LeaveTracker[[#This Row],[Days]]&amp;" "&amp;LeaveTracker[[#This Row],[Type of Leave]]</f>
        <v>1 OTHER</v>
      </c>
      <c r="L1877" s="23">
        <f ca="1">NETWORKDAYS(LeaveTracker[[#This Row],[Start Date]],LeaveTracker[[#This Row],[End Date]],lstHolidays)</f>
        <v>1</v>
      </c>
      <c r="M1877" s="27"/>
    </row>
    <row r="1878" spans="1:13" ht="30" customHeight="1" x14ac:dyDescent="0.3">
      <c r="A1878" s="27">
        <v>385</v>
      </c>
      <c r="B1878" s="31">
        <v>43915</v>
      </c>
      <c r="C1878" s="31">
        <v>43872</v>
      </c>
      <c r="D1878" s="19" t="s">
        <v>683</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20" t="s">
        <v>298</v>
      </c>
      <c r="J1878" s="43" t="s">
        <v>842</v>
      </c>
      <c r="K1878" s="51" t="str">
        <f ca="1">LeaveTracker[[#This Row],[Days]]&amp;" "&amp;LeaveTracker[[#This Row],[Type of Leave]]</f>
        <v>1 OTHER</v>
      </c>
      <c r="L1878" s="23">
        <f ca="1">NETWORKDAYS(LeaveTracker[[#This Row],[Start Date]],LeaveTracker[[#This Row],[End Date]],lstHolidays)</f>
        <v>1</v>
      </c>
      <c r="M1878" s="27"/>
    </row>
    <row r="1879" spans="1:13" ht="30" customHeight="1" x14ac:dyDescent="0.3">
      <c r="A1879" s="27">
        <v>385</v>
      </c>
      <c r="B1879" s="31">
        <v>43915</v>
      </c>
      <c r="C1879" s="31">
        <v>43872</v>
      </c>
      <c r="D1879" s="19" t="s">
        <v>683</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20" t="s">
        <v>298</v>
      </c>
      <c r="J1879" s="43" t="s">
        <v>842</v>
      </c>
      <c r="K1879" s="51" t="str">
        <f ca="1">LeaveTracker[[#This Row],[Days]]&amp;" "&amp;LeaveTracker[[#This Row],[Type of Leave]]</f>
        <v>1 OTHER</v>
      </c>
      <c r="L1879" s="23">
        <f ca="1">NETWORKDAYS(LeaveTracker[[#This Row],[Start Date]],LeaveTracker[[#This Row],[End Date]],lstHolidays)</f>
        <v>1</v>
      </c>
      <c r="M1879" s="27"/>
    </row>
    <row r="1880" spans="1:13" ht="30" customHeight="1" x14ac:dyDescent="0.3">
      <c r="A1880" s="27">
        <v>386</v>
      </c>
      <c r="B1880" s="31">
        <v>43915</v>
      </c>
      <c r="C1880" s="31">
        <v>43847</v>
      </c>
      <c r="D1880" s="19" t="s">
        <v>683</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20" t="s">
        <v>298</v>
      </c>
      <c r="J1880" s="43" t="s">
        <v>763</v>
      </c>
      <c r="K1880" s="51" t="str">
        <f ca="1">LeaveTracker[[#This Row],[Days]]&amp;" "&amp;LeaveTracker[[#This Row],[Type of Leave]]</f>
        <v>1 OTHER</v>
      </c>
      <c r="L1880" s="23">
        <f ca="1">NETWORKDAYS(LeaveTracker[[#This Row],[Start Date]],LeaveTracker[[#This Row],[End Date]],lstHolidays)</f>
        <v>1</v>
      </c>
      <c r="M1880" s="27"/>
    </row>
    <row r="1881" spans="1:13" ht="30" customHeight="1" x14ac:dyDescent="0.3">
      <c r="A1881" s="27">
        <v>387</v>
      </c>
      <c r="B1881" s="31">
        <v>43915</v>
      </c>
      <c r="D1881" s="19" t="s">
        <v>313</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20" t="s">
        <v>82</v>
      </c>
      <c r="K1881" s="51" t="str">
        <f ca="1">LeaveTracker[[#This Row],[Days]]&amp;" "&amp;LeaveTracker[[#This Row],[Type of Leave]]</f>
        <v>1 VL</v>
      </c>
      <c r="L1881" s="23">
        <f ca="1">NETWORKDAYS(LeaveTracker[[#This Row],[Start Date]],LeaveTracker[[#This Row],[End Date]],lstHolidays)</f>
        <v>1</v>
      </c>
      <c r="M1881" s="27"/>
    </row>
    <row r="1882" spans="1:13" ht="30" customHeight="1" x14ac:dyDescent="0.3">
      <c r="A1882" s="27">
        <v>388</v>
      </c>
      <c r="B1882" s="31">
        <v>43915</v>
      </c>
      <c r="C1882" s="31">
        <v>43852</v>
      </c>
      <c r="D1882" s="20" t="s">
        <v>313</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20" t="s">
        <v>82</v>
      </c>
      <c r="K1882" s="51" t="str">
        <f ca="1">LeaveTracker[[#This Row],[Days]]&amp;" "&amp;LeaveTracker[[#This Row],[Type of Leave]]</f>
        <v>1 VL</v>
      </c>
      <c r="L1882" s="23">
        <f ca="1">NETWORKDAYS(LeaveTracker[[#This Row],[Start Date]],LeaveTracker[[#This Row],[End Date]],lstHolidays)</f>
        <v>1</v>
      </c>
      <c r="M1882" s="27"/>
    </row>
    <row r="1883" spans="1:13" ht="30" customHeight="1" x14ac:dyDescent="0.3">
      <c r="A1883" s="27">
        <v>389</v>
      </c>
      <c r="B1883" s="31">
        <v>43915</v>
      </c>
      <c r="C1883" s="31">
        <v>43860</v>
      </c>
      <c r="D1883" s="20" t="s">
        <v>313</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20" t="s">
        <v>82</v>
      </c>
      <c r="K1883" s="51" t="str">
        <f ca="1">LeaveTracker[[#This Row],[Days]]&amp;" "&amp;LeaveTracker[[#This Row],[Type of Leave]]</f>
        <v>1 VL</v>
      </c>
      <c r="L1883" s="23">
        <f ca="1">NETWORKDAYS(LeaveTracker[[#This Row],[Start Date]],LeaveTracker[[#This Row],[End Date]],lstHolidays)</f>
        <v>1</v>
      </c>
      <c r="M1883" s="27"/>
    </row>
    <row r="1884" spans="1:13" ht="30" customHeight="1" x14ac:dyDescent="0.3">
      <c r="A1884" s="27">
        <v>389</v>
      </c>
      <c r="B1884" s="31">
        <v>43915</v>
      </c>
      <c r="C1884" s="31">
        <v>43860</v>
      </c>
      <c r="D1884" s="20" t="s">
        <v>313</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20" t="s">
        <v>82</v>
      </c>
      <c r="K1884" s="51" t="str">
        <f ca="1">LeaveTracker[[#This Row],[Days]]&amp;" "&amp;LeaveTracker[[#This Row],[Type of Leave]]</f>
        <v>1 VL</v>
      </c>
      <c r="L1884" s="23">
        <f ca="1">NETWORKDAYS(LeaveTracker[[#This Row],[Start Date]],LeaveTracker[[#This Row],[End Date]],lstHolidays)</f>
        <v>1</v>
      </c>
      <c r="M1884" s="27"/>
    </row>
    <row r="1885" spans="1:13" ht="30" customHeight="1" x14ac:dyDescent="0.3">
      <c r="A1885" s="27">
        <v>389</v>
      </c>
      <c r="B1885" s="31">
        <v>43915</v>
      </c>
      <c r="C1885" s="31">
        <v>43860</v>
      </c>
      <c r="D1885" s="20" t="s">
        <v>313</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20" t="s">
        <v>82</v>
      </c>
      <c r="K1885" s="51" t="str">
        <f ca="1">LeaveTracker[[#This Row],[Days]]&amp;" "&amp;LeaveTracker[[#This Row],[Type of Leave]]</f>
        <v>1 VL</v>
      </c>
      <c r="L1885" s="23">
        <f ca="1">NETWORKDAYS(LeaveTracker[[#This Row],[Start Date]],LeaveTracker[[#This Row],[End Date]],lstHolidays)</f>
        <v>1</v>
      </c>
      <c r="M1885" s="27"/>
    </row>
    <row r="1886" spans="1:13" ht="30" customHeight="1" x14ac:dyDescent="0.3">
      <c r="A1886" s="27">
        <v>390</v>
      </c>
      <c r="B1886" s="31">
        <v>43915</v>
      </c>
      <c r="C1886" s="31">
        <v>43873</v>
      </c>
      <c r="D1886" s="19" t="s">
        <v>319</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20" t="s">
        <v>298</v>
      </c>
      <c r="J1886" s="43" t="s">
        <v>842</v>
      </c>
      <c r="K1886" s="51" t="str">
        <f ca="1">LeaveTracker[[#This Row],[Days]]&amp;" "&amp;LeaveTracker[[#This Row],[Type of Leave]]</f>
        <v>1 OTHER</v>
      </c>
      <c r="L1886" s="23">
        <f ca="1">NETWORKDAYS(LeaveTracker[[#This Row],[Start Date]],LeaveTracker[[#This Row],[End Date]],lstHolidays)</f>
        <v>1</v>
      </c>
      <c r="M1886" s="27"/>
    </row>
    <row r="1887" spans="1:13" ht="30" customHeight="1" x14ac:dyDescent="0.3">
      <c r="A1887" s="27">
        <v>391</v>
      </c>
      <c r="B1887" s="31">
        <v>43915</v>
      </c>
      <c r="C1887" s="31">
        <v>43867</v>
      </c>
      <c r="D1887" s="20" t="s">
        <v>319</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20" t="s">
        <v>298</v>
      </c>
      <c r="J1887" s="43" t="s">
        <v>842</v>
      </c>
      <c r="K1887" s="51" t="str">
        <f ca="1">LeaveTracker[[#This Row],[Days]]&amp;" "&amp;LeaveTracker[[#This Row],[Type of Leave]]</f>
        <v>1 OTHER</v>
      </c>
      <c r="L1887" s="23">
        <f ca="1">NETWORKDAYS(LeaveTracker[[#This Row],[Start Date]],LeaveTracker[[#This Row],[End Date]],lstHolidays)</f>
        <v>1</v>
      </c>
      <c r="M1887" s="27"/>
    </row>
    <row r="1888" spans="1:13" ht="30" customHeight="1" x14ac:dyDescent="0.3">
      <c r="A1888" s="27">
        <v>391</v>
      </c>
      <c r="B1888" s="31">
        <v>43915</v>
      </c>
      <c r="C1888" s="31">
        <v>43867</v>
      </c>
      <c r="D1888" s="20" t="s">
        <v>319</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20" t="s">
        <v>298</v>
      </c>
      <c r="J1888" s="43" t="s">
        <v>842</v>
      </c>
      <c r="K1888" s="51" t="str">
        <f ca="1">LeaveTracker[[#This Row],[Days]]&amp;" "&amp;LeaveTracker[[#This Row],[Type of Leave]]</f>
        <v>2 OTHER</v>
      </c>
      <c r="L1888" s="23">
        <f ca="1">NETWORKDAYS(LeaveTracker[[#This Row],[Start Date]],LeaveTracker[[#This Row],[End Date]],lstHolidays)</f>
        <v>2</v>
      </c>
      <c r="M1888" s="27"/>
    </row>
    <row r="1889" spans="1:13" ht="30" customHeight="1" x14ac:dyDescent="0.3">
      <c r="A1889" s="27">
        <v>391</v>
      </c>
      <c r="B1889" s="31">
        <v>43915</v>
      </c>
      <c r="C1889" s="31">
        <v>43867</v>
      </c>
      <c r="D1889" s="20" t="s">
        <v>319</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20" t="s">
        <v>298</v>
      </c>
      <c r="J1889" s="43" t="s">
        <v>842</v>
      </c>
      <c r="K1889" s="51" t="str">
        <f ca="1">LeaveTracker[[#This Row],[Days]]&amp;" "&amp;LeaveTracker[[#This Row],[Type of Leave]]</f>
        <v>1 OTHER</v>
      </c>
      <c r="L1889" s="23">
        <f ca="1">NETWORKDAYS(LeaveTracker[[#This Row],[Start Date]],LeaveTracker[[#This Row],[End Date]],lstHolidays)</f>
        <v>1</v>
      </c>
      <c r="M1889" s="27"/>
    </row>
    <row r="1890" spans="1:13" ht="30" customHeight="1" x14ac:dyDescent="0.3">
      <c r="A1890" s="27">
        <v>392</v>
      </c>
      <c r="B1890" s="31">
        <v>43915</v>
      </c>
      <c r="C1890" s="31">
        <v>43873</v>
      </c>
      <c r="D1890" s="20" t="s">
        <v>319</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20" t="s">
        <v>298</v>
      </c>
      <c r="J1890" s="43" t="s">
        <v>842</v>
      </c>
      <c r="K1890" s="51" t="str">
        <f ca="1">LeaveTracker[[#This Row],[Days]]&amp;" "&amp;LeaveTracker[[#This Row],[Type of Leave]]</f>
        <v>1 OTHER</v>
      </c>
      <c r="L1890" s="23">
        <f ca="1">NETWORKDAYS(LeaveTracker[[#This Row],[Start Date]],LeaveTracker[[#This Row],[End Date]],lstHolidays)</f>
        <v>1</v>
      </c>
      <c r="M1890" s="27"/>
    </row>
    <row r="1891" spans="1:13" ht="30" customHeight="1" x14ac:dyDescent="0.3">
      <c r="A1891" s="27">
        <v>393</v>
      </c>
      <c r="B1891" s="31">
        <v>43915</v>
      </c>
      <c r="C1891" s="31">
        <v>43867</v>
      </c>
      <c r="D1891" s="19" t="s">
        <v>315</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20" t="s">
        <v>298</v>
      </c>
      <c r="J1891" s="43" t="s">
        <v>842</v>
      </c>
      <c r="K1891" s="51" t="str">
        <f ca="1">LeaveTracker[[#This Row],[Days]]&amp;" "&amp;LeaveTracker[[#This Row],[Type of Leave]]</f>
        <v>1 OTHER</v>
      </c>
      <c r="L1891" s="23">
        <f ca="1">NETWORKDAYS(LeaveTracker[[#This Row],[Start Date]],LeaveTracker[[#This Row],[End Date]],lstHolidays)</f>
        <v>1</v>
      </c>
      <c r="M1891" s="27"/>
    </row>
    <row r="1892" spans="1:13" ht="30" customHeight="1" x14ac:dyDescent="0.3">
      <c r="A1892" s="27">
        <v>393</v>
      </c>
      <c r="B1892" s="31">
        <v>43915</v>
      </c>
      <c r="C1892" s="31">
        <v>43867</v>
      </c>
      <c r="D1892" s="19" t="s">
        <v>315</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20" t="s">
        <v>298</v>
      </c>
      <c r="J1892" s="43" t="s">
        <v>842</v>
      </c>
      <c r="K1892" s="51" t="str">
        <f ca="1">LeaveTracker[[#This Row],[Days]]&amp;" "&amp;LeaveTracker[[#This Row],[Type of Leave]]</f>
        <v>2 OTHER</v>
      </c>
      <c r="L1892" s="23">
        <f ca="1">NETWORKDAYS(LeaveTracker[[#This Row],[Start Date]],LeaveTracker[[#This Row],[End Date]],lstHolidays)</f>
        <v>2</v>
      </c>
      <c r="M1892" s="27"/>
    </row>
    <row r="1893" spans="1:13" ht="30" customHeight="1" x14ac:dyDescent="0.3">
      <c r="A1893" s="27">
        <v>393</v>
      </c>
      <c r="B1893" s="31">
        <v>43915</v>
      </c>
      <c r="C1893" s="31">
        <v>43867</v>
      </c>
      <c r="D1893" s="19" t="s">
        <v>315</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20" t="s">
        <v>298</v>
      </c>
      <c r="J1893" s="43" t="s">
        <v>842</v>
      </c>
      <c r="K1893" s="51" t="str">
        <f ca="1">LeaveTracker[[#This Row],[Days]]&amp;" "&amp;LeaveTracker[[#This Row],[Type of Leave]]</f>
        <v>1 OTHER</v>
      </c>
      <c r="L1893" s="23">
        <f ca="1">NETWORKDAYS(LeaveTracker[[#This Row],[Start Date]],LeaveTracker[[#This Row],[End Date]],lstHolidays)</f>
        <v>1</v>
      </c>
      <c r="M1893" s="27"/>
    </row>
    <row r="1894" spans="1:13" ht="30" customHeight="1" x14ac:dyDescent="0.3">
      <c r="A1894" s="27">
        <v>394</v>
      </c>
      <c r="B1894" s="31">
        <v>43915</v>
      </c>
      <c r="C1894" s="31">
        <v>43871</v>
      </c>
      <c r="D1894" s="19" t="s">
        <v>904</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20" t="s">
        <v>298</v>
      </c>
      <c r="J1894" s="43" t="s">
        <v>842</v>
      </c>
      <c r="K1894" s="51" t="str">
        <f ca="1">LeaveTracker[[#This Row],[Days]]&amp;" "&amp;LeaveTracker[[#This Row],[Type of Leave]]</f>
        <v>2 OTHER</v>
      </c>
      <c r="L1894" s="23">
        <f ca="1">NETWORKDAYS(LeaveTracker[[#This Row],[Start Date]],LeaveTracker[[#This Row],[End Date]],lstHolidays)</f>
        <v>2</v>
      </c>
      <c r="M1894" s="27"/>
    </row>
    <row r="1895" spans="1:13" ht="30" customHeight="1" x14ac:dyDescent="0.3">
      <c r="A1895" s="27">
        <v>395</v>
      </c>
      <c r="B1895" s="31">
        <v>43915</v>
      </c>
      <c r="D1895" s="19" t="s">
        <v>904</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20" t="s">
        <v>298</v>
      </c>
      <c r="J1895" s="43" t="s">
        <v>842</v>
      </c>
      <c r="K1895" s="51" t="str">
        <f ca="1">LeaveTracker[[#This Row],[Days]]&amp;" "&amp;LeaveTracker[[#This Row],[Type of Leave]]</f>
        <v>3 OTHER</v>
      </c>
      <c r="L1895" s="23">
        <f ca="1">NETWORKDAYS(LeaveTracker[[#This Row],[Start Date]],LeaveTracker[[#This Row],[End Date]],lstHolidays)</f>
        <v>3</v>
      </c>
      <c r="M1895" s="27"/>
    </row>
    <row r="1896" spans="1:13" ht="30" customHeight="1" x14ac:dyDescent="0.3">
      <c r="A1896" s="27">
        <v>396</v>
      </c>
      <c r="B1896" s="31">
        <v>43915</v>
      </c>
      <c r="C1896" s="31">
        <v>43871</v>
      </c>
      <c r="D1896" s="19" t="s">
        <v>906</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20" t="s">
        <v>298</v>
      </c>
      <c r="J1896" s="43" t="s">
        <v>842</v>
      </c>
      <c r="K1896" s="51" t="str">
        <f ca="1">LeaveTracker[[#This Row],[Days]]&amp;" "&amp;LeaveTracker[[#This Row],[Type of Leave]]</f>
        <v>1 OTHER</v>
      </c>
      <c r="L1896" s="23">
        <f ca="1">NETWORKDAYS(LeaveTracker[[#This Row],[Start Date]],LeaveTracker[[#This Row],[End Date]],lstHolidays)</f>
        <v>1</v>
      </c>
      <c r="M1896" s="27"/>
    </row>
    <row r="1897" spans="1:13" ht="30" customHeight="1" x14ac:dyDescent="0.3">
      <c r="A1897" s="27">
        <v>396</v>
      </c>
      <c r="B1897" s="31">
        <v>43915</v>
      </c>
      <c r="C1897" s="31">
        <v>43871</v>
      </c>
      <c r="D1897" s="19" t="s">
        <v>906</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20" t="s">
        <v>298</v>
      </c>
      <c r="J1897" s="43" t="s">
        <v>842</v>
      </c>
      <c r="K1897" s="51" t="str">
        <f ca="1">LeaveTracker[[#This Row],[Days]]&amp;" "&amp;LeaveTracker[[#This Row],[Type of Leave]]</f>
        <v>4 OTHER</v>
      </c>
      <c r="L1897" s="23">
        <f ca="1">NETWORKDAYS(LeaveTracker[[#This Row],[Start Date]],LeaveTracker[[#This Row],[End Date]],lstHolidays)</f>
        <v>4</v>
      </c>
      <c r="M1897" s="27"/>
    </row>
    <row r="1898" spans="1:13" ht="30" customHeight="1" x14ac:dyDescent="0.3">
      <c r="A1898" s="27">
        <v>397</v>
      </c>
      <c r="B1898" s="31">
        <v>43915</v>
      </c>
      <c r="C1898" s="31">
        <v>43865</v>
      </c>
      <c r="D1898" s="19" t="s">
        <v>273</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20" t="s">
        <v>298</v>
      </c>
      <c r="J1898" s="43" t="s">
        <v>842</v>
      </c>
      <c r="K1898" s="51" t="str">
        <f ca="1">LeaveTracker[[#This Row],[Days]]&amp;" "&amp;LeaveTracker[[#This Row],[Type of Leave]]</f>
        <v>1 OTHER</v>
      </c>
      <c r="L1898" s="23">
        <f ca="1">NETWORKDAYS(LeaveTracker[[#This Row],[Start Date]],LeaveTracker[[#This Row],[End Date]],lstHolidays)</f>
        <v>1</v>
      </c>
      <c r="M1898" s="27"/>
    </row>
    <row r="1899" spans="1:13" ht="30" customHeight="1" x14ac:dyDescent="0.3">
      <c r="A1899" s="27">
        <v>397</v>
      </c>
      <c r="B1899" s="31">
        <v>43915</v>
      </c>
      <c r="C1899" s="31">
        <v>43865</v>
      </c>
      <c r="D1899" s="19" t="s">
        <v>273</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20" t="s">
        <v>298</v>
      </c>
      <c r="J1899" s="43" t="s">
        <v>842</v>
      </c>
      <c r="K1899" s="51" t="str">
        <f ca="1">LeaveTracker[[#This Row],[Days]]&amp;" "&amp;LeaveTracker[[#This Row],[Type of Leave]]</f>
        <v>1 OTHER</v>
      </c>
      <c r="L1899" s="23">
        <f ca="1">NETWORKDAYS(LeaveTracker[[#This Row],[Start Date]],LeaveTracker[[#This Row],[End Date]],lstHolidays)</f>
        <v>1</v>
      </c>
      <c r="M1899" s="27"/>
    </row>
    <row r="1900" spans="1:13" ht="30" customHeight="1" x14ac:dyDescent="0.3">
      <c r="A1900" s="27">
        <v>398</v>
      </c>
      <c r="B1900" s="31">
        <v>43915</v>
      </c>
      <c r="C1900" s="31">
        <v>43853</v>
      </c>
      <c r="D1900" s="20" t="s">
        <v>273</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20" t="s">
        <v>81</v>
      </c>
      <c r="K1900" s="51" t="str">
        <f ca="1">LeaveTracker[[#This Row],[Days]]&amp;" "&amp;LeaveTracker[[#This Row],[Type of Leave]]</f>
        <v>1 SL</v>
      </c>
      <c r="L1900" s="23">
        <f ca="1">NETWORKDAYS(LeaveTracker[[#This Row],[Start Date]],LeaveTracker[[#This Row],[End Date]],lstHolidays)</f>
        <v>1</v>
      </c>
      <c r="M1900" s="27"/>
    </row>
    <row r="1901" spans="1:13" ht="30" customHeight="1" x14ac:dyDescent="0.3">
      <c r="A1901" s="27">
        <v>399</v>
      </c>
      <c r="B1901" s="31">
        <v>43915</v>
      </c>
      <c r="C1901" s="31">
        <v>43850</v>
      </c>
      <c r="D1901" s="20" t="s">
        <v>273</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20" t="s">
        <v>298</v>
      </c>
      <c r="J1901" s="43" t="s">
        <v>158</v>
      </c>
      <c r="K1901" s="51" t="str">
        <f ca="1">LeaveTracker[[#This Row],[Days]]&amp;" "&amp;LeaveTracker[[#This Row],[Type of Leave]]</f>
        <v>1 OTHER</v>
      </c>
      <c r="L1901" s="23">
        <f ca="1">NETWORKDAYS(LeaveTracker[[#This Row],[Start Date]],LeaveTracker[[#This Row],[End Date]],lstHolidays)</f>
        <v>1</v>
      </c>
      <c r="M1901" s="27"/>
    </row>
    <row r="1902" spans="1:13" ht="30" customHeight="1" x14ac:dyDescent="0.3">
      <c r="A1902" s="27">
        <v>400</v>
      </c>
      <c r="B1902" s="31">
        <v>43915</v>
      </c>
      <c r="C1902" s="31">
        <v>43872</v>
      </c>
      <c r="D1902" s="19" t="s">
        <v>909</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20" t="s">
        <v>298</v>
      </c>
      <c r="J1902" s="43" t="s">
        <v>842</v>
      </c>
      <c r="K1902" s="51" t="str">
        <f ca="1">LeaveTracker[[#This Row],[Days]]&amp;" "&amp;LeaveTracker[[#This Row],[Type of Leave]]</f>
        <v>1 OTHER</v>
      </c>
      <c r="L1902" s="23">
        <f ca="1">NETWORKDAYS(LeaveTracker[[#This Row],[Start Date]],LeaveTracker[[#This Row],[End Date]],lstHolidays)</f>
        <v>1</v>
      </c>
      <c r="M1902" s="27"/>
    </row>
    <row r="1903" spans="1:13" ht="30" customHeight="1" x14ac:dyDescent="0.3">
      <c r="A1903" s="27">
        <v>401</v>
      </c>
      <c r="B1903" s="31">
        <v>43915</v>
      </c>
      <c r="C1903" s="31">
        <v>43867</v>
      </c>
      <c r="D1903" s="20" t="s">
        <v>909</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20" t="s">
        <v>298</v>
      </c>
      <c r="J1903" s="43" t="s">
        <v>842</v>
      </c>
      <c r="K1903" s="51" t="str">
        <f ca="1">LeaveTracker[[#This Row],[Days]]&amp;" "&amp;LeaveTracker[[#This Row],[Type of Leave]]</f>
        <v>1 OTHER</v>
      </c>
      <c r="L1903" s="23">
        <f ca="1">NETWORKDAYS(LeaveTracker[[#This Row],[Start Date]],LeaveTracker[[#This Row],[End Date]],lstHolidays)</f>
        <v>1</v>
      </c>
      <c r="M1903" s="27"/>
    </row>
    <row r="1904" spans="1:13" ht="30" customHeight="1" x14ac:dyDescent="0.3">
      <c r="A1904" s="27">
        <v>402</v>
      </c>
      <c r="B1904" s="31">
        <v>43915</v>
      </c>
      <c r="C1904" s="31">
        <v>43865</v>
      </c>
      <c r="D1904" s="20" t="s">
        <v>909</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20" t="s">
        <v>298</v>
      </c>
      <c r="J1904" s="43" t="s">
        <v>842</v>
      </c>
      <c r="K1904" s="51" t="str">
        <f ca="1">LeaveTracker[[#This Row],[Days]]&amp;" "&amp;LeaveTracker[[#This Row],[Type of Leave]]</f>
        <v>1 OTHER</v>
      </c>
      <c r="L1904" s="23">
        <f ca="1">NETWORKDAYS(LeaveTracker[[#This Row],[Start Date]],LeaveTracker[[#This Row],[End Date]],lstHolidays)</f>
        <v>1</v>
      </c>
      <c r="M1904" s="27"/>
    </row>
    <row r="1905" spans="1:13" ht="30" customHeight="1" x14ac:dyDescent="0.3">
      <c r="A1905" s="27">
        <v>403</v>
      </c>
      <c r="B1905" s="31">
        <v>43915</v>
      </c>
      <c r="C1905" s="31">
        <v>43860</v>
      </c>
      <c r="D1905" s="20" t="s">
        <v>909</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20" t="s">
        <v>298</v>
      </c>
      <c r="J1905" s="43" t="s">
        <v>842</v>
      </c>
      <c r="K1905" s="51" t="str">
        <f ca="1">LeaveTracker[[#This Row],[Days]]&amp;" "&amp;LeaveTracker[[#This Row],[Type of Leave]]</f>
        <v>1 OTHER</v>
      </c>
      <c r="L1905" s="23">
        <f ca="1">NETWORKDAYS(LeaveTracker[[#This Row],[Start Date]],LeaveTracker[[#This Row],[End Date]],lstHolidays)</f>
        <v>1</v>
      </c>
      <c r="M1905" s="27"/>
    </row>
    <row r="1906" spans="1:13" ht="30" customHeight="1" x14ac:dyDescent="0.3">
      <c r="A1906" s="27">
        <v>404</v>
      </c>
      <c r="B1906" s="31">
        <v>43915</v>
      </c>
      <c r="C1906" s="31">
        <v>43851</v>
      </c>
      <c r="D1906" s="20" t="s">
        <v>909</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20" t="s">
        <v>298</v>
      </c>
      <c r="J1906" s="43" t="s">
        <v>842</v>
      </c>
      <c r="K1906" s="51" t="str">
        <f ca="1">LeaveTracker[[#This Row],[Days]]&amp;" "&amp;LeaveTracker[[#This Row],[Type of Leave]]</f>
        <v>1 OTHER</v>
      </c>
      <c r="L1906" s="23">
        <f ca="1">NETWORKDAYS(LeaveTracker[[#This Row],[Start Date]],LeaveTracker[[#This Row],[End Date]],lstHolidays)</f>
        <v>1</v>
      </c>
      <c r="M1906" s="27"/>
    </row>
    <row r="1907" spans="1:13" ht="30" customHeight="1" x14ac:dyDescent="0.3">
      <c r="A1907" s="27">
        <v>405</v>
      </c>
      <c r="B1907" s="31">
        <v>43915</v>
      </c>
      <c r="C1907" s="31">
        <v>43874</v>
      </c>
      <c r="D1907" s="19" t="s">
        <v>914</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20" t="s">
        <v>82</v>
      </c>
      <c r="K1907" s="51" t="str">
        <f ca="1">LeaveTracker[[#This Row],[Days]]&amp;" "&amp;LeaveTracker[[#This Row],[Type of Leave]]</f>
        <v>3 VL</v>
      </c>
      <c r="L1907" s="23">
        <f ca="1">NETWORKDAYS(LeaveTracker[[#This Row],[Start Date]],LeaveTracker[[#This Row],[End Date]],lstHolidays)</f>
        <v>3</v>
      </c>
      <c r="M1907" s="27"/>
    </row>
    <row r="1908" spans="1:13" ht="30" customHeight="1" x14ac:dyDescent="0.3">
      <c r="A1908" s="27">
        <v>405</v>
      </c>
      <c r="B1908" s="31">
        <v>43915</v>
      </c>
      <c r="C1908" s="31">
        <v>43874</v>
      </c>
      <c r="D1908" s="19" t="s">
        <v>914</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20" t="s">
        <v>82</v>
      </c>
      <c r="K1908" s="51" t="str">
        <f ca="1">LeaveTracker[[#This Row],[Days]]&amp;" "&amp;LeaveTracker[[#This Row],[Type of Leave]]</f>
        <v>1 VL</v>
      </c>
      <c r="L1908" s="23">
        <f ca="1">NETWORKDAYS(LeaveTracker[[#This Row],[Start Date]],LeaveTracker[[#This Row],[End Date]],lstHolidays)</f>
        <v>1</v>
      </c>
      <c r="M1908" s="27"/>
    </row>
    <row r="1909" spans="1:13" ht="30" customHeight="1" x14ac:dyDescent="0.3">
      <c r="A1909" s="27">
        <v>405</v>
      </c>
      <c r="B1909" s="31">
        <v>43915</v>
      </c>
      <c r="C1909" s="31">
        <v>43874</v>
      </c>
      <c r="D1909" s="19" t="s">
        <v>914</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20" t="s">
        <v>82</v>
      </c>
      <c r="K1909" s="51" t="str">
        <f ca="1">LeaveTracker[[#This Row],[Days]]&amp;" "&amp;LeaveTracker[[#This Row],[Type of Leave]]</f>
        <v>1 VL</v>
      </c>
      <c r="L1909" s="23">
        <f ca="1">NETWORKDAYS(LeaveTracker[[#This Row],[Start Date]],LeaveTracker[[#This Row],[End Date]],lstHolidays)</f>
        <v>1</v>
      </c>
      <c r="M1909" s="27"/>
    </row>
    <row r="1910" spans="1:13" ht="30" customHeight="1" x14ac:dyDescent="0.3">
      <c r="A1910" s="27">
        <v>406</v>
      </c>
      <c r="B1910" s="31">
        <v>43915</v>
      </c>
      <c r="C1910" s="31">
        <v>43874</v>
      </c>
      <c r="D1910" s="20" t="s">
        <v>914</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20" t="s">
        <v>298</v>
      </c>
      <c r="J1910" s="43" t="s">
        <v>727</v>
      </c>
      <c r="K1910" s="51" t="str">
        <f ca="1">LeaveTracker[[#This Row],[Days]]&amp;" "&amp;LeaveTracker[[#This Row],[Type of Leave]]</f>
        <v>1 OTHER</v>
      </c>
      <c r="L1910" s="23">
        <f ca="1">NETWORKDAYS(LeaveTracker[[#This Row],[Start Date]],LeaveTracker[[#This Row],[End Date]],lstHolidays)</f>
        <v>1</v>
      </c>
      <c r="M1910" s="27"/>
    </row>
    <row r="1911" spans="1:13" ht="30" customHeight="1" x14ac:dyDescent="0.3">
      <c r="A1911" s="27">
        <v>407</v>
      </c>
      <c r="B1911" s="31">
        <v>43915</v>
      </c>
      <c r="C1911" s="31">
        <v>43874</v>
      </c>
      <c r="D1911" s="20" t="s">
        <v>914</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20" t="s">
        <v>298</v>
      </c>
      <c r="J1911" s="43" t="s">
        <v>842</v>
      </c>
      <c r="K1911" s="51" t="str">
        <f ca="1">LeaveTracker[[#This Row],[Days]]&amp;" "&amp;LeaveTracker[[#This Row],[Type of Leave]]</f>
        <v>2 OTHER</v>
      </c>
      <c r="L1911" s="23">
        <f ca="1">NETWORKDAYS(LeaveTracker[[#This Row],[Start Date]],LeaveTracker[[#This Row],[End Date]],lstHolidays)</f>
        <v>2</v>
      </c>
      <c r="M1911" s="27"/>
    </row>
    <row r="1912" spans="1:13" ht="30" customHeight="1" x14ac:dyDescent="0.3">
      <c r="A1912" s="27">
        <v>408</v>
      </c>
      <c r="B1912" s="31">
        <v>43915</v>
      </c>
      <c r="C1912" s="31">
        <v>43850</v>
      </c>
      <c r="D1912" s="20" t="s">
        <v>914</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20" t="s">
        <v>298</v>
      </c>
      <c r="J1912" s="43" t="s">
        <v>842</v>
      </c>
      <c r="K1912" s="51" t="str">
        <f ca="1">LeaveTracker[[#This Row],[Days]]&amp;" "&amp;LeaveTracker[[#This Row],[Type of Leave]]</f>
        <v>3 OTHER</v>
      </c>
      <c r="L1912" s="23">
        <f ca="1">NETWORKDAYS(LeaveTracker[[#This Row],[Start Date]],LeaveTracker[[#This Row],[End Date]],lstHolidays)</f>
        <v>3</v>
      </c>
      <c r="M1912" s="27"/>
    </row>
    <row r="1913" spans="1:13" ht="30"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20" t="s">
        <v>82</v>
      </c>
      <c r="K1913" s="51" t="str">
        <f ca="1">LeaveTracker[[#This Row],[Days]]&amp;" "&amp;LeaveTracker[[#This Row],[Type of Leave]]</f>
        <v>5 VL</v>
      </c>
      <c r="L1913" s="23">
        <f ca="1">NETWORKDAYS(LeaveTracker[[#This Row],[Start Date]],LeaveTracker[[#This Row],[End Date]],lstHolidays)</f>
        <v>5</v>
      </c>
      <c r="M1913" s="27"/>
    </row>
    <row r="1914" spans="1:13" ht="30"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20" t="s">
        <v>298</v>
      </c>
      <c r="J1914" s="43" t="s">
        <v>763</v>
      </c>
      <c r="K1914" s="51" t="str">
        <f ca="1">LeaveTracker[[#This Row],[Days]]&amp;" "&amp;LeaveTracker[[#This Row],[Type of Leave]]</f>
        <v>2 OTHER</v>
      </c>
      <c r="L1914" s="23">
        <f ca="1">NETWORKDAYS(LeaveTracker[[#This Row],[Start Date]],LeaveTracker[[#This Row],[End Date]],lstHolidays)</f>
        <v>2</v>
      </c>
      <c r="M1914" s="27"/>
    </row>
    <row r="1915" spans="1:13" ht="30" customHeight="1" x14ac:dyDescent="0.3">
      <c r="A1915" s="27">
        <v>411</v>
      </c>
      <c r="B1915" s="31">
        <v>43915</v>
      </c>
      <c r="C1915" s="31">
        <v>43907</v>
      </c>
      <c r="D1915" s="19" t="s">
        <v>917</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20" t="s">
        <v>81</v>
      </c>
      <c r="K1915" s="51" t="str">
        <f ca="1">LeaveTracker[[#This Row],[Days]]&amp;" "&amp;LeaveTracker[[#This Row],[Type of Leave]]</f>
        <v>10 SL</v>
      </c>
      <c r="L1915" s="23">
        <f ca="1">NETWORKDAYS(LeaveTracker[[#This Row],[Start Date]],LeaveTracker[[#This Row],[End Date]],lstHolidays)</f>
        <v>10</v>
      </c>
      <c r="M1915" s="27"/>
    </row>
    <row r="1916" spans="1:13" ht="30"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20" t="s">
        <v>298</v>
      </c>
      <c r="J1916" s="43" t="s">
        <v>842</v>
      </c>
      <c r="K1916" s="51" t="str">
        <f ca="1">LeaveTracker[[#This Row],[Days]]&amp;" "&amp;LeaveTracker[[#This Row],[Type of Leave]]</f>
        <v>1 OTHER</v>
      </c>
      <c r="L1916" s="23">
        <f ca="1">NETWORKDAYS(LeaveTracker[[#This Row],[Start Date]],LeaveTracker[[#This Row],[End Date]],lstHolidays)</f>
        <v>1</v>
      </c>
      <c r="M1916" s="27"/>
    </row>
    <row r="1917" spans="1:13" ht="30" customHeight="1" x14ac:dyDescent="0.3">
      <c r="A1917" s="27">
        <v>413</v>
      </c>
      <c r="B1917" s="31">
        <v>43915</v>
      </c>
      <c r="C1917" s="31">
        <v>43885</v>
      </c>
      <c r="D1917" s="19" t="s">
        <v>724</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20" t="s">
        <v>82</v>
      </c>
      <c r="K1917" s="51" t="str">
        <f ca="1">LeaveTracker[[#This Row],[Days]]&amp;" "&amp;LeaveTracker[[#This Row],[Type of Leave]]</f>
        <v>5 VL</v>
      </c>
      <c r="L1917" s="23">
        <f ca="1">NETWORKDAYS(LeaveTracker[[#This Row],[Start Date]],LeaveTracker[[#This Row],[End Date]],lstHolidays)</f>
        <v>5</v>
      </c>
      <c r="M1917" s="27"/>
    </row>
    <row r="1918" spans="1:13" ht="30" customHeight="1" x14ac:dyDescent="0.3">
      <c r="A1918" s="27">
        <v>414</v>
      </c>
      <c r="B1918" s="31">
        <v>43915</v>
      </c>
      <c r="C1918" s="31">
        <v>43861</v>
      </c>
      <c r="D1918" s="19" t="s">
        <v>919</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20" t="s">
        <v>298</v>
      </c>
      <c r="J1918" s="43" t="s">
        <v>842</v>
      </c>
      <c r="K1918" s="51" t="str">
        <f ca="1">LeaveTracker[[#This Row],[Days]]&amp;" "&amp;LeaveTracker[[#This Row],[Type of Leave]]</f>
        <v>3 OTHER</v>
      </c>
      <c r="L1918" s="23">
        <f ca="1">NETWORKDAYS(LeaveTracker[[#This Row],[Start Date]],LeaveTracker[[#This Row],[End Date]],lstHolidays)</f>
        <v>3</v>
      </c>
      <c r="M1918" s="27"/>
    </row>
    <row r="1919" spans="1:13" ht="30"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20" t="s">
        <v>81</v>
      </c>
      <c r="K1919" s="51" t="str">
        <f ca="1">LeaveTracker[[#This Row],[Days]]&amp;" "&amp;LeaveTracker[[#This Row],[Type of Leave]]</f>
        <v>1 SL</v>
      </c>
      <c r="L1919" s="23">
        <f ca="1">NETWORKDAYS(LeaveTracker[[#This Row],[Start Date]],LeaveTracker[[#This Row],[End Date]],lstHolidays)</f>
        <v>1</v>
      </c>
      <c r="M1919" s="27"/>
    </row>
    <row r="1920" spans="1:13" ht="30"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20" t="s">
        <v>81</v>
      </c>
      <c r="K1920" s="51" t="str">
        <f ca="1">LeaveTracker[[#This Row],[Days]]&amp;" "&amp;LeaveTracker[[#This Row],[Type of Leave]]</f>
        <v>1 SL</v>
      </c>
      <c r="L1920" s="23">
        <f ca="1">NETWORKDAYS(LeaveTracker[[#This Row],[Start Date]],LeaveTracker[[#This Row],[End Date]],lstHolidays)</f>
        <v>1</v>
      </c>
      <c r="M1920" s="27"/>
    </row>
    <row r="1921" spans="1:13" ht="30"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20" t="s">
        <v>81</v>
      </c>
      <c r="K1921" s="51" t="str">
        <f ca="1">LeaveTracker[[#This Row],[Days]]&amp;" "&amp;LeaveTracker[[#This Row],[Type of Leave]]</f>
        <v>1 SL</v>
      </c>
      <c r="L1921" s="23">
        <f ca="1">NETWORKDAYS(LeaveTracker[[#This Row],[Start Date]],LeaveTracker[[#This Row],[End Date]],lstHolidays)</f>
        <v>1</v>
      </c>
      <c r="M1921" s="27"/>
    </row>
    <row r="1922" spans="1:13" ht="30" customHeight="1" x14ac:dyDescent="0.3">
      <c r="A1922" s="27">
        <v>417</v>
      </c>
      <c r="B1922" s="31">
        <v>43915</v>
      </c>
      <c r="C1922" s="31">
        <v>43854</v>
      </c>
      <c r="D1922" s="19" t="s">
        <v>922</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20" t="s">
        <v>298</v>
      </c>
      <c r="J1922" s="43" t="s">
        <v>842</v>
      </c>
      <c r="K1922" s="51" t="str">
        <f ca="1">LeaveTracker[[#This Row],[Days]]&amp;" "&amp;LeaveTracker[[#This Row],[Type of Leave]]</f>
        <v>3 OTHER</v>
      </c>
      <c r="L1922" s="23">
        <f ca="1">NETWORKDAYS(LeaveTracker[[#This Row],[Start Date]],LeaveTracker[[#This Row],[End Date]],lstHolidays)</f>
        <v>3</v>
      </c>
      <c r="M1922" s="27"/>
    </row>
    <row r="1923" spans="1:13" ht="30" customHeight="1" x14ac:dyDescent="0.3">
      <c r="A1923" s="27">
        <v>417</v>
      </c>
      <c r="B1923" s="31">
        <v>43915</v>
      </c>
      <c r="C1923" s="31">
        <v>43854</v>
      </c>
      <c r="D1923" s="19" t="s">
        <v>922</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20" t="s">
        <v>298</v>
      </c>
      <c r="J1923" s="43" t="s">
        <v>842</v>
      </c>
      <c r="K1923" s="51" t="str">
        <f ca="1">LeaveTracker[[#This Row],[Days]]&amp;" "&amp;LeaveTracker[[#This Row],[Type of Leave]]</f>
        <v>1 OTHER</v>
      </c>
      <c r="L1923" s="23">
        <f ca="1">NETWORKDAYS(LeaveTracker[[#This Row],[Start Date]],LeaveTracker[[#This Row],[End Date]],lstHolidays)</f>
        <v>1</v>
      </c>
      <c r="M1923" s="27"/>
    </row>
    <row r="1924" spans="1:13" ht="30" customHeight="1" x14ac:dyDescent="0.3">
      <c r="A1924" s="27">
        <v>418</v>
      </c>
      <c r="B1924" s="31">
        <v>43915</v>
      </c>
      <c r="C1924" s="31">
        <v>43843</v>
      </c>
      <c r="D1924" s="19" t="s">
        <v>382</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20" t="s">
        <v>298</v>
      </c>
      <c r="J1924" s="43" t="s">
        <v>158</v>
      </c>
      <c r="K1924" s="51" t="str">
        <f ca="1">LeaveTracker[[#This Row],[Days]]&amp;" "&amp;LeaveTracker[[#This Row],[Type of Leave]]</f>
        <v>0 OTHER</v>
      </c>
      <c r="L1924" s="23">
        <f ca="1">NETWORKDAYS(LeaveTracker[[#This Row],[Start Date]],LeaveTracker[[#This Row],[End Date]],lstHolidays)</f>
        <v>0</v>
      </c>
      <c r="M1924" s="27"/>
    </row>
    <row r="1925" spans="1:13" ht="30" customHeight="1" x14ac:dyDescent="0.3">
      <c r="A1925" s="27">
        <v>419</v>
      </c>
      <c r="B1925" s="31">
        <v>43915</v>
      </c>
      <c r="C1925" s="31">
        <v>43859</v>
      </c>
      <c r="D1925" s="19" t="s">
        <v>925</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20" t="s">
        <v>81</v>
      </c>
      <c r="K1925" s="51" t="str">
        <f ca="1">LeaveTracker[[#This Row],[Days]]&amp;" "&amp;LeaveTracker[[#This Row],[Type of Leave]]</f>
        <v>2 SL</v>
      </c>
      <c r="L1925" s="23">
        <f ca="1">NETWORKDAYS(LeaveTracker[[#This Row],[Start Date]],LeaveTracker[[#This Row],[End Date]],lstHolidays)</f>
        <v>2</v>
      </c>
      <c r="M1925" s="27"/>
    </row>
    <row r="1926" spans="1:13" ht="30" customHeight="1" x14ac:dyDescent="0.3">
      <c r="A1926" s="27">
        <v>419</v>
      </c>
      <c r="B1926" s="31">
        <v>43915</v>
      </c>
      <c r="C1926" s="31">
        <v>43859</v>
      </c>
      <c r="D1926" s="19" t="s">
        <v>925</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20" t="s">
        <v>81</v>
      </c>
      <c r="K1926" s="51" t="str">
        <f ca="1">LeaveTracker[[#This Row],[Days]]&amp;" "&amp;LeaveTracker[[#This Row],[Type of Leave]]</f>
        <v>4 SL</v>
      </c>
      <c r="L1926" s="23">
        <f ca="1">NETWORKDAYS(LeaveTracker[[#This Row],[Start Date]],LeaveTracker[[#This Row],[End Date]],lstHolidays)</f>
        <v>4</v>
      </c>
      <c r="M1926" s="27"/>
    </row>
    <row r="1927" spans="1:13" ht="30" customHeight="1" x14ac:dyDescent="0.3">
      <c r="A1927" s="27">
        <v>420</v>
      </c>
      <c r="B1927" s="31">
        <v>43915</v>
      </c>
      <c r="C1927" s="31">
        <v>43908</v>
      </c>
      <c r="D1927" s="19" t="s">
        <v>708</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20" t="s">
        <v>298</v>
      </c>
      <c r="J1927" s="43" t="s">
        <v>727</v>
      </c>
      <c r="K1927" s="51" t="str">
        <f ca="1">LeaveTracker[[#This Row],[Days]]&amp;" "&amp;LeaveTracker[[#This Row],[Type of Leave]]</f>
        <v>1 OTHER</v>
      </c>
      <c r="L1927" s="23">
        <f ca="1">NETWORKDAYS(LeaveTracker[[#This Row],[Start Date]],LeaveTracker[[#This Row],[End Date]],lstHolidays)</f>
        <v>1</v>
      </c>
      <c r="M1927" s="27"/>
    </row>
    <row r="1928" spans="1:13" ht="30" customHeight="1" x14ac:dyDescent="0.3">
      <c r="A1928" s="27">
        <v>421</v>
      </c>
      <c r="B1928" s="31">
        <v>43915</v>
      </c>
      <c r="C1928" s="31">
        <v>43857</v>
      </c>
      <c r="D1928" s="20" t="s">
        <v>708</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20" t="s">
        <v>82</v>
      </c>
      <c r="K1928" s="51" t="str">
        <f ca="1">LeaveTracker[[#This Row],[Days]]&amp;" "&amp;LeaveTracker[[#This Row],[Type of Leave]]</f>
        <v>3 VL</v>
      </c>
      <c r="L1928" s="23">
        <f ca="1">NETWORKDAYS(LeaveTracker[[#This Row],[Start Date]],LeaveTracker[[#This Row],[End Date]],lstHolidays)</f>
        <v>3</v>
      </c>
      <c r="M1928" s="27"/>
    </row>
    <row r="1929" spans="1:13" ht="30" customHeight="1" x14ac:dyDescent="0.3">
      <c r="A1929" s="27">
        <v>422</v>
      </c>
      <c r="B1929" s="31">
        <v>43915</v>
      </c>
      <c r="C1929" s="31">
        <v>43864</v>
      </c>
      <c r="D1929" s="20" t="s">
        <v>724</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20" t="s">
        <v>298</v>
      </c>
      <c r="J1929" s="43" t="s">
        <v>842</v>
      </c>
      <c r="K1929" s="51" t="str">
        <f ca="1">LeaveTracker[[#This Row],[Days]]&amp;" "&amp;LeaveTracker[[#This Row],[Type of Leave]]</f>
        <v>3 OTHER</v>
      </c>
      <c r="L1929" s="23">
        <f ca="1">NETWORKDAYS(LeaveTracker[[#This Row],[Start Date]],LeaveTracker[[#This Row],[End Date]],lstHolidays)</f>
        <v>3</v>
      </c>
      <c r="M1929" s="27"/>
    </row>
    <row r="1930" spans="1:13" ht="30" customHeight="1" x14ac:dyDescent="0.3">
      <c r="A1930" s="27">
        <v>423</v>
      </c>
      <c r="B1930" s="31">
        <v>43915</v>
      </c>
      <c r="C1930" s="31">
        <v>43858</v>
      </c>
      <c r="D1930" s="20" t="s">
        <v>724</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20" t="s">
        <v>298</v>
      </c>
      <c r="J1930" s="43" t="s">
        <v>842</v>
      </c>
      <c r="K1930" s="51" t="str">
        <f ca="1">LeaveTracker[[#This Row],[Days]]&amp;" "&amp;LeaveTracker[[#This Row],[Type of Leave]]</f>
        <v>1 OTHER</v>
      </c>
      <c r="L1930" s="23">
        <f ca="1">NETWORKDAYS(LeaveTracker[[#This Row],[Start Date]],LeaveTracker[[#This Row],[End Date]],lstHolidays)</f>
        <v>1</v>
      </c>
      <c r="M1930" s="27"/>
    </row>
    <row r="1931" spans="1:13" ht="30" customHeight="1" x14ac:dyDescent="0.3">
      <c r="A1931" s="27">
        <v>424</v>
      </c>
      <c r="B1931" s="31">
        <v>43915</v>
      </c>
      <c r="C1931" s="31">
        <v>43908</v>
      </c>
      <c r="D1931" s="19" t="s">
        <v>388</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20" t="s">
        <v>81</v>
      </c>
      <c r="K1931" s="51" t="str">
        <f ca="1">LeaveTracker[[#This Row],[Days]]&amp;" "&amp;LeaveTracker[[#This Row],[Type of Leave]]</f>
        <v>1 SL</v>
      </c>
      <c r="L1931" s="23">
        <f ca="1">NETWORKDAYS(LeaveTracker[[#This Row],[Start Date]],LeaveTracker[[#This Row],[End Date]],lstHolidays)</f>
        <v>1</v>
      </c>
      <c r="M1931" s="27"/>
    </row>
    <row r="1932" spans="1:13" ht="30" customHeight="1" x14ac:dyDescent="0.3">
      <c r="A1932" s="27">
        <v>425</v>
      </c>
      <c r="B1932" s="31">
        <v>43915</v>
      </c>
      <c r="C1932" s="31">
        <v>43878</v>
      </c>
      <c r="D1932" s="19" t="s">
        <v>388</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20" t="s">
        <v>81</v>
      </c>
      <c r="K1932" s="51" t="str">
        <f>LeaveTracker[[#This Row],[Days]]&amp;" "&amp;LeaveTracker[[#This Row],[Type of Leave]]</f>
        <v>4 SL</v>
      </c>
      <c r="L1932" s="23">
        <v>4</v>
      </c>
      <c r="M1932" s="27"/>
    </row>
    <row r="1933" spans="1:13" ht="30" customHeight="1" x14ac:dyDescent="0.3">
      <c r="A1933" s="27">
        <v>425</v>
      </c>
      <c r="B1933" s="31">
        <v>43915</v>
      </c>
      <c r="C1933" s="31">
        <v>43878</v>
      </c>
      <c r="D1933" s="19" t="s">
        <v>388</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20" t="s">
        <v>81</v>
      </c>
      <c r="K1933" s="51" t="str">
        <f>LeaveTracker[[#This Row],[Days]]&amp;" "&amp;LeaveTracker[[#This Row],[Type of Leave]]</f>
        <v>0.5 SL</v>
      </c>
      <c r="L1933" s="34">
        <v>0.5</v>
      </c>
      <c r="M1933" s="27"/>
    </row>
    <row r="1934" spans="1:13" ht="30" customHeight="1" x14ac:dyDescent="0.3">
      <c r="A1934" s="27">
        <v>426</v>
      </c>
      <c r="B1934" s="31">
        <v>43915</v>
      </c>
      <c r="C1934" s="31">
        <v>43885</v>
      </c>
      <c r="D1934" s="19" t="s">
        <v>1025</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20" t="s">
        <v>82</v>
      </c>
      <c r="K1934" s="51" t="str">
        <f ca="1">LeaveTracker[[#This Row],[Days]]&amp;" "&amp;LeaveTracker[[#This Row],[Type of Leave]]</f>
        <v>2 VL</v>
      </c>
      <c r="L1934" s="23">
        <f ca="1">NETWORKDAYS(LeaveTracker[[#This Row],[Start Date]],LeaveTracker[[#This Row],[End Date]],lstHolidays)</f>
        <v>2</v>
      </c>
      <c r="M1934" s="27"/>
    </row>
    <row r="1935" spans="1:13" ht="30" customHeight="1" x14ac:dyDescent="0.3">
      <c r="A1935" s="27">
        <v>426</v>
      </c>
      <c r="B1935" s="31">
        <v>43915</v>
      </c>
      <c r="C1935" s="31">
        <v>43885</v>
      </c>
      <c r="D1935" s="19" t="s">
        <v>1025</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20" t="s">
        <v>82</v>
      </c>
      <c r="K1935" s="51" t="str">
        <f ca="1">LeaveTracker[[#This Row],[Days]]&amp;" "&amp;LeaveTracker[[#This Row],[Type of Leave]]</f>
        <v>3 VL</v>
      </c>
      <c r="L1935" s="23">
        <f ca="1">NETWORKDAYS(LeaveTracker[[#This Row],[Start Date]],LeaveTracker[[#This Row],[End Date]],lstHolidays)</f>
        <v>3</v>
      </c>
      <c r="M1935" s="27"/>
    </row>
    <row r="1936" spans="1:13" ht="30" customHeight="1" x14ac:dyDescent="0.3">
      <c r="A1936" s="27">
        <v>427</v>
      </c>
      <c r="B1936" s="31">
        <v>43915</v>
      </c>
      <c r="C1936" s="31">
        <v>43888</v>
      </c>
      <c r="D1936" s="19" t="s">
        <v>772</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20" t="s">
        <v>82</v>
      </c>
      <c r="K1936" s="51" t="str">
        <f ca="1">LeaveTracker[[#This Row],[Days]]&amp;" "&amp;LeaveTracker[[#This Row],[Type of Leave]]</f>
        <v>4 VL</v>
      </c>
      <c r="L1936" s="23">
        <f ca="1">NETWORKDAYS(LeaveTracker[[#This Row],[Start Date]],LeaveTracker[[#This Row],[End Date]],lstHolidays)</f>
        <v>4</v>
      </c>
      <c r="M1936" s="27"/>
    </row>
    <row r="1937" spans="1:13" ht="30" customHeight="1" x14ac:dyDescent="0.3">
      <c r="A1937" s="27">
        <v>427</v>
      </c>
      <c r="B1937" s="31">
        <v>43915</v>
      </c>
      <c r="C1937" s="31">
        <v>43888</v>
      </c>
      <c r="D1937" s="19" t="s">
        <v>772</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20" t="s">
        <v>82</v>
      </c>
      <c r="K1937" s="51" t="str">
        <f>LeaveTracker[[#This Row],[Days]]&amp;" "&amp;LeaveTracker[[#This Row],[Type of Leave]]</f>
        <v>1 VL</v>
      </c>
      <c r="L1937" s="23">
        <v>1</v>
      </c>
      <c r="M1937" s="27"/>
    </row>
    <row r="1938" spans="1:13" ht="30" customHeight="1" x14ac:dyDescent="0.3">
      <c r="A1938" s="27">
        <v>428</v>
      </c>
      <c r="B1938" s="31">
        <v>43915</v>
      </c>
      <c r="C1938" s="31">
        <v>43875</v>
      </c>
      <c r="D1938" s="19" t="s">
        <v>928</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20" t="s">
        <v>82</v>
      </c>
      <c r="K1938" s="51" t="str">
        <f ca="1">LeaveTracker[[#This Row],[Days]]&amp;" "&amp;LeaveTracker[[#This Row],[Type of Leave]]</f>
        <v>5 VL</v>
      </c>
      <c r="L1938" s="23">
        <f ca="1">NETWORKDAYS(LeaveTracker[[#This Row],[Start Date]],LeaveTracker[[#This Row],[End Date]],lstHolidays)</f>
        <v>5</v>
      </c>
      <c r="M1938" s="27"/>
    </row>
    <row r="1939" spans="1:13" ht="30" customHeight="1" x14ac:dyDescent="0.3">
      <c r="A1939" s="27">
        <v>429</v>
      </c>
      <c r="B1939" s="31">
        <v>43915</v>
      </c>
      <c r="C1939" s="31">
        <v>43888</v>
      </c>
      <c r="D1939" s="19" t="s">
        <v>929</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20" t="s">
        <v>82</v>
      </c>
      <c r="K1939" s="51" t="str">
        <f ca="1">LeaveTracker[[#This Row],[Days]]&amp;" "&amp;LeaveTracker[[#This Row],[Type of Leave]]</f>
        <v>5 VL</v>
      </c>
      <c r="L1939" s="23">
        <f ca="1">NETWORKDAYS(LeaveTracker[[#This Row],[Start Date]],LeaveTracker[[#This Row],[End Date]],lstHolidays)</f>
        <v>5</v>
      </c>
      <c r="M1939" s="27"/>
    </row>
    <row r="1940" spans="1:13" ht="30"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20" t="s">
        <v>82</v>
      </c>
      <c r="K1940" s="51" t="str">
        <f ca="1">LeaveTracker[[#This Row],[Days]]&amp;" "&amp;LeaveTracker[[#This Row],[Type of Leave]]</f>
        <v>1 VL</v>
      </c>
      <c r="L1940" s="23">
        <f ca="1">NETWORKDAYS(LeaveTracker[[#This Row],[Start Date]],LeaveTracker[[#This Row],[End Date]],lstHolidays)</f>
        <v>1</v>
      </c>
      <c r="M1940" s="27"/>
    </row>
    <row r="1941" spans="1:13" ht="30" customHeight="1" x14ac:dyDescent="0.3">
      <c r="A1941" s="27">
        <v>431</v>
      </c>
      <c r="B1941" s="31">
        <v>43915</v>
      </c>
      <c r="C1941" s="31">
        <v>43875</v>
      </c>
      <c r="D1941" s="19" t="s">
        <v>932</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20" t="s">
        <v>82</v>
      </c>
      <c r="K1941" s="51" t="str">
        <f ca="1">LeaveTracker[[#This Row],[Days]]&amp;" "&amp;LeaveTracker[[#This Row],[Type of Leave]]</f>
        <v>5 VL</v>
      </c>
      <c r="L1941" s="23">
        <f ca="1">NETWORKDAYS(LeaveTracker[[#This Row],[Start Date]],LeaveTracker[[#This Row],[End Date]],lstHolidays)</f>
        <v>5</v>
      </c>
      <c r="M1941" s="27"/>
    </row>
    <row r="1942" spans="1:13" ht="30" customHeight="1" x14ac:dyDescent="0.3">
      <c r="A1942" s="27">
        <v>432</v>
      </c>
      <c r="B1942" s="31">
        <v>43915</v>
      </c>
      <c r="C1942" s="31">
        <v>43885</v>
      </c>
      <c r="D1942" s="19" t="s">
        <v>928</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20" t="s">
        <v>82</v>
      </c>
      <c r="K1942" s="51" t="str">
        <f ca="1">LeaveTracker[[#This Row],[Days]]&amp;" "&amp;LeaveTracker[[#This Row],[Type of Leave]]</f>
        <v>4 VL</v>
      </c>
      <c r="L1942" s="23">
        <f ca="1">NETWORKDAYS(LeaveTracker[[#This Row],[Start Date]],LeaveTracker[[#This Row],[End Date]],lstHolidays)</f>
        <v>4</v>
      </c>
      <c r="M1942" s="27"/>
    </row>
    <row r="1943" spans="1:13" ht="30" customHeight="1" x14ac:dyDescent="0.3">
      <c r="A1943" s="27">
        <v>433</v>
      </c>
      <c r="B1943" s="31">
        <v>43915</v>
      </c>
      <c r="C1943" s="31">
        <v>43871</v>
      </c>
      <c r="D1943" s="19" t="s">
        <v>371</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20" t="s">
        <v>298</v>
      </c>
      <c r="J1943" s="43" t="s">
        <v>842</v>
      </c>
      <c r="K1943" s="51" t="str">
        <f ca="1">LeaveTracker[[#This Row],[Days]]&amp;" "&amp;LeaveTracker[[#This Row],[Type of Leave]]</f>
        <v>1 OTHER</v>
      </c>
      <c r="L1943" s="23">
        <f ca="1">NETWORKDAYS(LeaveTracker[[#This Row],[Start Date]],LeaveTracker[[#This Row],[End Date]],lstHolidays)</f>
        <v>1</v>
      </c>
      <c r="M1943" s="27"/>
    </row>
    <row r="1944" spans="1:13" ht="30" customHeight="1" x14ac:dyDescent="0.3">
      <c r="A1944" s="27">
        <v>433</v>
      </c>
      <c r="B1944" s="31">
        <v>43915</v>
      </c>
      <c r="C1944" s="31">
        <v>43871</v>
      </c>
      <c r="D1944" s="19" t="s">
        <v>371</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20" t="s">
        <v>298</v>
      </c>
      <c r="J1944" s="43" t="s">
        <v>842</v>
      </c>
      <c r="K1944" s="51" t="str">
        <f ca="1">LeaveTracker[[#This Row],[Days]]&amp;" "&amp;LeaveTracker[[#This Row],[Type of Leave]]</f>
        <v>1 OTHER</v>
      </c>
      <c r="L1944" s="23">
        <f ca="1">NETWORKDAYS(LeaveTracker[[#This Row],[Start Date]],LeaveTracker[[#This Row],[End Date]],lstHolidays)</f>
        <v>1</v>
      </c>
      <c r="M1944" s="27"/>
    </row>
    <row r="1945" spans="1:13" ht="30" customHeight="1" x14ac:dyDescent="0.3">
      <c r="A1945" s="27">
        <v>434</v>
      </c>
      <c r="B1945" s="31">
        <v>43915</v>
      </c>
      <c r="C1945" s="31">
        <v>43859</v>
      </c>
      <c r="D1945" s="20" t="s">
        <v>371</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20" t="s">
        <v>298</v>
      </c>
      <c r="J1945" s="43" t="s">
        <v>842</v>
      </c>
      <c r="K1945" s="51" t="str">
        <f ca="1">LeaveTracker[[#This Row],[Days]]&amp;" "&amp;LeaveTracker[[#This Row],[Type of Leave]]</f>
        <v>2 OTHER</v>
      </c>
      <c r="L1945" s="23">
        <f ca="1">NETWORKDAYS(LeaveTracker[[#This Row],[Start Date]],LeaveTracker[[#This Row],[End Date]],lstHolidays)</f>
        <v>2</v>
      </c>
      <c r="M1945" s="27"/>
    </row>
    <row r="1946" spans="1:13" ht="30" customHeight="1" x14ac:dyDescent="0.3">
      <c r="A1946" s="27">
        <v>435</v>
      </c>
      <c r="B1946" s="31">
        <v>43915</v>
      </c>
      <c r="C1946" s="31">
        <v>43860</v>
      </c>
      <c r="D1946" s="20" t="s">
        <v>925</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20" t="s">
        <v>298</v>
      </c>
      <c r="J1946" s="43" t="s">
        <v>842</v>
      </c>
      <c r="K1946" s="51" t="str">
        <f>LeaveTracker[[#This Row],[Days]]&amp;" "&amp;LeaveTracker[[#This Row],[Type of Leave]]</f>
        <v>5 OTHER</v>
      </c>
      <c r="L1946" s="23">
        <v>5</v>
      </c>
      <c r="M1946" s="27"/>
    </row>
    <row r="1947" spans="1:13" ht="30" customHeight="1" x14ac:dyDescent="0.3">
      <c r="A1947" s="27">
        <v>436</v>
      </c>
      <c r="B1947" s="31">
        <v>43915</v>
      </c>
      <c r="C1947" s="31">
        <v>43895</v>
      </c>
      <c r="D1947" s="19" t="s">
        <v>936</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20" t="s">
        <v>81</v>
      </c>
      <c r="K1947" s="51" t="str">
        <f ca="1">LeaveTracker[[#This Row],[Days]]&amp;" "&amp;LeaveTracker[[#This Row],[Type of Leave]]</f>
        <v>1 SL</v>
      </c>
      <c r="L1947" s="23">
        <f ca="1">NETWORKDAYS(LeaveTracker[[#This Row],[Start Date]],LeaveTracker[[#This Row],[End Date]],lstHolidays)</f>
        <v>1</v>
      </c>
      <c r="M1947" s="27"/>
    </row>
    <row r="1948" spans="1:13" ht="30" customHeight="1" x14ac:dyDescent="0.3">
      <c r="A1948" s="27">
        <v>436</v>
      </c>
      <c r="B1948" s="31">
        <v>43915</v>
      </c>
      <c r="C1948" s="31">
        <v>43895</v>
      </c>
      <c r="D1948" s="19" t="s">
        <v>936</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20" t="s">
        <v>81</v>
      </c>
      <c r="K1948" s="51" t="str">
        <f ca="1">LeaveTracker[[#This Row],[Days]]&amp;" "&amp;LeaveTracker[[#This Row],[Type of Leave]]</f>
        <v>3 SL</v>
      </c>
      <c r="L1948" s="23">
        <f ca="1">NETWORKDAYS(LeaveTracker[[#This Row],[Start Date]],LeaveTracker[[#This Row],[End Date]],lstHolidays)</f>
        <v>3</v>
      </c>
      <c r="M1948" s="27"/>
    </row>
    <row r="1949" spans="1:13" ht="30" customHeight="1" x14ac:dyDescent="0.3">
      <c r="A1949" s="27">
        <v>437</v>
      </c>
      <c r="B1949" s="31">
        <v>43915</v>
      </c>
      <c r="C1949" s="31">
        <v>43885</v>
      </c>
      <c r="D1949" s="20" t="s">
        <v>936</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20" t="s">
        <v>81</v>
      </c>
      <c r="K1949" s="51" t="str">
        <f>LeaveTracker[[#This Row],[Days]]&amp;" "&amp;LeaveTracker[[#This Row],[Type of Leave]]</f>
        <v>1.5 SL</v>
      </c>
      <c r="L1949" s="34">
        <v>1.5</v>
      </c>
      <c r="M1949" s="27"/>
    </row>
    <row r="1950" spans="1:13" ht="30" customHeight="1" x14ac:dyDescent="0.3">
      <c r="A1950" s="27">
        <v>438</v>
      </c>
      <c r="B1950" s="31">
        <v>43915</v>
      </c>
      <c r="C1950" s="31">
        <v>43873</v>
      </c>
      <c r="D1950" s="20" t="s">
        <v>936</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20" t="s">
        <v>81</v>
      </c>
      <c r="K1950" s="51" t="str">
        <f ca="1">LeaveTracker[[#This Row],[Days]]&amp;" "&amp;LeaveTracker[[#This Row],[Type of Leave]]</f>
        <v>1 SL</v>
      </c>
      <c r="L1950" s="23">
        <f ca="1">NETWORKDAYS(LeaveTracker[[#This Row],[Start Date]],LeaveTracker[[#This Row],[End Date]],lstHolidays)</f>
        <v>1</v>
      </c>
      <c r="M1950" s="27"/>
    </row>
    <row r="1951" spans="1:13" ht="30" customHeight="1" x14ac:dyDescent="0.3">
      <c r="A1951" s="27">
        <v>439</v>
      </c>
      <c r="B1951" s="31">
        <v>43915</v>
      </c>
      <c r="C1951" s="31">
        <v>43853</v>
      </c>
      <c r="D1951" s="20" t="s">
        <v>936</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20" t="s">
        <v>81</v>
      </c>
      <c r="K1951" s="51" t="str">
        <f ca="1">LeaveTracker[[#This Row],[Days]]&amp;" "&amp;LeaveTracker[[#This Row],[Type of Leave]]</f>
        <v>1 SL</v>
      </c>
      <c r="L1951" s="23">
        <f ca="1">NETWORKDAYS(LeaveTracker[[#This Row],[Start Date]],LeaveTracker[[#This Row],[End Date]],lstHolidays)</f>
        <v>1</v>
      </c>
      <c r="M1951" s="27"/>
    </row>
    <row r="1952" spans="1:13" ht="30" customHeight="1" x14ac:dyDescent="0.3">
      <c r="A1952" s="27">
        <v>440</v>
      </c>
      <c r="B1952" s="31">
        <v>43915</v>
      </c>
      <c r="C1952" s="31">
        <v>43852</v>
      </c>
      <c r="D1952" s="20" t="s">
        <v>936</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20" t="s">
        <v>298</v>
      </c>
      <c r="J1952" s="43" t="s">
        <v>842</v>
      </c>
      <c r="K1952" s="51" t="str">
        <f ca="1">LeaveTracker[[#This Row],[Days]]&amp;" "&amp;LeaveTracker[[#This Row],[Type of Leave]]</f>
        <v>3 OTHER</v>
      </c>
      <c r="L1952" s="23">
        <f ca="1">NETWORKDAYS(LeaveTracker[[#This Row],[Start Date]],LeaveTracker[[#This Row],[End Date]],lstHolidays)</f>
        <v>3</v>
      </c>
      <c r="M1952" s="27"/>
    </row>
    <row r="1953" spans="1:13" ht="30" customHeight="1" x14ac:dyDescent="0.3">
      <c r="A1953" s="27">
        <v>440</v>
      </c>
      <c r="B1953" s="31">
        <v>43915</v>
      </c>
      <c r="C1953" s="31">
        <v>43852</v>
      </c>
      <c r="D1953" s="20" t="s">
        <v>936</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20" t="s">
        <v>298</v>
      </c>
      <c r="J1953" s="43" t="s">
        <v>842</v>
      </c>
      <c r="K1953" s="51" t="str">
        <f ca="1">LeaveTracker[[#This Row],[Days]]&amp;" "&amp;LeaveTracker[[#This Row],[Type of Leave]]</f>
        <v>2 OTHER</v>
      </c>
      <c r="L1953" s="23">
        <f ca="1">NETWORKDAYS(LeaveTracker[[#This Row],[Start Date]],LeaveTracker[[#This Row],[End Date]],lstHolidays)</f>
        <v>2</v>
      </c>
      <c r="M1953" s="27"/>
    </row>
    <row r="1954" spans="1:13" ht="30" customHeight="1" x14ac:dyDescent="0.3">
      <c r="A1954" s="27">
        <v>441</v>
      </c>
      <c r="B1954" s="31">
        <v>43915</v>
      </c>
      <c r="C1954" s="31">
        <v>43848</v>
      </c>
      <c r="D1954" s="19" t="s">
        <v>371</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20" t="s">
        <v>298</v>
      </c>
      <c r="J1954" s="43" t="s">
        <v>214</v>
      </c>
      <c r="K1954" s="51" t="str">
        <f ca="1">LeaveTracker[[#This Row],[Days]]&amp;" "&amp;LeaveTracker[[#This Row],[Type of Leave]]</f>
        <v>1 OTHER</v>
      </c>
      <c r="L1954" s="23">
        <f ca="1">NETWORKDAYS(LeaveTracker[[#This Row],[Start Date]],LeaveTracker[[#This Row],[End Date]],lstHolidays)</f>
        <v>1</v>
      </c>
      <c r="M1954" s="27"/>
    </row>
    <row r="1955" spans="1:13" ht="30" customHeight="1" x14ac:dyDescent="0.3">
      <c r="A1955" s="27">
        <v>442</v>
      </c>
      <c r="B1955" s="31">
        <v>43915</v>
      </c>
      <c r="C1955" s="31">
        <v>43875</v>
      </c>
      <c r="D1955" s="20" t="s">
        <v>371</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20" t="s">
        <v>298</v>
      </c>
      <c r="J1955" s="43" t="s">
        <v>842</v>
      </c>
      <c r="K1955" s="51" t="str">
        <f ca="1">LeaveTracker[[#This Row],[Days]]&amp;" "&amp;LeaveTracker[[#This Row],[Type of Leave]]</f>
        <v>1 OTHER</v>
      </c>
      <c r="L1955" s="23">
        <f ca="1">NETWORKDAYS(LeaveTracker[[#This Row],[Start Date]],LeaveTracker[[#This Row],[End Date]],lstHolidays)</f>
        <v>1</v>
      </c>
      <c r="M1955" s="27"/>
    </row>
    <row r="1956" spans="1:13" ht="30" customHeight="1" x14ac:dyDescent="0.3">
      <c r="A1956" s="27">
        <v>442</v>
      </c>
      <c r="B1956" s="31">
        <v>43915</v>
      </c>
      <c r="C1956" s="31">
        <v>43875</v>
      </c>
      <c r="D1956" s="20" t="s">
        <v>371</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20" t="s">
        <v>298</v>
      </c>
      <c r="J1956" s="43" t="s">
        <v>842</v>
      </c>
      <c r="K1956" s="51" t="str">
        <f ca="1">LeaveTracker[[#This Row],[Days]]&amp;" "&amp;LeaveTracker[[#This Row],[Type of Leave]]</f>
        <v>1 OTHER</v>
      </c>
      <c r="L1956" s="23">
        <f ca="1">NETWORKDAYS(LeaveTracker[[#This Row],[Start Date]],LeaveTracker[[#This Row],[End Date]],lstHolidays)</f>
        <v>1</v>
      </c>
      <c r="M1956" s="27"/>
    </row>
    <row r="1957" spans="1:13" ht="30" customHeight="1" x14ac:dyDescent="0.3">
      <c r="A1957" s="27">
        <v>443</v>
      </c>
      <c r="B1957" s="31">
        <v>43915</v>
      </c>
      <c r="C1957" s="31">
        <v>43859</v>
      </c>
      <c r="D1957" s="20" t="s">
        <v>371</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20" t="s">
        <v>298</v>
      </c>
      <c r="J1957" s="43" t="s">
        <v>842</v>
      </c>
      <c r="K1957" s="51" t="str">
        <f ca="1">LeaveTracker[[#This Row],[Days]]&amp;" "&amp;LeaveTracker[[#This Row],[Type of Leave]]</f>
        <v>1 OTHER</v>
      </c>
      <c r="L1957" s="23">
        <f ca="1">NETWORKDAYS(LeaveTracker[[#This Row],[Start Date]],LeaveTracker[[#This Row],[End Date]],lstHolidays)</f>
        <v>1</v>
      </c>
      <c r="M1957" s="27"/>
    </row>
    <row r="1958" spans="1:13" ht="30" customHeight="1" x14ac:dyDescent="0.3">
      <c r="A1958" s="27">
        <v>444</v>
      </c>
      <c r="B1958" s="31">
        <v>43915</v>
      </c>
      <c r="C1958" s="31">
        <v>43892</v>
      </c>
      <c r="D1958" s="19" t="s">
        <v>411</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20" t="s">
        <v>81</v>
      </c>
      <c r="K1958" s="51" t="str">
        <f ca="1">LeaveTracker[[#This Row],[Days]]&amp;" "&amp;LeaveTracker[[#This Row],[Type of Leave]]</f>
        <v>1 SL</v>
      </c>
      <c r="L1958" s="23">
        <f ca="1">NETWORKDAYS(LeaveTracker[[#This Row],[Start Date]],LeaveTracker[[#This Row],[End Date]],lstHolidays)</f>
        <v>1</v>
      </c>
      <c r="M1958" s="27"/>
    </row>
    <row r="1959" spans="1:13" ht="30" customHeight="1" x14ac:dyDescent="0.3">
      <c r="A1959" s="27">
        <v>444</v>
      </c>
      <c r="B1959" s="31">
        <v>43915</v>
      </c>
      <c r="C1959" s="31">
        <v>43892</v>
      </c>
      <c r="D1959" s="19" t="s">
        <v>411</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20" t="s">
        <v>81</v>
      </c>
      <c r="K1959" s="51" t="str">
        <f ca="1">LeaveTracker[[#This Row],[Days]]&amp;" "&amp;LeaveTracker[[#This Row],[Type of Leave]]</f>
        <v>1 SL</v>
      </c>
      <c r="L1959" s="23">
        <f ca="1">NETWORKDAYS(LeaveTracker[[#This Row],[Start Date]],LeaveTracker[[#This Row],[End Date]],lstHolidays)</f>
        <v>1</v>
      </c>
      <c r="M1959" s="27"/>
    </row>
    <row r="1960" spans="1:13" ht="30" customHeight="1" x14ac:dyDescent="0.3">
      <c r="A1960" s="27">
        <v>444</v>
      </c>
      <c r="B1960" s="31">
        <v>43915</v>
      </c>
      <c r="C1960" s="31">
        <v>43892</v>
      </c>
      <c r="D1960" s="19" t="s">
        <v>411</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20" t="s">
        <v>81</v>
      </c>
      <c r="K1960" s="51" t="str">
        <f ca="1">LeaveTracker[[#This Row],[Days]]&amp;" "&amp;LeaveTracker[[#This Row],[Type of Leave]]</f>
        <v>1 SL</v>
      </c>
      <c r="L1960" s="23">
        <f ca="1">NETWORKDAYS(LeaveTracker[[#This Row],[Start Date]],LeaveTracker[[#This Row],[End Date]],lstHolidays)</f>
        <v>1</v>
      </c>
      <c r="M1960" s="27"/>
    </row>
    <row r="1961" spans="1:13" ht="30" customHeight="1" x14ac:dyDescent="0.3">
      <c r="A1961" s="27">
        <v>445</v>
      </c>
      <c r="B1961" s="31">
        <v>43915</v>
      </c>
      <c r="C1961" s="31">
        <v>43859</v>
      </c>
      <c r="D1961" s="20" t="s">
        <v>411</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20" t="s">
        <v>298</v>
      </c>
      <c r="J1961" s="43" t="s">
        <v>842</v>
      </c>
      <c r="K1961" s="51" t="str">
        <f ca="1">LeaveTracker[[#This Row],[Days]]&amp;" "&amp;LeaveTracker[[#This Row],[Type of Leave]]</f>
        <v>1 OTHER</v>
      </c>
      <c r="L1961" s="23">
        <f ca="1">NETWORKDAYS(LeaveTracker[[#This Row],[Start Date]],LeaveTracker[[#This Row],[End Date]],lstHolidays)</f>
        <v>1</v>
      </c>
      <c r="M1961" s="27"/>
    </row>
    <row r="1962" spans="1:13" ht="30" customHeight="1" x14ac:dyDescent="0.3">
      <c r="A1962" s="27">
        <v>446</v>
      </c>
      <c r="B1962" s="31">
        <v>43915</v>
      </c>
      <c r="C1962" s="31">
        <v>43859</v>
      </c>
      <c r="D1962" s="20" t="s">
        <v>411</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20" t="s">
        <v>298</v>
      </c>
      <c r="J1962" s="43" t="s">
        <v>842</v>
      </c>
      <c r="K1962" s="51" t="str">
        <f ca="1">LeaveTracker[[#This Row],[Days]]&amp;" "&amp;LeaveTracker[[#This Row],[Type of Leave]]</f>
        <v>1 OTHER</v>
      </c>
      <c r="L1962" s="23">
        <f ca="1">NETWORKDAYS(LeaveTracker[[#This Row],[Start Date]],LeaveTracker[[#This Row],[End Date]],lstHolidays)</f>
        <v>1</v>
      </c>
      <c r="M1962" s="27"/>
    </row>
    <row r="1963" spans="1:13" ht="30" customHeight="1" x14ac:dyDescent="0.3">
      <c r="A1963" s="27">
        <v>445</v>
      </c>
      <c r="B1963" s="31">
        <v>43915</v>
      </c>
      <c r="C1963" s="31">
        <v>43859</v>
      </c>
      <c r="D1963" s="20" t="s">
        <v>411</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20" t="s">
        <v>298</v>
      </c>
      <c r="J1963" s="43" t="s">
        <v>842</v>
      </c>
      <c r="K1963" s="51" t="str">
        <f ca="1">LeaveTracker[[#This Row],[Days]]&amp;" "&amp;LeaveTracker[[#This Row],[Type of Leave]]</f>
        <v>1 OTHER</v>
      </c>
      <c r="L1963" s="23">
        <f ca="1">NETWORKDAYS(LeaveTracker[[#This Row],[Start Date]],LeaveTracker[[#This Row],[End Date]],lstHolidays)</f>
        <v>1</v>
      </c>
      <c r="M1963" s="27"/>
    </row>
    <row r="1964" spans="1:13" ht="30" customHeight="1" x14ac:dyDescent="0.3">
      <c r="A1964" s="27">
        <v>446</v>
      </c>
      <c r="B1964" s="31">
        <v>43915</v>
      </c>
      <c r="C1964" s="31">
        <v>43889</v>
      </c>
      <c r="D1964" s="19" t="s">
        <v>834</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20" t="s">
        <v>82</v>
      </c>
      <c r="K1964" s="51" t="str">
        <f ca="1">LeaveTracker[[#This Row],[Days]]&amp;" "&amp;LeaveTracker[[#This Row],[Type of Leave]]</f>
        <v>1 VL</v>
      </c>
      <c r="L1964" s="23">
        <f ca="1">NETWORKDAYS(LeaveTracker[[#This Row],[Start Date]],LeaveTracker[[#This Row],[End Date]],lstHolidays)</f>
        <v>1</v>
      </c>
      <c r="M1964" s="27"/>
    </row>
    <row r="1965" spans="1:13" ht="30" customHeight="1" x14ac:dyDescent="0.3">
      <c r="A1965" s="27">
        <v>446</v>
      </c>
      <c r="B1965" s="31">
        <v>43915</v>
      </c>
      <c r="C1965" s="31">
        <v>43889</v>
      </c>
      <c r="D1965" s="19" t="s">
        <v>834</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20" t="s">
        <v>82</v>
      </c>
      <c r="K1965" s="51" t="str">
        <f ca="1">LeaveTracker[[#This Row],[Days]]&amp;" "&amp;LeaveTracker[[#This Row],[Type of Leave]]</f>
        <v>1 VL</v>
      </c>
      <c r="L1965" s="23">
        <f ca="1">NETWORKDAYS(LeaveTracker[[#This Row],[Start Date]],LeaveTracker[[#This Row],[End Date]],lstHolidays)</f>
        <v>1</v>
      </c>
      <c r="M1965" s="27"/>
    </row>
    <row r="1966" spans="1:13" ht="30" customHeight="1" x14ac:dyDescent="0.3">
      <c r="A1966" s="27">
        <v>447</v>
      </c>
      <c r="B1966" s="31">
        <v>43915</v>
      </c>
      <c r="C1966" s="31">
        <v>43872</v>
      </c>
      <c r="D1966" s="20" t="s">
        <v>834</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20" t="s">
        <v>298</v>
      </c>
      <c r="J1966" s="43" t="s">
        <v>842</v>
      </c>
      <c r="K1966" s="51" t="str">
        <f ca="1">LeaveTracker[[#This Row],[Days]]&amp;" "&amp;LeaveTracker[[#This Row],[Type of Leave]]</f>
        <v>2 OTHER</v>
      </c>
      <c r="L1966" s="23">
        <f ca="1">NETWORKDAYS(LeaveTracker[[#This Row],[Start Date]],LeaveTracker[[#This Row],[End Date]],lstHolidays)</f>
        <v>2</v>
      </c>
      <c r="M1966" s="27"/>
    </row>
    <row r="1967" spans="1:13" ht="30" customHeight="1" x14ac:dyDescent="0.3">
      <c r="A1967" s="27">
        <v>448</v>
      </c>
      <c r="B1967" s="31">
        <v>43915</v>
      </c>
      <c r="C1967" s="31">
        <v>43864</v>
      </c>
      <c r="D1967" s="20" t="s">
        <v>834</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20" t="s">
        <v>298</v>
      </c>
      <c r="J1967" s="43" t="s">
        <v>842</v>
      </c>
      <c r="K1967" s="51" t="str">
        <f ca="1">LeaveTracker[[#This Row],[Days]]&amp;" "&amp;LeaveTracker[[#This Row],[Type of Leave]]</f>
        <v>2 OTHER</v>
      </c>
      <c r="L1967" s="23">
        <f ca="1">NETWORKDAYS(LeaveTracker[[#This Row],[Start Date]],LeaveTracker[[#This Row],[End Date]],lstHolidays)</f>
        <v>2</v>
      </c>
      <c r="M1967" s="27"/>
    </row>
    <row r="1968" spans="1:13" ht="30" customHeight="1" x14ac:dyDescent="0.3">
      <c r="A1968" s="27">
        <v>449</v>
      </c>
      <c r="B1968" s="31">
        <v>43915</v>
      </c>
      <c r="C1968" s="31">
        <v>43850</v>
      </c>
      <c r="D1968" s="20" t="s">
        <v>834</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20" t="s">
        <v>298</v>
      </c>
      <c r="J1968" s="43" t="s">
        <v>842</v>
      </c>
      <c r="K1968" s="51" t="str">
        <f ca="1">LeaveTracker[[#This Row],[Days]]&amp;" "&amp;LeaveTracker[[#This Row],[Type of Leave]]</f>
        <v>1 OTHER</v>
      </c>
      <c r="L1968" s="23">
        <f ca="1">NETWORKDAYS(LeaveTracker[[#This Row],[Start Date]],LeaveTracker[[#This Row],[End Date]],lstHolidays)</f>
        <v>1</v>
      </c>
      <c r="M1968" s="27"/>
    </row>
    <row r="1969" spans="1:13" ht="30" customHeight="1" x14ac:dyDescent="0.3">
      <c r="A1969" s="27">
        <v>450</v>
      </c>
      <c r="B1969" s="31">
        <v>43915</v>
      </c>
      <c r="C1969" s="31">
        <v>43838</v>
      </c>
      <c r="D1969" s="20" t="s">
        <v>834</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20" t="s">
        <v>298</v>
      </c>
      <c r="J1969" s="43" t="s">
        <v>727</v>
      </c>
      <c r="K1969" s="51" t="str">
        <f ca="1">LeaveTracker[[#This Row],[Days]]&amp;" "&amp;LeaveTracker[[#This Row],[Type of Leave]]</f>
        <v>1 OTHER</v>
      </c>
      <c r="L1969" s="23">
        <f ca="1">NETWORKDAYS(LeaveTracker[[#This Row],[Start Date]],LeaveTracker[[#This Row],[End Date]],lstHolidays)</f>
        <v>1</v>
      </c>
      <c r="M1969" s="27"/>
    </row>
    <row r="1970" spans="1:13" ht="30" customHeight="1" x14ac:dyDescent="0.3">
      <c r="A1970" s="27">
        <v>451</v>
      </c>
      <c r="B1970" s="31">
        <v>43915</v>
      </c>
      <c r="C1970" s="31">
        <v>43860</v>
      </c>
      <c r="D1970" s="19" t="s">
        <v>402</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20" t="s">
        <v>298</v>
      </c>
      <c r="J1970" s="43" t="s">
        <v>842</v>
      </c>
      <c r="K1970" s="51" t="str">
        <f>LeaveTracker[[#This Row],[Days]]&amp;" "&amp;LeaveTracker[[#This Row],[Type of Leave]]</f>
        <v>1 OTHER</v>
      </c>
      <c r="L1970" s="23">
        <v>1</v>
      </c>
      <c r="M1970" s="27"/>
    </row>
    <row r="1971" spans="1:13" ht="30" customHeight="1" x14ac:dyDescent="0.3">
      <c r="A1971" s="27">
        <v>451</v>
      </c>
      <c r="B1971" s="31">
        <v>43915</v>
      </c>
      <c r="C1971" s="31">
        <v>43860</v>
      </c>
      <c r="D1971" s="19" t="s">
        <v>402</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20" t="s">
        <v>298</v>
      </c>
      <c r="J1971" s="43" t="s">
        <v>842</v>
      </c>
      <c r="K1971" s="51" t="str">
        <f ca="1">LeaveTracker[[#This Row],[Days]]&amp;" "&amp;LeaveTracker[[#This Row],[Type of Leave]]</f>
        <v>1 OTHER</v>
      </c>
      <c r="L1971" s="23">
        <f ca="1">NETWORKDAYS(LeaveTracker[[#This Row],[Start Date]],LeaveTracker[[#This Row],[End Date]],lstHolidays)</f>
        <v>1</v>
      </c>
      <c r="M1971" s="27"/>
    </row>
    <row r="1972" spans="1:13" ht="30" customHeight="1" x14ac:dyDescent="0.3">
      <c r="A1972" s="27">
        <v>451</v>
      </c>
      <c r="B1972" s="31">
        <v>43915</v>
      </c>
      <c r="C1972" s="31">
        <v>43860</v>
      </c>
      <c r="D1972" s="19" t="s">
        <v>402</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20" t="s">
        <v>298</v>
      </c>
      <c r="J1972" s="43" t="s">
        <v>842</v>
      </c>
      <c r="K1972" s="51" t="str">
        <f>LeaveTracker[[#This Row],[Days]]&amp;" "&amp;LeaveTracker[[#This Row],[Type of Leave]]</f>
        <v>1 OTHER</v>
      </c>
      <c r="L1972" s="23">
        <v>1</v>
      </c>
      <c r="M1972" s="27"/>
    </row>
    <row r="1973" spans="1:13" ht="30" customHeight="1" x14ac:dyDescent="0.3">
      <c r="A1973" s="27">
        <v>451</v>
      </c>
      <c r="B1973" s="31">
        <v>43915</v>
      </c>
      <c r="C1973" s="31">
        <v>43860</v>
      </c>
      <c r="D1973" s="19" t="s">
        <v>402</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20" t="s">
        <v>298</v>
      </c>
      <c r="J1973" s="43" t="s">
        <v>842</v>
      </c>
      <c r="K1973" s="51" t="str">
        <f ca="1">LeaveTracker[[#This Row],[Days]]&amp;" "&amp;LeaveTracker[[#This Row],[Type of Leave]]</f>
        <v>1 OTHER</v>
      </c>
      <c r="L1973" s="23">
        <f ca="1">NETWORKDAYS(LeaveTracker[[#This Row],[Start Date]],LeaveTracker[[#This Row],[End Date]],lstHolidays)</f>
        <v>1</v>
      </c>
      <c r="M1973" s="27"/>
    </row>
    <row r="1974" spans="1:13" ht="30" customHeight="1" x14ac:dyDescent="0.3">
      <c r="A1974" s="27">
        <v>452</v>
      </c>
      <c r="B1974" s="31">
        <v>43915</v>
      </c>
      <c r="C1974" s="31">
        <v>43901</v>
      </c>
      <c r="D1974" s="19" t="s">
        <v>944</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20" t="s">
        <v>81</v>
      </c>
      <c r="K1974" s="51" t="str">
        <f ca="1">LeaveTracker[[#This Row],[Days]]&amp;" "&amp;LeaveTracker[[#This Row],[Type of Leave]]</f>
        <v>1 SL</v>
      </c>
      <c r="L1974" s="23">
        <f ca="1">NETWORKDAYS(LeaveTracker[[#This Row],[Start Date]],LeaveTracker[[#This Row],[End Date]],lstHolidays)</f>
        <v>1</v>
      </c>
      <c r="M1974" s="27"/>
    </row>
    <row r="1975" spans="1:13" ht="30" customHeight="1" x14ac:dyDescent="0.3">
      <c r="A1975" s="27">
        <v>453</v>
      </c>
      <c r="B1975" s="31">
        <v>43915</v>
      </c>
      <c r="C1975" s="31">
        <v>43859</v>
      </c>
      <c r="D1975" s="19" t="s">
        <v>944</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20" t="s">
        <v>298</v>
      </c>
      <c r="J1975" s="43" t="s">
        <v>842</v>
      </c>
      <c r="K1975" s="51" t="str">
        <f ca="1">LeaveTracker[[#This Row],[Days]]&amp;" "&amp;LeaveTracker[[#This Row],[Type of Leave]]</f>
        <v>1 OTHER</v>
      </c>
      <c r="L1975" s="23">
        <f ca="1">NETWORKDAYS(LeaveTracker[[#This Row],[Start Date]],LeaveTracker[[#This Row],[End Date]],lstHolidays)</f>
        <v>1</v>
      </c>
      <c r="M1975" s="27"/>
    </row>
    <row r="1976" spans="1:13" ht="30" customHeight="1" x14ac:dyDescent="0.3">
      <c r="A1976" s="27">
        <v>453</v>
      </c>
      <c r="B1976" s="31">
        <v>43915</v>
      </c>
      <c r="C1976" s="31">
        <v>43859</v>
      </c>
      <c r="D1976" s="19" t="s">
        <v>944</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20" t="s">
        <v>298</v>
      </c>
      <c r="J1976" s="43" t="s">
        <v>842</v>
      </c>
      <c r="K1976" s="51" t="str">
        <f ca="1">LeaveTracker[[#This Row],[Days]]&amp;" "&amp;LeaveTracker[[#This Row],[Type of Leave]]</f>
        <v>1 OTHER</v>
      </c>
      <c r="L1976" s="23">
        <f ca="1">NETWORKDAYS(LeaveTracker[[#This Row],[Start Date]],LeaveTracker[[#This Row],[End Date]],lstHolidays)</f>
        <v>1</v>
      </c>
      <c r="M1976" s="27"/>
    </row>
    <row r="1977" spans="1:13" ht="30" customHeight="1" x14ac:dyDescent="0.3">
      <c r="A1977" s="27">
        <v>453</v>
      </c>
      <c r="B1977" s="31">
        <v>43915</v>
      </c>
      <c r="C1977" s="31">
        <v>43859</v>
      </c>
      <c r="D1977" s="19" t="s">
        <v>944</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20" t="s">
        <v>298</v>
      </c>
      <c r="J1977" s="43" t="s">
        <v>842</v>
      </c>
      <c r="K1977" s="51" t="str">
        <f ca="1">LeaveTracker[[#This Row],[Days]]&amp;" "&amp;LeaveTracker[[#This Row],[Type of Leave]]</f>
        <v>2 OTHER</v>
      </c>
      <c r="L1977" s="23">
        <f ca="1">NETWORKDAYS(LeaveTracker[[#This Row],[Start Date]],LeaveTracker[[#This Row],[End Date]],lstHolidays)</f>
        <v>2</v>
      </c>
      <c r="M1977" s="27"/>
    </row>
    <row r="1978" spans="1:13" ht="30" customHeight="1" x14ac:dyDescent="0.3">
      <c r="A1978" s="27">
        <v>453</v>
      </c>
      <c r="B1978" s="31">
        <v>43915</v>
      </c>
      <c r="C1978" s="31">
        <v>43859</v>
      </c>
      <c r="D1978" s="19" t="s">
        <v>944</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20" t="s">
        <v>298</v>
      </c>
      <c r="J1978" s="43" t="s">
        <v>842</v>
      </c>
      <c r="K1978" s="51" t="str">
        <f ca="1">LeaveTracker[[#This Row],[Days]]&amp;" "&amp;LeaveTracker[[#This Row],[Type of Leave]]</f>
        <v>1 OTHER</v>
      </c>
      <c r="L1978" s="23">
        <f ca="1">NETWORKDAYS(LeaveTracker[[#This Row],[Start Date]],LeaveTracker[[#This Row],[End Date]],lstHolidays)</f>
        <v>1</v>
      </c>
      <c r="M1978" s="27"/>
    </row>
    <row r="1979" spans="1:13" ht="30" customHeight="1" x14ac:dyDescent="0.3">
      <c r="A1979" s="27">
        <v>454</v>
      </c>
      <c r="B1979" s="31">
        <v>43915</v>
      </c>
      <c r="C1979" s="31">
        <v>43841</v>
      </c>
      <c r="D1979" s="20" t="s">
        <v>944</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20" t="s">
        <v>81</v>
      </c>
      <c r="K1979" s="51" t="str">
        <f ca="1">LeaveTracker[[#This Row],[Days]]&amp;" "&amp;LeaveTracker[[#This Row],[Type of Leave]]</f>
        <v>1 SL</v>
      </c>
      <c r="L1979" s="23">
        <f ca="1">NETWORKDAYS(LeaveTracker[[#This Row],[Start Date]],LeaveTracker[[#This Row],[End Date]],lstHolidays)</f>
        <v>1</v>
      </c>
      <c r="M1979" s="27"/>
    </row>
    <row r="1980" spans="1:13" ht="30" customHeight="1" x14ac:dyDescent="0.3">
      <c r="A1980" s="27">
        <v>455</v>
      </c>
      <c r="B1980" s="31">
        <v>43915</v>
      </c>
      <c r="C1980" s="31">
        <v>43841</v>
      </c>
      <c r="D1980" s="20" t="s">
        <v>944</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20" t="s">
        <v>298</v>
      </c>
      <c r="J1980" s="43" t="s">
        <v>727</v>
      </c>
      <c r="K1980" s="51" t="str">
        <f ca="1">LeaveTracker[[#This Row],[Days]]&amp;" "&amp;LeaveTracker[[#This Row],[Type of Leave]]</f>
        <v>1 OTHER</v>
      </c>
      <c r="L1980" s="23">
        <f ca="1">NETWORKDAYS(LeaveTracker[[#This Row],[Start Date]],LeaveTracker[[#This Row],[End Date]],lstHolidays)</f>
        <v>1</v>
      </c>
      <c r="M1980" s="27"/>
    </row>
    <row r="1981" spans="1:13" ht="30" customHeight="1" x14ac:dyDescent="0.3">
      <c r="A1981" s="27">
        <v>456</v>
      </c>
      <c r="B1981" s="31">
        <v>43915</v>
      </c>
      <c r="C1981" s="31">
        <v>43836</v>
      </c>
      <c r="D1981" s="19" t="s">
        <v>759</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20" t="s">
        <v>82</v>
      </c>
      <c r="K1981" s="51" t="str">
        <f ca="1">LeaveTracker[[#This Row],[Days]]&amp;" "&amp;LeaveTracker[[#This Row],[Type of Leave]]</f>
        <v>2 VL</v>
      </c>
      <c r="L1981" s="23">
        <f ca="1">NETWORKDAYS(LeaveTracker[[#This Row],[Start Date]],LeaveTracker[[#This Row],[End Date]],lstHolidays)</f>
        <v>2</v>
      </c>
      <c r="M1981" s="27"/>
    </row>
    <row r="1982" spans="1:13" ht="30" customHeight="1" x14ac:dyDescent="0.3">
      <c r="A1982" s="27">
        <v>457</v>
      </c>
      <c r="B1982" s="31">
        <v>43915</v>
      </c>
      <c r="C1982" s="31">
        <v>43871</v>
      </c>
      <c r="D1982" s="19" t="s">
        <v>759</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20" t="s">
        <v>298</v>
      </c>
      <c r="J1982" s="43" t="s">
        <v>842</v>
      </c>
      <c r="K1982" s="51" t="str">
        <f ca="1">LeaveTracker[[#This Row],[Days]]&amp;" "&amp;LeaveTracker[[#This Row],[Type of Leave]]</f>
        <v>1 OTHER</v>
      </c>
      <c r="L1982" s="23">
        <f ca="1">NETWORKDAYS(LeaveTracker[[#This Row],[Start Date]],LeaveTracker[[#This Row],[End Date]],lstHolidays)</f>
        <v>1</v>
      </c>
      <c r="M1982" s="27"/>
    </row>
    <row r="1983" spans="1:13" ht="30" customHeight="1" x14ac:dyDescent="0.3">
      <c r="A1983" s="27">
        <v>458</v>
      </c>
      <c r="B1983" s="31">
        <v>43915</v>
      </c>
      <c r="D1983" s="20" t="s">
        <v>759</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20" t="s">
        <v>298</v>
      </c>
      <c r="J1983" s="43" t="s">
        <v>842</v>
      </c>
      <c r="K1983" s="51" t="str">
        <f ca="1">LeaveTracker[[#This Row],[Days]]&amp;" "&amp;LeaveTracker[[#This Row],[Type of Leave]]</f>
        <v>1 OTHER</v>
      </c>
      <c r="L1983" s="23">
        <f ca="1">NETWORKDAYS(LeaveTracker[[#This Row],[Start Date]],LeaveTracker[[#This Row],[End Date]],lstHolidays)</f>
        <v>1</v>
      </c>
      <c r="M1983" s="27"/>
    </row>
    <row r="1984" spans="1:13" ht="30" customHeight="1" x14ac:dyDescent="0.3">
      <c r="A1984" s="27">
        <v>459</v>
      </c>
      <c r="B1984" s="31">
        <v>43915</v>
      </c>
      <c r="D1984" s="20" t="s">
        <v>759</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20" t="s">
        <v>298</v>
      </c>
      <c r="J1984" s="43" t="s">
        <v>842</v>
      </c>
      <c r="K1984" s="51" t="str">
        <f ca="1">LeaveTracker[[#This Row],[Days]]&amp;" "&amp;LeaveTracker[[#This Row],[Type of Leave]]</f>
        <v>1 OTHER</v>
      </c>
      <c r="L1984" s="23">
        <f ca="1">NETWORKDAYS(LeaveTracker[[#This Row],[Start Date]],LeaveTracker[[#This Row],[End Date]],lstHolidays)</f>
        <v>1</v>
      </c>
      <c r="M1984" s="27"/>
    </row>
    <row r="1985" spans="1:13" ht="30" customHeight="1" x14ac:dyDescent="0.3">
      <c r="A1985" s="27">
        <v>460</v>
      </c>
      <c r="B1985" s="31">
        <v>43915</v>
      </c>
      <c r="C1985" s="31">
        <v>43860</v>
      </c>
      <c r="D1985" s="35" t="s">
        <v>446</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20" t="s">
        <v>298</v>
      </c>
      <c r="J1985" s="43" t="s">
        <v>842</v>
      </c>
      <c r="K1985" s="51" t="str">
        <f ca="1">LeaveTracker[[#This Row],[Days]]&amp;" "&amp;LeaveTracker[[#This Row],[Type of Leave]]</f>
        <v>5 OTHER</v>
      </c>
      <c r="L1985" s="23">
        <f ca="1">NETWORKDAYS(LeaveTracker[[#This Row],[Start Date]],LeaveTracker[[#This Row],[End Date]],lstHolidays)</f>
        <v>5</v>
      </c>
      <c r="M1985" s="27"/>
    </row>
    <row r="1986" spans="1:13" ht="30" customHeight="1" x14ac:dyDescent="0.3">
      <c r="A1986" s="27">
        <v>461</v>
      </c>
      <c r="B1986" s="31">
        <v>43915</v>
      </c>
      <c r="C1986" s="31">
        <v>43895</v>
      </c>
      <c r="D1986" s="19" t="s">
        <v>863</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20" t="s">
        <v>81</v>
      </c>
      <c r="K1986" s="51" t="str">
        <f ca="1">LeaveTracker[[#This Row],[Days]]&amp;" "&amp;LeaveTracker[[#This Row],[Type of Leave]]</f>
        <v>1 SL</v>
      </c>
      <c r="L1986" s="23">
        <f ca="1">NETWORKDAYS(LeaveTracker[[#This Row],[Start Date]],LeaveTracker[[#This Row],[End Date]],lstHolidays)</f>
        <v>1</v>
      </c>
      <c r="M1986" s="27"/>
    </row>
    <row r="1987" spans="1:13" ht="30" customHeight="1" x14ac:dyDescent="0.3">
      <c r="A1987" s="27">
        <v>462</v>
      </c>
      <c r="B1987" s="31">
        <v>43915</v>
      </c>
      <c r="C1987" s="31">
        <v>43865</v>
      </c>
      <c r="D1987" s="19" t="s">
        <v>863</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20" t="s">
        <v>298</v>
      </c>
      <c r="J1987" s="43" t="s">
        <v>842</v>
      </c>
      <c r="K1987" s="51" t="str">
        <f ca="1">LeaveTracker[[#This Row],[Days]]&amp;" "&amp;LeaveTracker[[#This Row],[Type of Leave]]</f>
        <v>1 OTHER</v>
      </c>
      <c r="L1987" s="23">
        <f ca="1">NETWORKDAYS(LeaveTracker[[#This Row],[Start Date]],LeaveTracker[[#This Row],[End Date]],lstHolidays)</f>
        <v>1</v>
      </c>
      <c r="M1987" s="27"/>
    </row>
    <row r="1988" spans="1:13" ht="30" customHeight="1" x14ac:dyDescent="0.3">
      <c r="A1988" s="27">
        <v>462</v>
      </c>
      <c r="B1988" s="31">
        <v>43915</v>
      </c>
      <c r="C1988" s="31">
        <v>43865</v>
      </c>
      <c r="D1988" s="19" t="s">
        <v>863</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20" t="s">
        <v>298</v>
      </c>
      <c r="J1988" s="43" t="s">
        <v>842</v>
      </c>
      <c r="K1988" s="51" t="str">
        <f ca="1">LeaveTracker[[#This Row],[Days]]&amp;" "&amp;LeaveTracker[[#This Row],[Type of Leave]]</f>
        <v>2 OTHER</v>
      </c>
      <c r="L1988" s="23">
        <f ca="1">NETWORKDAYS(LeaveTracker[[#This Row],[Start Date]],LeaveTracker[[#This Row],[End Date]],lstHolidays)</f>
        <v>2</v>
      </c>
      <c r="M1988" s="27"/>
    </row>
    <row r="1989" spans="1:13" ht="30" customHeight="1" x14ac:dyDescent="0.3">
      <c r="A1989" s="27">
        <v>463</v>
      </c>
      <c r="B1989" s="31">
        <v>43915</v>
      </c>
      <c r="C1989" s="31">
        <v>43876</v>
      </c>
      <c r="D1989" s="20" t="s">
        <v>863</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20" t="s">
        <v>81</v>
      </c>
      <c r="K1989" s="51" t="str">
        <f ca="1">LeaveTracker[[#This Row],[Days]]&amp;" "&amp;LeaveTracker[[#This Row],[Type of Leave]]</f>
        <v>1 SL</v>
      </c>
      <c r="L1989" s="23">
        <f ca="1">NETWORKDAYS(LeaveTracker[[#This Row],[Start Date]],LeaveTracker[[#This Row],[End Date]],lstHolidays)</f>
        <v>1</v>
      </c>
      <c r="M1989" s="27"/>
    </row>
    <row r="1990" spans="1:13" ht="30"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20" t="s">
        <v>298</v>
      </c>
      <c r="J1990" s="43" t="s">
        <v>842</v>
      </c>
      <c r="K1990" s="51" t="str">
        <f ca="1">LeaveTracker[[#This Row],[Days]]&amp;" "&amp;LeaveTracker[[#This Row],[Type of Leave]]</f>
        <v>4 OTHER</v>
      </c>
      <c r="L1990" s="23">
        <f ca="1">NETWORKDAYS(LeaveTracker[[#This Row],[Start Date]],LeaveTracker[[#This Row],[End Date]],lstHolidays)</f>
        <v>4</v>
      </c>
      <c r="M1990" s="27"/>
    </row>
    <row r="1991" spans="1:13" ht="30"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20" t="s">
        <v>298</v>
      </c>
      <c r="J1991" s="43" t="s">
        <v>842</v>
      </c>
      <c r="K1991" s="51" t="str">
        <f ca="1">LeaveTracker[[#This Row],[Days]]&amp;" "&amp;LeaveTracker[[#This Row],[Type of Leave]]</f>
        <v>1 OTHER</v>
      </c>
      <c r="L1991" s="23">
        <f ca="1">NETWORKDAYS(LeaveTracker[[#This Row],[Start Date]],LeaveTracker[[#This Row],[End Date]],lstHolidays)</f>
        <v>1</v>
      </c>
      <c r="M1991" s="27"/>
    </row>
    <row r="1992" spans="1:13" ht="30"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20" t="s">
        <v>298</v>
      </c>
      <c r="J1992" s="43" t="s">
        <v>842</v>
      </c>
      <c r="K1992" s="51" t="str">
        <f ca="1">LeaveTracker[[#This Row],[Days]]&amp;" "&amp;LeaveTracker[[#This Row],[Type of Leave]]</f>
        <v>1 OTHER</v>
      </c>
      <c r="L1992" s="23">
        <f ca="1">NETWORKDAYS(LeaveTracker[[#This Row],[Start Date]],LeaveTracker[[#This Row],[End Date]],lstHolidays)</f>
        <v>1</v>
      </c>
      <c r="M1992" s="27"/>
    </row>
    <row r="1993" spans="1:13" ht="30" customHeight="1" x14ac:dyDescent="0.3">
      <c r="A1993" s="27">
        <v>465</v>
      </c>
      <c r="B1993" s="31">
        <v>43915</v>
      </c>
      <c r="C1993" s="31">
        <v>43872</v>
      </c>
      <c r="D1993" s="19" t="s">
        <v>506</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20" t="s">
        <v>298</v>
      </c>
      <c r="J1993" s="43" t="s">
        <v>842</v>
      </c>
      <c r="K1993" s="51" t="str">
        <f ca="1">LeaveTracker[[#This Row],[Days]]&amp;" "&amp;LeaveTracker[[#This Row],[Type of Leave]]</f>
        <v>1 OTHER</v>
      </c>
      <c r="L1993" s="23">
        <f ca="1">NETWORKDAYS(LeaveTracker[[#This Row],[Start Date]],LeaveTracker[[#This Row],[End Date]],lstHolidays)</f>
        <v>1</v>
      </c>
      <c r="M1993" s="27"/>
    </row>
    <row r="1994" spans="1:13" ht="30" customHeight="1" x14ac:dyDescent="0.3">
      <c r="A1994" s="27">
        <v>466</v>
      </c>
      <c r="B1994" s="31">
        <v>43915</v>
      </c>
      <c r="C1994" s="31">
        <v>43850</v>
      </c>
      <c r="D1994" s="20" t="s">
        <v>506</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20" t="s">
        <v>81</v>
      </c>
      <c r="K1994" s="51" t="str">
        <f ca="1">LeaveTracker[[#This Row],[Days]]&amp;" "&amp;LeaveTracker[[#This Row],[Type of Leave]]</f>
        <v>1 SL</v>
      </c>
      <c r="L1994" s="23">
        <f ca="1">NETWORKDAYS(LeaveTracker[[#This Row],[Start Date]],LeaveTracker[[#This Row],[End Date]],lstHolidays)</f>
        <v>1</v>
      </c>
      <c r="M1994" s="27"/>
    </row>
    <row r="1995" spans="1:13" ht="30" customHeight="1" x14ac:dyDescent="0.3">
      <c r="A1995" s="27">
        <v>467</v>
      </c>
      <c r="B1995" s="31">
        <v>43915</v>
      </c>
      <c r="C1995" s="31">
        <v>43826</v>
      </c>
      <c r="D1995" s="20" t="s">
        <v>506</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20" t="s">
        <v>81</v>
      </c>
      <c r="K1995" s="51" t="str">
        <f ca="1">LeaveTracker[[#This Row],[Days]]&amp;" "&amp;LeaveTracker[[#This Row],[Type of Leave]]</f>
        <v>1 SL</v>
      </c>
      <c r="L1995" s="23">
        <f ca="1">NETWORKDAYS(LeaveTracker[[#This Row],[Start Date]],LeaveTracker[[#This Row],[End Date]],lstHolidays)</f>
        <v>1</v>
      </c>
      <c r="M1995" s="27"/>
    </row>
    <row r="1996" spans="1:13" ht="30" customHeight="1" x14ac:dyDescent="0.3">
      <c r="A1996" s="27">
        <v>467</v>
      </c>
      <c r="B1996" s="31">
        <v>43915</v>
      </c>
      <c r="C1996" s="31">
        <v>43826</v>
      </c>
      <c r="D1996" s="20" t="s">
        <v>506</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20" t="s">
        <v>81</v>
      </c>
      <c r="K1996" s="51" t="str">
        <f ca="1">LeaveTracker[[#This Row],[Days]]&amp;" "&amp;LeaveTracker[[#This Row],[Type of Leave]]</f>
        <v>-262 SL</v>
      </c>
      <c r="L1996" s="23">
        <f ca="1">NETWORKDAYS(LeaveTracker[[#This Row],[Start Date]],LeaveTracker[[#This Row],[End Date]],lstHolidays)</f>
        <v>-262</v>
      </c>
      <c r="M1996" s="27"/>
    </row>
    <row r="1997" spans="1:13" ht="30" customHeight="1" x14ac:dyDescent="0.3">
      <c r="A1997" s="27">
        <v>468</v>
      </c>
      <c r="B1997" s="31">
        <v>43915</v>
      </c>
      <c r="C1997" s="31">
        <v>43868</v>
      </c>
      <c r="D1997" s="19" t="s">
        <v>948</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20" t="s">
        <v>298</v>
      </c>
      <c r="J1997" s="43" t="s">
        <v>842</v>
      </c>
      <c r="K1997" s="51" t="str">
        <f ca="1">LeaveTracker[[#This Row],[Days]]&amp;" "&amp;LeaveTracker[[#This Row],[Type of Leave]]</f>
        <v>5 OTHER</v>
      </c>
      <c r="L1997" s="23">
        <f ca="1">NETWORKDAYS(LeaveTracker[[#This Row],[Start Date]],LeaveTracker[[#This Row],[End Date]],lstHolidays)</f>
        <v>5</v>
      </c>
      <c r="M1997" s="27"/>
    </row>
    <row r="1998" spans="1:13" ht="30" customHeight="1" x14ac:dyDescent="0.3">
      <c r="A1998" s="27">
        <v>469</v>
      </c>
      <c r="B1998" s="31">
        <v>43915</v>
      </c>
      <c r="C1998" s="31">
        <v>43864</v>
      </c>
      <c r="D1998" s="19" t="s">
        <v>519</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20" t="s">
        <v>298</v>
      </c>
      <c r="J1998" s="43" t="s">
        <v>842</v>
      </c>
      <c r="K1998" s="51" t="str">
        <f ca="1">LeaveTracker[[#This Row],[Days]]&amp;" "&amp;LeaveTracker[[#This Row],[Type of Leave]]</f>
        <v>2 OTHER</v>
      </c>
      <c r="L1998" s="23">
        <f ca="1">NETWORKDAYS(LeaveTracker[[#This Row],[Start Date]],LeaveTracker[[#This Row],[End Date]],lstHolidays)</f>
        <v>2</v>
      </c>
      <c r="M1998" s="27"/>
    </row>
    <row r="1999" spans="1:13" ht="30" customHeight="1" x14ac:dyDescent="0.3">
      <c r="A1999" s="27">
        <v>469</v>
      </c>
      <c r="B1999" s="31">
        <v>43915</v>
      </c>
      <c r="C1999" s="31">
        <v>43864</v>
      </c>
      <c r="D1999" s="19" t="s">
        <v>519</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20" t="s">
        <v>298</v>
      </c>
      <c r="J1999" s="43" t="s">
        <v>842</v>
      </c>
      <c r="K1999" s="51" t="str">
        <f ca="1">LeaveTracker[[#This Row],[Days]]&amp;" "&amp;LeaveTracker[[#This Row],[Type of Leave]]</f>
        <v>1 OTHER</v>
      </c>
      <c r="L1999" s="23">
        <f ca="1">NETWORKDAYS(LeaveTracker[[#This Row],[Start Date]],LeaveTracker[[#This Row],[End Date]],lstHolidays)</f>
        <v>1</v>
      </c>
      <c r="M1999" s="27"/>
    </row>
    <row r="2000" spans="1:13" ht="30" customHeight="1" x14ac:dyDescent="0.3">
      <c r="A2000" s="27">
        <v>469</v>
      </c>
      <c r="B2000" s="31">
        <v>43915</v>
      </c>
      <c r="C2000" s="31">
        <v>43864</v>
      </c>
      <c r="D2000" s="19" t="s">
        <v>519</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20" t="s">
        <v>298</v>
      </c>
      <c r="J2000" s="43" t="s">
        <v>842</v>
      </c>
      <c r="K2000" s="51" t="str">
        <f ca="1">LeaveTracker[[#This Row],[Days]]&amp;" "&amp;LeaveTracker[[#This Row],[Type of Leave]]</f>
        <v>1 OTHER</v>
      </c>
      <c r="L2000" s="23">
        <f ca="1">NETWORKDAYS(LeaveTracker[[#This Row],[Start Date]],LeaveTracker[[#This Row],[End Date]],lstHolidays)</f>
        <v>1</v>
      </c>
      <c r="M2000" s="27"/>
    </row>
    <row r="2001" spans="1:13" ht="30" customHeight="1" x14ac:dyDescent="0.3">
      <c r="A2001" s="27">
        <v>469</v>
      </c>
      <c r="B2001" s="31">
        <v>43915</v>
      </c>
      <c r="C2001" s="31">
        <v>43864</v>
      </c>
      <c r="D2001" s="19" t="s">
        <v>519</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20" t="s">
        <v>298</v>
      </c>
      <c r="J2001" s="43" t="s">
        <v>842</v>
      </c>
      <c r="K2001" s="51" t="str">
        <f ca="1">LeaveTracker[[#This Row],[Days]]&amp;" "&amp;LeaveTracker[[#This Row],[Type of Leave]]</f>
        <v>1 OTHER</v>
      </c>
      <c r="L2001" s="23">
        <f ca="1">NETWORKDAYS(LeaveTracker[[#This Row],[Start Date]],LeaveTracker[[#This Row],[End Date]],lstHolidays)</f>
        <v>1</v>
      </c>
      <c r="M2001" s="27"/>
    </row>
    <row r="2002" spans="1:13" ht="30" customHeight="1" x14ac:dyDescent="0.3">
      <c r="A2002" s="27">
        <v>470</v>
      </c>
      <c r="B2002" s="31">
        <v>43915</v>
      </c>
      <c r="C2002" s="31">
        <v>43819</v>
      </c>
      <c r="D2002" s="20" t="s">
        <v>519</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20" t="s">
        <v>298</v>
      </c>
      <c r="J2002" s="43" t="s">
        <v>727</v>
      </c>
      <c r="K2002" s="51" t="str">
        <f ca="1">LeaveTracker[[#This Row],[Days]]&amp;" "&amp;LeaveTracker[[#This Row],[Type of Leave]]</f>
        <v>1 OTHER</v>
      </c>
      <c r="L2002" s="23">
        <f ca="1">NETWORKDAYS(LeaveTracker[[#This Row],[Start Date]],LeaveTracker[[#This Row],[End Date]],lstHolidays)</f>
        <v>1</v>
      </c>
      <c r="M2002" s="27"/>
    </row>
    <row r="2003" spans="1:13" ht="30" customHeight="1" x14ac:dyDescent="0.3">
      <c r="A2003" s="27">
        <v>471</v>
      </c>
      <c r="B2003" s="31">
        <v>43915</v>
      </c>
      <c r="C2003" s="31">
        <v>43894</v>
      </c>
      <c r="D2003" s="19" t="s">
        <v>950</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20" t="s">
        <v>81</v>
      </c>
      <c r="K2003" s="51" t="str">
        <f ca="1">LeaveTracker[[#This Row],[Days]]&amp;" "&amp;LeaveTracker[[#This Row],[Type of Leave]]</f>
        <v>2 SL</v>
      </c>
      <c r="L2003" s="23">
        <f ca="1">NETWORKDAYS(LeaveTracker[[#This Row],[Start Date]],LeaveTracker[[#This Row],[End Date]],lstHolidays)</f>
        <v>2</v>
      </c>
      <c r="M2003" s="27"/>
    </row>
    <row r="2004" spans="1:13" ht="30" customHeight="1" x14ac:dyDescent="0.3">
      <c r="A2004" s="27">
        <v>472</v>
      </c>
      <c r="B2004" s="31">
        <v>43915</v>
      </c>
      <c r="C2004" s="31">
        <v>43872</v>
      </c>
      <c r="D2004" s="20" t="s">
        <v>950</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20" t="s">
        <v>298</v>
      </c>
      <c r="J2004" s="43" t="s">
        <v>727</v>
      </c>
      <c r="K2004" s="51" t="str">
        <f ca="1">LeaveTracker[[#This Row],[Days]]&amp;" "&amp;LeaveTracker[[#This Row],[Type of Leave]]</f>
        <v>1 OTHER</v>
      </c>
      <c r="L2004" s="23">
        <f ca="1">NETWORKDAYS(LeaveTracker[[#This Row],[Start Date]],LeaveTracker[[#This Row],[End Date]],lstHolidays)</f>
        <v>1</v>
      </c>
      <c r="M2004" s="27"/>
    </row>
    <row r="2005" spans="1:13" ht="30" customHeight="1" x14ac:dyDescent="0.3">
      <c r="A2005" s="27">
        <v>473</v>
      </c>
      <c r="B2005" s="31">
        <v>43915</v>
      </c>
      <c r="C2005" s="31">
        <v>43881</v>
      </c>
      <c r="D2005" s="20" t="s">
        <v>950</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20" t="s">
        <v>298</v>
      </c>
      <c r="J2005" s="43" t="s">
        <v>727</v>
      </c>
      <c r="K2005" s="51" t="str">
        <f ca="1">LeaveTracker[[#This Row],[Days]]&amp;" "&amp;LeaveTracker[[#This Row],[Type of Leave]]</f>
        <v>1 OTHER</v>
      </c>
      <c r="L2005" s="23">
        <f ca="1">NETWORKDAYS(LeaveTracker[[#This Row],[Start Date]],LeaveTracker[[#This Row],[End Date]],lstHolidays)</f>
        <v>1</v>
      </c>
      <c r="M2005" s="27"/>
    </row>
    <row r="2006" spans="1:13" ht="30" customHeight="1" x14ac:dyDescent="0.3">
      <c r="A2006" s="27">
        <v>474</v>
      </c>
      <c r="B2006" s="31">
        <v>43915</v>
      </c>
      <c r="C2006" s="31">
        <v>43881</v>
      </c>
      <c r="D2006" s="20" t="s">
        <v>950</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20" t="s">
        <v>298</v>
      </c>
      <c r="J2006" s="43" t="s">
        <v>763</v>
      </c>
      <c r="K2006" s="51" t="str">
        <f ca="1">LeaveTracker[[#This Row],[Days]]&amp;" "&amp;LeaveTracker[[#This Row],[Type of Leave]]</f>
        <v>1 OTHER</v>
      </c>
      <c r="L2006" s="23">
        <f ca="1">NETWORKDAYS(LeaveTracker[[#This Row],[Start Date]],LeaveTracker[[#This Row],[End Date]],lstHolidays)</f>
        <v>1</v>
      </c>
      <c r="M2006" s="27"/>
    </row>
    <row r="2007" spans="1:13" ht="30" customHeight="1" x14ac:dyDescent="0.3">
      <c r="A2007" s="27">
        <v>475</v>
      </c>
      <c r="B2007" s="31">
        <v>43915</v>
      </c>
      <c r="C2007" s="31">
        <v>43851</v>
      </c>
      <c r="D2007" s="20" t="s">
        <v>950</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20" t="s">
        <v>298</v>
      </c>
      <c r="J2007" s="43" t="s">
        <v>842</v>
      </c>
      <c r="K2007" s="51" t="str">
        <f ca="1">LeaveTracker[[#This Row],[Days]]&amp;" "&amp;LeaveTracker[[#This Row],[Type of Leave]]</f>
        <v>3 OTHER</v>
      </c>
      <c r="L2007" s="23">
        <f ca="1">NETWORKDAYS(LeaveTracker[[#This Row],[Start Date]],LeaveTracker[[#This Row],[End Date]],lstHolidays)</f>
        <v>3</v>
      </c>
      <c r="M2007" s="27"/>
    </row>
    <row r="2008" spans="1:13" ht="30" customHeight="1" x14ac:dyDescent="0.3">
      <c r="A2008" s="27">
        <v>476</v>
      </c>
      <c r="B2008" s="31">
        <v>43915</v>
      </c>
      <c r="C2008" s="31">
        <v>43860</v>
      </c>
      <c r="D2008" s="20" t="s">
        <v>950</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20" t="s">
        <v>298</v>
      </c>
      <c r="J2008" s="43" t="s">
        <v>842</v>
      </c>
      <c r="K2008" s="51" t="str">
        <f ca="1">LeaveTracker[[#This Row],[Days]]&amp;" "&amp;LeaveTracker[[#This Row],[Type of Leave]]</f>
        <v>2 OTHER</v>
      </c>
      <c r="L2008" s="23">
        <f ca="1">NETWORKDAYS(LeaveTracker[[#This Row],[Start Date]],LeaveTracker[[#This Row],[End Date]],lstHolidays)</f>
        <v>2</v>
      </c>
      <c r="M2008" s="27"/>
    </row>
    <row r="2009" spans="1:13" ht="30" customHeight="1" x14ac:dyDescent="0.3">
      <c r="A2009" s="27">
        <v>477</v>
      </c>
      <c r="B2009" s="31">
        <v>43915</v>
      </c>
      <c r="C2009" s="31">
        <v>43836</v>
      </c>
      <c r="D2009" s="20" t="s">
        <v>950</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20" t="s">
        <v>81</v>
      </c>
      <c r="K2009" s="51" t="str">
        <f ca="1">LeaveTracker[[#This Row],[Days]]&amp;" "&amp;LeaveTracker[[#This Row],[Type of Leave]]</f>
        <v>2 SL</v>
      </c>
      <c r="L2009" s="23">
        <f ca="1">NETWORKDAYS(LeaveTracker[[#This Row],[Start Date]],LeaveTracker[[#This Row],[End Date]],lstHolidays)</f>
        <v>2</v>
      </c>
      <c r="M2009" s="27"/>
    </row>
    <row r="2010" spans="1:13" ht="30" customHeight="1" x14ac:dyDescent="0.3">
      <c r="A2010" s="27">
        <v>478</v>
      </c>
      <c r="B2010" s="31">
        <v>43915</v>
      </c>
      <c r="C2010" s="31">
        <v>43858</v>
      </c>
      <c r="D2010" s="19" t="s">
        <v>868</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20" t="s">
        <v>298</v>
      </c>
      <c r="J2010" s="43" t="s">
        <v>842</v>
      </c>
      <c r="K2010" s="51" t="str">
        <f ca="1">LeaveTracker[[#This Row],[Days]]&amp;" "&amp;LeaveTracker[[#This Row],[Type of Leave]]</f>
        <v>1 OTHER</v>
      </c>
      <c r="L2010" s="23">
        <f ca="1">NETWORKDAYS(LeaveTracker[[#This Row],[Start Date]],LeaveTracker[[#This Row],[End Date]],lstHolidays)</f>
        <v>1</v>
      </c>
      <c r="M2010" s="27"/>
    </row>
    <row r="2011" spans="1:13" ht="30" customHeight="1" x14ac:dyDescent="0.3">
      <c r="A2011" s="27">
        <v>479</v>
      </c>
      <c r="B2011" s="31">
        <v>43915</v>
      </c>
      <c r="C2011" s="31">
        <v>43858</v>
      </c>
      <c r="D2011" s="20" t="s">
        <v>868</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20" t="s">
        <v>298</v>
      </c>
      <c r="J2011" s="43" t="s">
        <v>842</v>
      </c>
      <c r="K2011" s="51" t="str">
        <f ca="1">LeaveTracker[[#This Row],[Days]]&amp;" "&amp;LeaveTracker[[#This Row],[Type of Leave]]</f>
        <v>1 OTHER</v>
      </c>
      <c r="L2011" s="23">
        <f ca="1">NETWORKDAYS(LeaveTracker[[#This Row],[Start Date]],LeaveTracker[[#This Row],[End Date]],lstHolidays)</f>
        <v>1</v>
      </c>
      <c r="M2011" s="27"/>
    </row>
    <row r="2012" spans="1:13" ht="30" customHeight="1" x14ac:dyDescent="0.3">
      <c r="A2012" s="27">
        <v>480</v>
      </c>
      <c r="B2012" s="31">
        <v>43915</v>
      </c>
      <c r="C2012" s="31">
        <v>43864</v>
      </c>
      <c r="D2012" s="20" t="s">
        <v>868</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20" t="s">
        <v>298</v>
      </c>
      <c r="J2012" s="43" t="s">
        <v>842</v>
      </c>
      <c r="K2012" s="51" t="str">
        <f ca="1">LeaveTracker[[#This Row],[Days]]&amp;" "&amp;LeaveTracker[[#This Row],[Type of Leave]]</f>
        <v>2 OTHER</v>
      </c>
      <c r="L2012" s="23">
        <f ca="1">NETWORKDAYS(LeaveTracker[[#This Row],[Start Date]],LeaveTracker[[#This Row],[End Date]],lstHolidays)</f>
        <v>2</v>
      </c>
      <c r="M2012" s="27"/>
    </row>
    <row r="2013" spans="1:13" ht="30" customHeight="1" x14ac:dyDescent="0.3">
      <c r="A2013" s="27">
        <v>481</v>
      </c>
      <c r="B2013" s="31">
        <v>43915</v>
      </c>
      <c r="C2013" s="31">
        <v>43875</v>
      </c>
      <c r="D2013" s="20" t="s">
        <v>868</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20" t="s">
        <v>298</v>
      </c>
      <c r="J2013" s="43" t="s">
        <v>842</v>
      </c>
      <c r="K2013" s="51" t="str">
        <f ca="1">LeaveTracker[[#This Row],[Days]]&amp;" "&amp;LeaveTracker[[#This Row],[Type of Leave]]</f>
        <v>1 OTHER</v>
      </c>
      <c r="L2013" s="23">
        <f ca="1">NETWORKDAYS(LeaveTracker[[#This Row],[Start Date]],LeaveTracker[[#This Row],[End Date]],lstHolidays)</f>
        <v>1</v>
      </c>
      <c r="M2013" s="27"/>
    </row>
    <row r="2014" spans="1:13" ht="30" customHeight="1" x14ac:dyDescent="0.3">
      <c r="A2014" s="27">
        <v>482</v>
      </c>
      <c r="B2014" s="31">
        <v>43915</v>
      </c>
      <c r="C2014" s="31">
        <v>43836</v>
      </c>
      <c r="D2014" s="20" t="s">
        <v>868</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20" t="s">
        <v>81</v>
      </c>
      <c r="K2014" s="51" t="str">
        <f ca="1">LeaveTracker[[#This Row],[Days]]&amp;" "&amp;LeaveTracker[[#This Row],[Type of Leave]]</f>
        <v>1 SL</v>
      </c>
      <c r="L2014" s="23">
        <f ca="1">NETWORKDAYS(LeaveTracker[[#This Row],[Start Date]],LeaveTracker[[#This Row],[End Date]],lstHolidays)</f>
        <v>1</v>
      </c>
      <c r="M2014" s="27"/>
    </row>
    <row r="2015" spans="1:13" ht="30" customHeight="1" x14ac:dyDescent="0.3">
      <c r="A2015" s="27">
        <v>483</v>
      </c>
      <c r="B2015" s="31">
        <v>43915</v>
      </c>
      <c r="C2015" s="31">
        <v>43836</v>
      </c>
      <c r="D2015" s="20" t="s">
        <v>868</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20" t="s">
        <v>81</v>
      </c>
      <c r="K2015" s="51" t="str">
        <f ca="1">LeaveTracker[[#This Row],[Days]]&amp;" "&amp;LeaveTracker[[#This Row],[Type of Leave]]</f>
        <v>1 SL</v>
      </c>
      <c r="L2015" s="23">
        <f ca="1">NETWORKDAYS(LeaveTracker[[#This Row],[Start Date]],LeaveTracker[[#This Row],[End Date]],lstHolidays)</f>
        <v>1</v>
      </c>
      <c r="M2015" s="27"/>
    </row>
    <row r="2016" spans="1:13" ht="30" customHeight="1" x14ac:dyDescent="0.3">
      <c r="A2016" s="27">
        <v>484</v>
      </c>
      <c r="B2016" s="31">
        <v>43915</v>
      </c>
      <c r="C2016" s="31">
        <v>43901</v>
      </c>
      <c r="D2016" s="20" t="s">
        <v>440</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20" t="s">
        <v>81</v>
      </c>
      <c r="K2016" s="51" t="str">
        <f ca="1">LeaveTracker[[#This Row],[Days]]&amp;" "&amp;LeaveTracker[[#This Row],[Type of Leave]]</f>
        <v>1 SL</v>
      </c>
      <c r="L2016" s="23">
        <f ca="1">NETWORKDAYS(LeaveTracker[[#This Row],[Start Date]],LeaveTracker[[#This Row],[End Date]],lstHolidays)</f>
        <v>1</v>
      </c>
      <c r="M2016" s="27"/>
    </row>
    <row r="2017" spans="1:13" ht="30" customHeight="1" x14ac:dyDescent="0.3">
      <c r="A2017" s="27">
        <v>485</v>
      </c>
      <c r="B2017" s="31">
        <v>43915</v>
      </c>
      <c r="C2017" s="31">
        <v>43881</v>
      </c>
      <c r="D2017" s="20" t="s">
        <v>440</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20" t="s">
        <v>82</v>
      </c>
      <c r="K2017" s="51" t="str">
        <f ca="1">LeaveTracker[[#This Row],[Days]]&amp;" "&amp;LeaveTracker[[#This Row],[Type of Leave]]</f>
        <v>1 VL</v>
      </c>
      <c r="L2017" s="23">
        <f ca="1">NETWORKDAYS(LeaveTracker[[#This Row],[Start Date]],LeaveTracker[[#This Row],[End Date]],lstHolidays)</f>
        <v>1</v>
      </c>
      <c r="M2017" s="27"/>
    </row>
    <row r="2018" spans="1:13" ht="30" customHeight="1" x14ac:dyDescent="0.3">
      <c r="A2018" s="27">
        <v>486</v>
      </c>
      <c r="B2018" s="31">
        <v>43915</v>
      </c>
      <c r="C2018" s="31">
        <v>43852</v>
      </c>
      <c r="D2018" s="20" t="s">
        <v>440</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20" t="s">
        <v>298</v>
      </c>
      <c r="J2018" s="43" t="s">
        <v>842</v>
      </c>
      <c r="K2018" s="51" t="str">
        <f ca="1">LeaveTracker[[#This Row],[Days]]&amp;" "&amp;LeaveTracker[[#This Row],[Type of Leave]]</f>
        <v>3 OTHER</v>
      </c>
      <c r="L2018" s="23">
        <f ca="1">NETWORKDAYS(LeaveTracker[[#This Row],[Start Date]],LeaveTracker[[#This Row],[End Date]],lstHolidays)</f>
        <v>3</v>
      </c>
      <c r="M2018" s="27"/>
    </row>
    <row r="2019" spans="1:13" ht="30" customHeight="1" x14ac:dyDescent="0.3">
      <c r="A2019" s="27">
        <v>487</v>
      </c>
      <c r="B2019" s="31">
        <v>43915</v>
      </c>
      <c r="C2019" s="31">
        <v>43860</v>
      </c>
      <c r="D2019" s="20" t="s">
        <v>440</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20" t="s">
        <v>298</v>
      </c>
      <c r="J2019" s="43" t="s">
        <v>842</v>
      </c>
      <c r="K2019" s="51" t="str">
        <f ca="1">LeaveTracker[[#This Row],[Days]]&amp;" "&amp;LeaveTracker[[#This Row],[Type of Leave]]</f>
        <v>1 OTHER</v>
      </c>
      <c r="L2019" s="23">
        <f ca="1">NETWORKDAYS(LeaveTracker[[#This Row],[Start Date]],LeaveTracker[[#This Row],[End Date]],lstHolidays)</f>
        <v>1</v>
      </c>
      <c r="M2019" s="27"/>
    </row>
    <row r="2020" spans="1:13" ht="30" customHeight="1" x14ac:dyDescent="0.3">
      <c r="A2020" s="27">
        <v>488</v>
      </c>
      <c r="B2020" s="31">
        <v>43915</v>
      </c>
      <c r="C2020" s="31">
        <v>43865</v>
      </c>
      <c r="D2020" s="20" t="s">
        <v>440</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20" t="s">
        <v>298</v>
      </c>
      <c r="K2020" s="51" t="str">
        <f ca="1">LeaveTracker[[#This Row],[Days]]&amp;" "&amp;LeaveTracker[[#This Row],[Type of Leave]]</f>
        <v>1 OTHER</v>
      </c>
      <c r="L2020" s="23">
        <f ca="1">NETWORKDAYS(LeaveTracker[[#This Row],[Start Date]],LeaveTracker[[#This Row],[End Date]],lstHolidays)</f>
        <v>1</v>
      </c>
      <c r="M2020" s="27"/>
    </row>
    <row r="2021" spans="1:13" ht="30" customHeight="1" x14ac:dyDescent="0.3">
      <c r="A2021" s="27">
        <v>489</v>
      </c>
      <c r="B2021" s="31">
        <v>43915</v>
      </c>
      <c r="C2021" s="31">
        <v>43833</v>
      </c>
      <c r="D2021" s="36" t="s">
        <v>440</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20" t="s">
        <v>298</v>
      </c>
      <c r="J2021" s="43" t="s">
        <v>105</v>
      </c>
      <c r="K2021" s="51" t="str">
        <f ca="1">LeaveTracker[[#This Row],[Days]]&amp;" "&amp;LeaveTracker[[#This Row],[Type of Leave]]</f>
        <v>1 OTHER</v>
      </c>
      <c r="L2021" s="23">
        <f ca="1">NETWORKDAYS(LeaveTracker[[#This Row],[Start Date]],LeaveTracker[[#This Row],[End Date]],lstHolidays)</f>
        <v>1</v>
      </c>
      <c r="M2021" s="27"/>
    </row>
    <row r="2022" spans="1:13" ht="30" customHeight="1" x14ac:dyDescent="0.3">
      <c r="A2022" s="27">
        <v>490</v>
      </c>
      <c r="B2022" s="31">
        <v>43915</v>
      </c>
      <c r="C2022" s="31">
        <v>43826</v>
      </c>
      <c r="D2022" s="20" t="s">
        <v>440</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20" t="s">
        <v>81</v>
      </c>
      <c r="K2022" s="51" t="str">
        <f ca="1">LeaveTracker[[#This Row],[Days]]&amp;" "&amp;LeaveTracker[[#This Row],[Type of Leave]]</f>
        <v>1 SL</v>
      </c>
      <c r="L2022" s="23">
        <f ca="1">NETWORKDAYS(LeaveTracker[[#This Row],[Start Date]],LeaveTracker[[#This Row],[End Date]],lstHolidays)</f>
        <v>1</v>
      </c>
      <c r="M2022" s="27"/>
    </row>
    <row r="2023" spans="1:13" ht="30" customHeight="1" x14ac:dyDescent="0.3">
      <c r="A2023" s="27">
        <v>490</v>
      </c>
      <c r="B2023" s="31">
        <v>43915</v>
      </c>
      <c r="C2023" s="31">
        <v>43826</v>
      </c>
      <c r="D2023" s="20" t="s">
        <v>440</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20" t="s">
        <v>81</v>
      </c>
      <c r="K2023" s="51" t="str">
        <f ca="1">LeaveTracker[[#This Row],[Days]]&amp;" "&amp;LeaveTracker[[#This Row],[Type of Leave]]</f>
        <v>1 SL</v>
      </c>
      <c r="L2023" s="23">
        <f ca="1">NETWORKDAYS(LeaveTracker[[#This Row],[Start Date]],LeaveTracker[[#This Row],[End Date]],lstHolidays)</f>
        <v>1</v>
      </c>
      <c r="M2023" s="27"/>
    </row>
    <row r="2024" spans="1:13" ht="30" customHeight="1" x14ac:dyDescent="0.3">
      <c r="A2024" s="27">
        <v>491</v>
      </c>
      <c r="B2024" s="31">
        <v>43915</v>
      </c>
      <c r="C2024" s="31">
        <v>43875</v>
      </c>
      <c r="D2024" s="19" t="s">
        <v>520</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20" t="s">
        <v>298</v>
      </c>
      <c r="J2024" s="43" t="s">
        <v>899</v>
      </c>
      <c r="K2024" s="51" t="str">
        <f ca="1">LeaveTracker[[#This Row],[Days]]&amp;" "&amp;LeaveTracker[[#This Row],[Type of Leave]]</f>
        <v>2 OTHER</v>
      </c>
      <c r="L2024" s="23">
        <f ca="1">NETWORKDAYS(LeaveTracker[[#This Row],[Start Date]],LeaveTracker[[#This Row],[End Date]],lstHolidays)</f>
        <v>2</v>
      </c>
      <c r="M2024" s="27"/>
    </row>
    <row r="2025" spans="1:13" ht="30" customHeight="1" x14ac:dyDescent="0.3">
      <c r="A2025" s="27">
        <v>492</v>
      </c>
      <c r="B2025" s="31">
        <v>43915</v>
      </c>
      <c r="C2025" s="31">
        <v>43857</v>
      </c>
      <c r="D2025" s="19" t="s">
        <v>520</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20" t="s">
        <v>298</v>
      </c>
      <c r="J2025" s="43" t="s">
        <v>899</v>
      </c>
      <c r="K2025" s="51" t="str">
        <f ca="1">LeaveTracker[[#This Row],[Days]]&amp;" "&amp;LeaveTracker[[#This Row],[Type of Leave]]</f>
        <v>1 OTHER</v>
      </c>
      <c r="L2025" s="23">
        <f ca="1">NETWORKDAYS(LeaveTracker[[#This Row],[Start Date]],LeaveTracker[[#This Row],[End Date]],lstHolidays)</f>
        <v>1</v>
      </c>
      <c r="M2025" s="27"/>
    </row>
    <row r="2026" spans="1:13" ht="30" customHeight="1" x14ac:dyDescent="0.3">
      <c r="A2026" s="27">
        <v>493</v>
      </c>
      <c r="B2026" s="31">
        <v>43915</v>
      </c>
      <c r="C2026" s="31">
        <v>43836</v>
      </c>
      <c r="D2026" s="20" t="s">
        <v>520</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20" t="s">
        <v>298</v>
      </c>
      <c r="J2026" s="43" t="s">
        <v>105</v>
      </c>
      <c r="K2026" s="51" t="str">
        <f ca="1">LeaveTracker[[#This Row],[Days]]&amp;" "&amp;LeaveTracker[[#This Row],[Type of Leave]]</f>
        <v>1 OTHER</v>
      </c>
      <c r="L2026" s="23">
        <f ca="1">NETWORKDAYS(LeaveTracker[[#This Row],[Start Date]],LeaveTracker[[#This Row],[End Date]],lstHolidays)</f>
        <v>1</v>
      </c>
      <c r="M2026" s="27"/>
    </row>
    <row r="2027" spans="1:13" ht="30" customHeight="1" x14ac:dyDescent="0.3">
      <c r="A2027" s="27">
        <v>494</v>
      </c>
      <c r="B2027" s="31">
        <v>43915</v>
      </c>
      <c r="C2027" s="31">
        <v>43836</v>
      </c>
      <c r="D2027" s="20" t="s">
        <v>520</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20" t="s">
        <v>81</v>
      </c>
      <c r="K2027" s="51" t="str">
        <f ca="1">LeaveTracker[[#This Row],[Days]]&amp;" "&amp;LeaveTracker[[#This Row],[Type of Leave]]</f>
        <v>1 SL</v>
      </c>
      <c r="L2027" s="23">
        <f ca="1">NETWORKDAYS(LeaveTracker[[#This Row],[Start Date]],LeaveTracker[[#This Row],[End Date]],lstHolidays)</f>
        <v>1</v>
      </c>
      <c r="M2027" s="27"/>
    </row>
    <row r="2028" spans="1:13" ht="30" customHeight="1" x14ac:dyDescent="0.3">
      <c r="A2028" s="27">
        <v>495</v>
      </c>
      <c r="B2028" s="31">
        <v>43915</v>
      </c>
      <c r="C2028" s="31">
        <v>43861</v>
      </c>
      <c r="D2028" s="19" t="s">
        <v>720</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20" t="s">
        <v>298</v>
      </c>
      <c r="J2028" s="43" t="s">
        <v>842</v>
      </c>
      <c r="K2028" s="51" t="str">
        <f ca="1">LeaveTracker[[#This Row],[Days]]&amp;" "&amp;LeaveTracker[[#This Row],[Type of Leave]]</f>
        <v>3 OTHER</v>
      </c>
      <c r="L2028" s="23">
        <f ca="1">NETWORKDAYS(LeaveTracker[[#This Row],[Start Date]],LeaveTracker[[#This Row],[End Date]],lstHolidays)</f>
        <v>3</v>
      </c>
      <c r="M2028" s="27"/>
    </row>
    <row r="2029" spans="1:13" ht="30" customHeight="1" x14ac:dyDescent="0.3">
      <c r="A2029" s="27">
        <v>496</v>
      </c>
      <c r="B2029" s="31">
        <v>43915</v>
      </c>
      <c r="C2029" s="31">
        <v>43902</v>
      </c>
      <c r="D2029" s="19" t="s">
        <v>541</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20" t="s">
        <v>81</v>
      </c>
      <c r="K2029" s="51" t="str">
        <f ca="1">LeaveTracker[[#This Row],[Days]]&amp;" "&amp;LeaveTracker[[#This Row],[Type of Leave]]</f>
        <v>1 SL</v>
      </c>
      <c r="L2029" s="23">
        <f ca="1">NETWORKDAYS(LeaveTracker[[#This Row],[Start Date]],LeaveTracker[[#This Row],[End Date]],lstHolidays)</f>
        <v>1</v>
      </c>
      <c r="M2029" s="27"/>
    </row>
    <row r="2030" spans="1:13" ht="30" customHeight="1" x14ac:dyDescent="0.3">
      <c r="A2030" s="27">
        <v>497</v>
      </c>
      <c r="B2030" s="31">
        <v>43915</v>
      </c>
      <c r="C2030" s="31">
        <v>43846</v>
      </c>
      <c r="D2030" s="20" t="s">
        <v>541</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20" t="s">
        <v>298</v>
      </c>
      <c r="J2030" s="43" t="s">
        <v>842</v>
      </c>
      <c r="K2030" s="51" t="str">
        <f ca="1">LeaveTracker[[#This Row],[Days]]&amp;" "&amp;LeaveTracker[[#This Row],[Type of Leave]]</f>
        <v>1 OTHER</v>
      </c>
      <c r="L2030" s="23">
        <f ca="1">NETWORKDAYS(LeaveTracker[[#This Row],[Start Date]],LeaveTracker[[#This Row],[End Date]],lstHolidays)</f>
        <v>1</v>
      </c>
      <c r="M2030" s="27"/>
    </row>
    <row r="2031" spans="1:13" ht="30" customHeight="1" x14ac:dyDescent="0.3">
      <c r="A2031" s="27">
        <v>498</v>
      </c>
      <c r="B2031" s="31">
        <v>43915</v>
      </c>
      <c r="C2031" s="31">
        <v>43868</v>
      </c>
      <c r="D2031" s="19" t="s">
        <v>955</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20" t="s">
        <v>298</v>
      </c>
      <c r="J2031" s="43" t="s">
        <v>842</v>
      </c>
      <c r="K2031" s="51" t="str">
        <f ca="1">LeaveTracker[[#This Row],[Days]]&amp;" "&amp;LeaveTracker[[#This Row],[Type of Leave]]</f>
        <v>3 OTHER</v>
      </c>
      <c r="L2031" s="23">
        <f ca="1">NETWORKDAYS(LeaveTracker[[#This Row],[Start Date]],LeaveTracker[[#This Row],[End Date]],lstHolidays)</f>
        <v>3</v>
      </c>
      <c r="M2031" s="27"/>
    </row>
    <row r="2032" spans="1:13" ht="30" customHeight="1" x14ac:dyDescent="0.3">
      <c r="A2032" s="27">
        <v>499</v>
      </c>
      <c r="B2032" s="31">
        <v>43915</v>
      </c>
      <c r="C2032" s="31">
        <v>43879</v>
      </c>
      <c r="D2032" s="19" t="s">
        <v>543</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20" t="s">
        <v>81</v>
      </c>
      <c r="K2032" s="51" t="str">
        <f ca="1">LeaveTracker[[#This Row],[Days]]&amp;" "&amp;LeaveTracker[[#This Row],[Type of Leave]]</f>
        <v>1 SL</v>
      </c>
      <c r="L2032" s="23">
        <f ca="1">NETWORKDAYS(LeaveTracker[[#This Row],[Start Date]],LeaveTracker[[#This Row],[End Date]],lstHolidays)</f>
        <v>1</v>
      </c>
      <c r="M2032" s="27"/>
    </row>
    <row r="2033" spans="1:13" ht="30" customHeight="1" x14ac:dyDescent="0.3">
      <c r="A2033" s="27">
        <v>500</v>
      </c>
      <c r="B2033" s="31">
        <v>43915</v>
      </c>
      <c r="C2033" s="31">
        <v>43847</v>
      </c>
      <c r="D2033" s="20" t="s">
        <v>543</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20" t="s">
        <v>298</v>
      </c>
      <c r="J2033" s="43" t="s">
        <v>842</v>
      </c>
      <c r="K2033" s="51" t="str">
        <f ca="1">LeaveTracker[[#This Row],[Days]]&amp;" "&amp;LeaveTracker[[#This Row],[Type of Leave]]</f>
        <v>1 OTHER</v>
      </c>
      <c r="L2033" s="23">
        <f ca="1">NETWORKDAYS(LeaveTracker[[#This Row],[Start Date]],LeaveTracker[[#This Row],[End Date]],lstHolidays)</f>
        <v>1</v>
      </c>
      <c r="M2033" s="27"/>
    </row>
    <row r="2034" spans="1:13" ht="30" customHeight="1" x14ac:dyDescent="0.3">
      <c r="A2034" s="27">
        <v>501</v>
      </c>
      <c r="B2034" s="31">
        <v>43915</v>
      </c>
      <c r="C2034" s="31">
        <v>43847</v>
      </c>
      <c r="D2034" s="20" t="s">
        <v>543</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20" t="s">
        <v>298</v>
      </c>
      <c r="J2034" s="43" t="s">
        <v>842</v>
      </c>
      <c r="K2034" s="51" t="str">
        <f ca="1">LeaveTracker[[#This Row],[Days]]&amp;" "&amp;LeaveTracker[[#This Row],[Type of Leave]]</f>
        <v>2 OTHER</v>
      </c>
      <c r="L2034" s="23">
        <f ca="1">NETWORKDAYS(LeaveTracker[[#This Row],[Start Date]],LeaveTracker[[#This Row],[End Date]],lstHolidays)</f>
        <v>2</v>
      </c>
      <c r="M2034" s="27"/>
    </row>
    <row r="2035" spans="1:13" ht="30" customHeight="1" x14ac:dyDescent="0.3">
      <c r="A2035" s="27">
        <v>502</v>
      </c>
      <c r="B2035" s="31">
        <v>43915</v>
      </c>
      <c r="C2035" s="31">
        <v>43861</v>
      </c>
      <c r="D2035" s="20" t="s">
        <v>543</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20" t="s">
        <v>298</v>
      </c>
      <c r="J2035" s="43" t="s">
        <v>842</v>
      </c>
      <c r="K2035" s="51" t="str">
        <f ca="1">LeaveTracker[[#This Row],[Days]]&amp;" "&amp;LeaveTracker[[#This Row],[Type of Leave]]</f>
        <v>1 OTHER</v>
      </c>
      <c r="L2035" s="23">
        <f ca="1">NETWORKDAYS(LeaveTracker[[#This Row],[Start Date]],LeaveTracker[[#This Row],[End Date]],lstHolidays)</f>
        <v>1</v>
      </c>
      <c r="M2035" s="27"/>
    </row>
    <row r="2036" spans="1:13" ht="30" customHeight="1" x14ac:dyDescent="0.3">
      <c r="A2036" s="27">
        <v>503</v>
      </c>
      <c r="B2036" s="31">
        <v>43915</v>
      </c>
      <c r="C2036" s="31">
        <v>43861</v>
      </c>
      <c r="D2036" s="20" t="s">
        <v>543</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20" t="s">
        <v>298</v>
      </c>
      <c r="J2036" s="43" t="s">
        <v>842</v>
      </c>
      <c r="K2036" s="51" t="str">
        <f ca="1">LeaveTracker[[#This Row],[Days]]&amp;" "&amp;LeaveTracker[[#This Row],[Type of Leave]]</f>
        <v>1 OTHER</v>
      </c>
      <c r="L2036" s="23">
        <f ca="1">NETWORKDAYS(LeaveTracker[[#This Row],[Start Date]],LeaveTracker[[#This Row],[End Date]],lstHolidays)</f>
        <v>1</v>
      </c>
      <c r="M2036" s="27"/>
    </row>
    <row r="2037" spans="1:13" ht="30" customHeight="1" x14ac:dyDescent="0.3">
      <c r="A2037" s="27">
        <v>504</v>
      </c>
      <c r="B2037" s="31">
        <v>43915</v>
      </c>
      <c r="C2037" s="31">
        <v>43887</v>
      </c>
      <c r="D2037" s="20" t="s">
        <v>355</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20" t="s">
        <v>81</v>
      </c>
      <c r="K2037" s="51" t="str">
        <f ca="1">LeaveTracker[[#This Row],[Days]]&amp;" "&amp;LeaveTracker[[#This Row],[Type of Leave]]</f>
        <v>1 SL</v>
      </c>
      <c r="L2037" s="23">
        <f ca="1">NETWORKDAYS(LeaveTracker[[#This Row],[Start Date]],LeaveTracker[[#This Row],[End Date]],lstHolidays)</f>
        <v>1</v>
      </c>
      <c r="M2037" s="27"/>
    </row>
    <row r="2038" spans="1:13" ht="30" customHeight="1" x14ac:dyDescent="0.3">
      <c r="A2038" s="27">
        <v>504</v>
      </c>
      <c r="B2038" s="31">
        <v>43915</v>
      </c>
      <c r="C2038" s="31">
        <v>43887</v>
      </c>
      <c r="D2038" s="20" t="s">
        <v>355</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20" t="s">
        <v>81</v>
      </c>
      <c r="K2038" s="51" t="str">
        <f ca="1">LeaveTracker[[#This Row],[Days]]&amp;" "&amp;LeaveTracker[[#This Row],[Type of Leave]]</f>
        <v>1 SL</v>
      </c>
      <c r="L2038" s="23">
        <f ca="1">NETWORKDAYS(LeaveTracker[[#This Row],[Start Date]],LeaveTracker[[#This Row],[End Date]],lstHolidays)</f>
        <v>1</v>
      </c>
      <c r="M2038" s="27"/>
    </row>
    <row r="2039" spans="1:13" ht="30" customHeight="1" x14ac:dyDescent="0.3">
      <c r="A2039" s="27">
        <v>505</v>
      </c>
      <c r="B2039" s="31">
        <v>43915</v>
      </c>
      <c r="C2039" s="31">
        <v>43880</v>
      </c>
      <c r="D2039" s="20" t="s">
        <v>355</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20" t="s">
        <v>81</v>
      </c>
      <c r="K2039" s="51" t="str">
        <f ca="1">LeaveTracker[[#This Row],[Days]]&amp;" "&amp;LeaveTracker[[#This Row],[Type of Leave]]</f>
        <v>1 SL</v>
      </c>
      <c r="L2039" s="23">
        <f ca="1">NETWORKDAYS(LeaveTracker[[#This Row],[Start Date]],LeaveTracker[[#This Row],[End Date]],lstHolidays)</f>
        <v>1</v>
      </c>
      <c r="M2039" s="27"/>
    </row>
    <row r="2040" spans="1:13" ht="30" customHeight="1" x14ac:dyDescent="0.3">
      <c r="A2040" s="27">
        <v>505</v>
      </c>
      <c r="B2040" s="31">
        <v>43915</v>
      </c>
      <c r="C2040" s="31">
        <v>43880</v>
      </c>
      <c r="D2040" s="20" t="s">
        <v>355</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20" t="s">
        <v>81</v>
      </c>
      <c r="K2040" s="51" t="str">
        <f ca="1">LeaveTracker[[#This Row],[Days]]&amp;" "&amp;LeaveTracker[[#This Row],[Type of Leave]]</f>
        <v>1 SL</v>
      </c>
      <c r="L2040" s="23">
        <f ca="1">NETWORKDAYS(LeaveTracker[[#This Row],[Start Date]],LeaveTracker[[#This Row],[End Date]],lstHolidays)</f>
        <v>1</v>
      </c>
      <c r="M2040" s="27"/>
    </row>
    <row r="2041" spans="1:13" ht="30" customHeight="1" x14ac:dyDescent="0.3">
      <c r="A2041" s="27">
        <v>506</v>
      </c>
      <c r="B2041" s="31">
        <v>43915</v>
      </c>
      <c r="C2041" s="31">
        <v>43865</v>
      </c>
      <c r="D2041" s="20" t="s">
        <v>355</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20" t="s">
        <v>81</v>
      </c>
      <c r="K2041" s="51" t="str">
        <f ca="1">LeaveTracker[[#This Row],[Days]]&amp;" "&amp;LeaveTracker[[#This Row],[Type of Leave]]</f>
        <v>1 SL</v>
      </c>
      <c r="L2041" s="23">
        <f ca="1">NETWORKDAYS(LeaveTracker[[#This Row],[Start Date]],LeaveTracker[[#This Row],[End Date]],lstHolidays)</f>
        <v>1</v>
      </c>
      <c r="M2041" s="27"/>
    </row>
    <row r="2042" spans="1:13" ht="30" customHeight="1" x14ac:dyDescent="0.3">
      <c r="A2042" s="27">
        <v>507</v>
      </c>
      <c r="B2042" s="31">
        <v>43915</v>
      </c>
      <c r="C2042" s="31">
        <v>43858</v>
      </c>
      <c r="D2042" s="20" t="s">
        <v>355</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20" t="s">
        <v>298</v>
      </c>
      <c r="J2042" s="43" t="s">
        <v>842</v>
      </c>
      <c r="K2042" s="51" t="str">
        <f ca="1">LeaveTracker[[#This Row],[Days]]&amp;" "&amp;LeaveTracker[[#This Row],[Type of Leave]]</f>
        <v>1 OTHER</v>
      </c>
      <c r="L2042" s="23">
        <f ca="1">NETWORKDAYS(LeaveTracker[[#This Row],[Start Date]],LeaveTracker[[#This Row],[End Date]],lstHolidays)</f>
        <v>1</v>
      </c>
      <c r="M2042" s="27"/>
    </row>
    <row r="2043" spans="1:13" ht="30" customHeight="1" x14ac:dyDescent="0.3">
      <c r="A2043" s="27">
        <v>508</v>
      </c>
      <c r="B2043" s="31">
        <v>43915</v>
      </c>
      <c r="C2043" s="31">
        <v>43850</v>
      </c>
      <c r="D2043" s="20" t="s">
        <v>355</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20" t="s">
        <v>298</v>
      </c>
      <c r="J2043" s="43" t="s">
        <v>842</v>
      </c>
      <c r="K2043" s="51" t="str">
        <f ca="1">LeaveTracker[[#This Row],[Days]]&amp;" "&amp;LeaveTracker[[#This Row],[Type of Leave]]</f>
        <v>3 OTHER</v>
      </c>
      <c r="L2043" s="23">
        <f ca="1">NETWORKDAYS(LeaveTracker[[#This Row],[Start Date]],LeaveTracker[[#This Row],[End Date]],lstHolidays)</f>
        <v>3</v>
      </c>
      <c r="M2043" s="27"/>
    </row>
    <row r="2044" spans="1:13" ht="30" customHeight="1" x14ac:dyDescent="0.3">
      <c r="A2044" s="27">
        <v>509</v>
      </c>
      <c r="B2044" s="31">
        <v>43915</v>
      </c>
      <c r="C2044" s="31">
        <v>43858</v>
      </c>
      <c r="D2044" s="20" t="s">
        <v>355</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20" t="s">
        <v>298</v>
      </c>
      <c r="J2044" s="43" t="s">
        <v>842</v>
      </c>
      <c r="K2044" s="51" t="str">
        <f ca="1">LeaveTracker[[#This Row],[Days]]&amp;" "&amp;LeaveTracker[[#This Row],[Type of Leave]]</f>
        <v>1 OTHER</v>
      </c>
      <c r="L2044" s="23">
        <f ca="1">NETWORKDAYS(LeaveTracker[[#This Row],[Start Date]],LeaveTracker[[#This Row],[End Date]],lstHolidays)</f>
        <v>1</v>
      </c>
      <c r="M2044" s="27"/>
    </row>
    <row r="2045" spans="1:13" ht="30" customHeight="1" x14ac:dyDescent="0.3">
      <c r="A2045" s="27">
        <v>510</v>
      </c>
      <c r="B2045" s="31">
        <v>43915</v>
      </c>
      <c r="C2045" s="31">
        <v>43864</v>
      </c>
      <c r="D2045" s="19" t="s">
        <v>855</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20" t="s">
        <v>81</v>
      </c>
      <c r="K2045" s="51" t="str">
        <f ca="1">LeaveTracker[[#This Row],[Days]]&amp;" "&amp;LeaveTracker[[#This Row],[Type of Leave]]</f>
        <v>2 SL</v>
      </c>
      <c r="L2045" s="23">
        <f ca="1">NETWORKDAYS(LeaveTracker[[#This Row],[Start Date]],LeaveTracker[[#This Row],[End Date]],lstHolidays)</f>
        <v>2</v>
      </c>
      <c r="M2045" s="27"/>
    </row>
    <row r="2046" spans="1:13" ht="30" customHeight="1" x14ac:dyDescent="0.3">
      <c r="A2046" s="27">
        <v>511</v>
      </c>
      <c r="B2046" s="31">
        <v>43915</v>
      </c>
      <c r="C2046" s="31">
        <v>43865</v>
      </c>
      <c r="D2046" s="20" t="s">
        <v>855</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20" t="s">
        <v>298</v>
      </c>
      <c r="J2046" s="43" t="s">
        <v>842</v>
      </c>
      <c r="K2046" s="51" t="str">
        <f ca="1">LeaveTracker[[#This Row],[Days]]&amp;" "&amp;LeaveTracker[[#This Row],[Type of Leave]]</f>
        <v>1 OTHER</v>
      </c>
      <c r="L2046" s="23">
        <f ca="1">NETWORKDAYS(LeaveTracker[[#This Row],[Start Date]],LeaveTracker[[#This Row],[End Date]],lstHolidays)</f>
        <v>1</v>
      </c>
      <c r="M2046" s="27"/>
    </row>
    <row r="2047" spans="1:13" ht="30" customHeight="1" x14ac:dyDescent="0.3">
      <c r="A2047" s="27">
        <v>511</v>
      </c>
      <c r="B2047" s="31">
        <v>43915</v>
      </c>
      <c r="C2047" s="31">
        <v>43865</v>
      </c>
      <c r="D2047" s="20" t="s">
        <v>855</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20" t="s">
        <v>298</v>
      </c>
      <c r="J2047" s="43" t="s">
        <v>842</v>
      </c>
      <c r="K2047" s="51" t="str">
        <f ca="1">LeaveTracker[[#This Row],[Days]]&amp;" "&amp;LeaveTracker[[#This Row],[Type of Leave]]</f>
        <v>1 OTHER</v>
      </c>
      <c r="L2047" s="23">
        <f ca="1">NETWORKDAYS(LeaveTracker[[#This Row],[Start Date]],LeaveTracker[[#This Row],[End Date]],lstHolidays)</f>
        <v>1</v>
      </c>
      <c r="M2047" s="27"/>
    </row>
    <row r="2048" spans="1:13" ht="30" customHeight="1" x14ac:dyDescent="0.3">
      <c r="A2048" s="27">
        <v>512</v>
      </c>
      <c r="B2048" s="31">
        <v>43915</v>
      </c>
      <c r="C2048" s="31">
        <v>43854</v>
      </c>
      <c r="D2048" s="20" t="s">
        <v>855</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20" t="s">
        <v>298</v>
      </c>
      <c r="J2048" s="43" t="s">
        <v>842</v>
      </c>
      <c r="K2048" s="51" t="str">
        <f ca="1">LeaveTracker[[#This Row],[Days]]&amp;" "&amp;LeaveTracker[[#This Row],[Type of Leave]]</f>
        <v>2 OTHER</v>
      </c>
      <c r="L2048" s="23">
        <f ca="1">NETWORKDAYS(LeaveTracker[[#This Row],[Start Date]],LeaveTracker[[#This Row],[End Date]],lstHolidays)</f>
        <v>2</v>
      </c>
      <c r="M2048" s="27"/>
    </row>
    <row r="2049" spans="1:13" ht="30" customHeight="1" x14ac:dyDescent="0.3">
      <c r="A2049" s="27">
        <v>513</v>
      </c>
      <c r="B2049" s="31">
        <v>43915</v>
      </c>
      <c r="C2049" s="31">
        <v>43846</v>
      </c>
      <c r="D2049" s="20" t="s">
        <v>855</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20" t="s">
        <v>298</v>
      </c>
      <c r="J2049" s="43" t="s">
        <v>842</v>
      </c>
      <c r="K2049" s="51" t="str">
        <f ca="1">LeaveTracker[[#This Row],[Days]]&amp;" "&amp;LeaveTracker[[#This Row],[Type of Leave]]</f>
        <v>1 OTHER</v>
      </c>
      <c r="L2049" s="23">
        <f ca="1">NETWORKDAYS(LeaveTracker[[#This Row],[Start Date]],LeaveTracker[[#This Row],[End Date]],lstHolidays)</f>
        <v>1</v>
      </c>
      <c r="M2049" s="27"/>
    </row>
    <row r="2050" spans="1:13" ht="30" customHeight="1" x14ac:dyDescent="0.3">
      <c r="A2050" s="27">
        <v>514</v>
      </c>
      <c r="B2050" s="31">
        <v>43915</v>
      </c>
      <c r="C2050" s="31">
        <v>43857</v>
      </c>
      <c r="D2050" s="19" t="s">
        <v>722</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20" t="s">
        <v>298</v>
      </c>
      <c r="J2050" s="43" t="s">
        <v>842</v>
      </c>
      <c r="K2050" s="51" t="str">
        <f ca="1">LeaveTracker[[#This Row],[Days]]&amp;" "&amp;LeaveTracker[[#This Row],[Type of Leave]]</f>
        <v>1 OTHER</v>
      </c>
      <c r="L2050" s="23">
        <f ca="1">NETWORKDAYS(LeaveTracker[[#This Row],[Start Date]],LeaveTracker[[#This Row],[End Date]],lstHolidays)</f>
        <v>1</v>
      </c>
      <c r="M2050" s="27"/>
    </row>
    <row r="2051" spans="1:13" ht="30" customHeight="1" x14ac:dyDescent="0.3">
      <c r="A2051" s="27">
        <v>514</v>
      </c>
      <c r="B2051" s="31">
        <v>43915</v>
      </c>
      <c r="C2051" s="31">
        <v>43857</v>
      </c>
      <c r="D2051" s="19" t="s">
        <v>722</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20" t="s">
        <v>298</v>
      </c>
      <c r="J2051" s="43" t="s">
        <v>842</v>
      </c>
      <c r="K2051" s="51" t="str">
        <f ca="1">LeaveTracker[[#This Row],[Days]]&amp;" "&amp;LeaveTracker[[#This Row],[Type of Leave]]</f>
        <v>1 OTHER</v>
      </c>
      <c r="L2051" s="23">
        <f ca="1">NETWORKDAYS(LeaveTracker[[#This Row],[Start Date]],LeaveTracker[[#This Row],[End Date]],lstHolidays)</f>
        <v>1</v>
      </c>
      <c r="M2051" s="27"/>
    </row>
    <row r="2052" spans="1:13" ht="30" customHeight="1" x14ac:dyDescent="0.3">
      <c r="A2052" s="27">
        <v>515</v>
      </c>
      <c r="B2052" s="31">
        <v>43915</v>
      </c>
      <c r="C2052" s="31">
        <v>43845</v>
      </c>
      <c r="D2052" s="20" t="s">
        <v>722</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20" t="s">
        <v>298</v>
      </c>
      <c r="J2052" s="43" t="s">
        <v>842</v>
      </c>
      <c r="K2052" s="51" t="str">
        <f ca="1">LeaveTracker[[#This Row],[Days]]&amp;" "&amp;LeaveTracker[[#This Row],[Type of Leave]]</f>
        <v>2 OTHER</v>
      </c>
      <c r="L2052" s="23">
        <f ca="1">NETWORKDAYS(LeaveTracker[[#This Row],[Start Date]],LeaveTracker[[#This Row],[End Date]],lstHolidays)</f>
        <v>2</v>
      </c>
      <c r="M2052" s="27"/>
    </row>
    <row r="2053" spans="1:13" ht="30" customHeight="1" x14ac:dyDescent="0.3">
      <c r="A2053" s="27">
        <v>516</v>
      </c>
      <c r="B2053" s="31">
        <v>43915</v>
      </c>
      <c r="C2053" s="31">
        <v>43852</v>
      </c>
      <c r="D2053" s="20" t="s">
        <v>722</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20" t="s">
        <v>298</v>
      </c>
      <c r="J2053" s="43" t="s">
        <v>842</v>
      </c>
      <c r="K2053" s="51" t="str">
        <f ca="1">LeaveTracker[[#This Row],[Days]]&amp;" "&amp;LeaveTracker[[#This Row],[Type of Leave]]</f>
        <v>1 OTHER</v>
      </c>
      <c r="L2053" s="23">
        <f ca="1">NETWORKDAYS(LeaveTracker[[#This Row],[Start Date]],LeaveTracker[[#This Row],[End Date]],lstHolidays)</f>
        <v>1</v>
      </c>
      <c r="M2053" s="27"/>
    </row>
    <row r="2054" spans="1:13" ht="30" customHeight="1" x14ac:dyDescent="0.3">
      <c r="A2054" s="27">
        <v>517</v>
      </c>
      <c r="B2054" s="31">
        <v>43915</v>
      </c>
      <c r="C2054" s="31">
        <v>43903</v>
      </c>
      <c r="D2054" s="19" t="s">
        <v>351</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20" t="s">
        <v>81</v>
      </c>
      <c r="K2054" s="51" t="str">
        <f ca="1">LeaveTracker[[#This Row],[Days]]&amp;" "&amp;LeaveTracker[[#This Row],[Type of Leave]]</f>
        <v>1 SL</v>
      </c>
      <c r="L2054" s="23">
        <f ca="1">NETWORKDAYS(LeaveTracker[[#This Row],[Start Date]],LeaveTracker[[#This Row],[End Date]],lstHolidays)</f>
        <v>1</v>
      </c>
      <c r="M2054" s="27"/>
    </row>
    <row r="2055" spans="1:13" ht="30" customHeight="1" x14ac:dyDescent="0.3">
      <c r="A2055" s="27">
        <v>518</v>
      </c>
      <c r="B2055" s="31">
        <v>43915</v>
      </c>
      <c r="C2055" s="31">
        <v>43888</v>
      </c>
      <c r="D2055" s="20" t="s">
        <v>351</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20" t="s">
        <v>81</v>
      </c>
      <c r="K2055" s="51" t="str">
        <f ca="1">LeaveTracker[[#This Row],[Days]]&amp;" "&amp;LeaveTracker[[#This Row],[Type of Leave]]</f>
        <v>1 SL</v>
      </c>
      <c r="L2055" s="23">
        <f ca="1">NETWORKDAYS(LeaveTracker[[#This Row],[Start Date]],LeaveTracker[[#This Row],[End Date]],lstHolidays)</f>
        <v>1</v>
      </c>
      <c r="M2055" s="27"/>
    </row>
    <row r="2056" spans="1:13" ht="30" customHeight="1" x14ac:dyDescent="0.3">
      <c r="A2056" s="27">
        <v>518</v>
      </c>
      <c r="B2056" s="31">
        <v>43915</v>
      </c>
      <c r="C2056" s="31">
        <v>43888</v>
      </c>
      <c r="D2056" s="20" t="s">
        <v>351</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20" t="s">
        <v>81</v>
      </c>
      <c r="K2056" s="51" t="str">
        <f ca="1">LeaveTracker[[#This Row],[Days]]&amp;" "&amp;LeaveTracker[[#This Row],[Type of Leave]]</f>
        <v>1 SL</v>
      </c>
      <c r="L2056" s="23">
        <f ca="1">NETWORKDAYS(LeaveTracker[[#This Row],[Start Date]],LeaveTracker[[#This Row],[End Date]],lstHolidays)</f>
        <v>1</v>
      </c>
      <c r="M2056" s="27"/>
    </row>
    <row r="2057" spans="1:13" ht="30" customHeight="1" x14ac:dyDescent="0.3">
      <c r="A2057" s="27">
        <v>519</v>
      </c>
      <c r="B2057" s="31">
        <v>43915</v>
      </c>
      <c r="C2057" s="31">
        <v>43881</v>
      </c>
      <c r="D2057" s="20" t="s">
        <v>351</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20" t="s">
        <v>81</v>
      </c>
      <c r="K2057" s="51" t="str">
        <f ca="1">LeaveTracker[[#This Row],[Days]]&amp;" "&amp;LeaveTracker[[#This Row],[Type of Leave]]</f>
        <v>1 SL</v>
      </c>
      <c r="L2057" s="23">
        <f ca="1">NETWORKDAYS(LeaveTracker[[#This Row],[Start Date]],LeaveTracker[[#This Row],[End Date]],lstHolidays)</f>
        <v>1</v>
      </c>
      <c r="M2057" s="27"/>
    </row>
    <row r="2058" spans="1:13" ht="30" customHeight="1" x14ac:dyDescent="0.3">
      <c r="A2058" s="27">
        <v>520</v>
      </c>
      <c r="B2058" s="31">
        <v>43915</v>
      </c>
      <c r="C2058" s="31">
        <v>43865</v>
      </c>
      <c r="D2058" s="20" t="s">
        <v>351</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20" t="s">
        <v>298</v>
      </c>
      <c r="J2058" s="43" t="s">
        <v>842</v>
      </c>
      <c r="K2058" s="51" t="str">
        <f ca="1">LeaveTracker[[#This Row],[Days]]&amp;" "&amp;LeaveTracker[[#This Row],[Type of Leave]]</f>
        <v>1 OTHER</v>
      </c>
      <c r="L2058" s="23">
        <f ca="1">NETWORKDAYS(LeaveTracker[[#This Row],[Start Date]],LeaveTracker[[#This Row],[End Date]],lstHolidays)</f>
        <v>1</v>
      </c>
      <c r="M2058" s="27"/>
    </row>
    <row r="2059" spans="1:13" ht="30" customHeight="1" x14ac:dyDescent="0.3">
      <c r="A2059" s="27">
        <v>520</v>
      </c>
      <c r="B2059" s="31">
        <v>43915</v>
      </c>
      <c r="C2059" s="31">
        <v>43865</v>
      </c>
      <c r="D2059" s="20" t="s">
        <v>351</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20" t="s">
        <v>298</v>
      </c>
      <c r="J2059" s="43" t="s">
        <v>842</v>
      </c>
      <c r="K2059" s="51" t="str">
        <f ca="1">LeaveTracker[[#This Row],[Days]]&amp;" "&amp;LeaveTracker[[#This Row],[Type of Leave]]</f>
        <v>1 OTHER</v>
      </c>
      <c r="L2059" s="23">
        <f ca="1">NETWORKDAYS(LeaveTracker[[#This Row],[Start Date]],LeaveTracker[[#This Row],[End Date]],lstHolidays)</f>
        <v>1</v>
      </c>
      <c r="M2059" s="27"/>
    </row>
    <row r="2060" spans="1:13" ht="30" customHeight="1" x14ac:dyDescent="0.3">
      <c r="A2060" s="27">
        <v>521</v>
      </c>
      <c r="B2060" s="31">
        <v>43915</v>
      </c>
      <c r="C2060" s="31">
        <v>43851</v>
      </c>
      <c r="D2060" s="20" t="s">
        <v>351</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20" t="s">
        <v>298</v>
      </c>
      <c r="J2060" s="43" t="s">
        <v>842</v>
      </c>
      <c r="K2060" s="51" t="str">
        <f ca="1">LeaveTracker[[#This Row],[Days]]&amp;" "&amp;LeaveTracker[[#This Row],[Type of Leave]]</f>
        <v>1 OTHER</v>
      </c>
      <c r="L2060" s="23">
        <f ca="1">NETWORKDAYS(LeaveTracker[[#This Row],[Start Date]],LeaveTracker[[#This Row],[End Date]],lstHolidays)</f>
        <v>1</v>
      </c>
      <c r="M2060" s="27"/>
    </row>
    <row r="2061" spans="1:13" ht="30" customHeight="1" x14ac:dyDescent="0.3">
      <c r="A2061" s="27">
        <v>522</v>
      </c>
      <c r="B2061" s="31">
        <v>43915</v>
      </c>
      <c r="C2061" s="31">
        <v>43850</v>
      </c>
      <c r="D2061" s="20" t="s">
        <v>351</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20" t="s">
        <v>298</v>
      </c>
      <c r="J2061" s="43" t="s">
        <v>842</v>
      </c>
      <c r="K2061" s="51" t="str">
        <f ca="1">LeaveTracker[[#This Row],[Days]]&amp;" "&amp;LeaveTracker[[#This Row],[Type of Leave]]</f>
        <v>1 OTHER</v>
      </c>
      <c r="L2061" s="23">
        <f ca="1">NETWORKDAYS(LeaveTracker[[#This Row],[Start Date]],LeaveTracker[[#This Row],[End Date]],lstHolidays)</f>
        <v>1</v>
      </c>
      <c r="M2061" s="27"/>
    </row>
    <row r="2062" spans="1:13" ht="30" customHeight="1" x14ac:dyDescent="0.3">
      <c r="A2062" s="27">
        <v>523</v>
      </c>
      <c r="B2062" s="31">
        <v>43915</v>
      </c>
      <c r="C2062" s="31">
        <v>43865</v>
      </c>
      <c r="D2062" s="20" t="s">
        <v>720</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20" t="s">
        <v>298</v>
      </c>
      <c r="J2062" s="43" t="s">
        <v>842</v>
      </c>
      <c r="K2062" s="51" t="str">
        <f ca="1">LeaveTracker[[#This Row],[Days]]&amp;" "&amp;LeaveTracker[[#This Row],[Type of Leave]]</f>
        <v>1 OTHER</v>
      </c>
      <c r="L2062" s="23">
        <f ca="1">NETWORKDAYS(LeaveTracker[[#This Row],[Start Date]],LeaveTracker[[#This Row],[End Date]],lstHolidays)</f>
        <v>1</v>
      </c>
      <c r="M2062" s="27"/>
    </row>
    <row r="2063" spans="1:13" ht="30" customHeight="1" x14ac:dyDescent="0.3">
      <c r="A2063" s="27">
        <v>524</v>
      </c>
      <c r="B2063" s="31">
        <v>43915</v>
      </c>
      <c r="C2063" s="31">
        <v>43846</v>
      </c>
      <c r="D2063" s="20" t="s">
        <v>720</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20" t="s">
        <v>298</v>
      </c>
      <c r="J2063" s="43" t="s">
        <v>842</v>
      </c>
      <c r="K2063" s="51" t="str">
        <f ca="1">LeaveTracker[[#This Row],[Days]]&amp;" "&amp;LeaveTracker[[#This Row],[Type of Leave]]</f>
        <v>1 OTHER</v>
      </c>
      <c r="L2063" s="23">
        <f ca="1">NETWORKDAYS(LeaveTracker[[#This Row],[Start Date]],LeaveTracker[[#This Row],[End Date]],lstHolidays)</f>
        <v>1</v>
      </c>
      <c r="M2063" s="27"/>
    </row>
    <row r="2064" spans="1:13" ht="30" customHeight="1" x14ac:dyDescent="0.3">
      <c r="A2064" s="27">
        <v>525</v>
      </c>
      <c r="B2064" s="31">
        <v>43915</v>
      </c>
      <c r="C2064" s="31">
        <v>43889</v>
      </c>
      <c r="D2064" s="19" t="s">
        <v>541</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20" t="s">
        <v>81</v>
      </c>
      <c r="K2064" s="51" t="str">
        <f ca="1">LeaveTracker[[#This Row],[Days]]&amp;" "&amp;LeaveTracker[[#This Row],[Type of Leave]]</f>
        <v>1 SL</v>
      </c>
      <c r="L2064" s="23">
        <f ca="1">NETWORKDAYS(LeaveTracker[[#This Row],[Start Date]],LeaveTracker[[#This Row],[End Date]],lstHolidays)</f>
        <v>1</v>
      </c>
      <c r="M2064" s="27"/>
    </row>
    <row r="2065" spans="1:13" ht="30" customHeight="1" x14ac:dyDescent="0.3">
      <c r="A2065" s="27">
        <v>526</v>
      </c>
      <c r="B2065" s="31">
        <v>43915</v>
      </c>
      <c r="C2065" s="31">
        <v>43864</v>
      </c>
      <c r="D2065" s="20" t="s">
        <v>541</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20" t="s">
        <v>298</v>
      </c>
      <c r="J2065" s="43" t="s">
        <v>842</v>
      </c>
      <c r="K2065" s="51" t="str">
        <f ca="1">LeaveTracker[[#This Row],[Days]]&amp;" "&amp;LeaveTracker[[#This Row],[Type of Leave]]</f>
        <v>1 OTHER</v>
      </c>
      <c r="L2065" s="23">
        <f ca="1">NETWORKDAYS(LeaveTracker[[#This Row],[Start Date]],LeaveTracker[[#This Row],[End Date]],lstHolidays)</f>
        <v>1</v>
      </c>
      <c r="M2065" s="27"/>
    </row>
    <row r="2066" spans="1:13" ht="30" customHeight="1" x14ac:dyDescent="0.3">
      <c r="A2066" s="27">
        <v>526</v>
      </c>
      <c r="B2066" s="31">
        <v>43915</v>
      </c>
      <c r="C2066" s="31">
        <v>43864</v>
      </c>
      <c r="D2066" s="20" t="s">
        <v>541</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20" t="s">
        <v>298</v>
      </c>
      <c r="J2066" s="43" t="s">
        <v>842</v>
      </c>
      <c r="K2066" s="51" t="str">
        <f ca="1">LeaveTracker[[#This Row],[Days]]&amp;" "&amp;LeaveTracker[[#This Row],[Type of Leave]]</f>
        <v>1 OTHER</v>
      </c>
      <c r="L2066" s="23">
        <f ca="1">NETWORKDAYS(LeaveTracker[[#This Row],[Start Date]],LeaveTracker[[#This Row],[End Date]],lstHolidays)</f>
        <v>1</v>
      </c>
      <c r="M2066" s="27"/>
    </row>
    <row r="2067" spans="1:13" ht="30" customHeight="1" x14ac:dyDescent="0.3">
      <c r="A2067" s="27">
        <v>527</v>
      </c>
      <c r="B2067" s="31">
        <v>43915</v>
      </c>
      <c r="C2067" s="31">
        <v>43864</v>
      </c>
      <c r="D2067" s="20" t="s">
        <v>541</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20" t="s">
        <v>298</v>
      </c>
      <c r="J2067" s="43" t="s">
        <v>842</v>
      </c>
      <c r="K2067" s="51" t="str">
        <f ca="1">LeaveTracker[[#This Row],[Days]]&amp;" "&amp;LeaveTracker[[#This Row],[Type of Leave]]</f>
        <v>1 OTHER</v>
      </c>
      <c r="L2067" s="23">
        <f ca="1">NETWORKDAYS(LeaveTracker[[#This Row],[Start Date]],LeaveTracker[[#This Row],[End Date]],lstHolidays)</f>
        <v>1</v>
      </c>
      <c r="M2067" s="27"/>
    </row>
    <row r="2068" spans="1:13" ht="30" customHeight="1" x14ac:dyDescent="0.3">
      <c r="A2068" s="27">
        <v>528</v>
      </c>
      <c r="B2068" s="31">
        <v>43915</v>
      </c>
      <c r="C2068" s="31">
        <v>43846</v>
      </c>
      <c r="D2068" s="20" t="s">
        <v>541</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20" t="s">
        <v>298</v>
      </c>
      <c r="J2068" s="43" t="s">
        <v>842</v>
      </c>
      <c r="K2068" s="51" t="str">
        <f ca="1">LeaveTracker[[#This Row],[Days]]&amp;" "&amp;LeaveTracker[[#This Row],[Type of Leave]]</f>
        <v>1 OTHER</v>
      </c>
      <c r="L2068" s="23">
        <f ca="1">NETWORKDAYS(LeaveTracker[[#This Row],[Start Date]],LeaveTracker[[#This Row],[End Date]],lstHolidays)</f>
        <v>1</v>
      </c>
      <c r="M2068" s="27"/>
    </row>
    <row r="2069" spans="1:13" ht="30" customHeight="1" x14ac:dyDescent="0.3">
      <c r="A2069" s="27">
        <v>529</v>
      </c>
      <c r="B2069" s="31">
        <v>43918</v>
      </c>
      <c r="C2069" s="31">
        <v>43872</v>
      </c>
      <c r="D2069" s="20" t="s">
        <v>757</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20" t="s">
        <v>298</v>
      </c>
      <c r="J2069" s="43" t="s">
        <v>644</v>
      </c>
      <c r="K2069" s="51" t="str">
        <f ca="1">LeaveTracker[[#This Row],[Days]]&amp;" "&amp;LeaveTracker[[#This Row],[Type of Leave]]</f>
        <v>1 OTHER</v>
      </c>
      <c r="L2069" s="23">
        <f ca="1">NETWORKDAYS(LeaveTracker[[#This Row],[Start Date]],LeaveTracker[[#This Row],[End Date]],lstHolidays)</f>
        <v>1</v>
      </c>
      <c r="M2069" s="27"/>
    </row>
    <row r="2070" spans="1:13" ht="30" customHeight="1" x14ac:dyDescent="0.3">
      <c r="A2070" s="27">
        <v>530</v>
      </c>
      <c r="B2070" s="31">
        <v>43918</v>
      </c>
      <c r="D2070" s="20" t="s">
        <v>466</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20" t="s">
        <v>298</v>
      </c>
      <c r="J2070" s="43" t="s">
        <v>158</v>
      </c>
      <c r="K2070" s="51" t="str">
        <f ca="1">LeaveTracker[[#This Row],[Days]]&amp;" "&amp;LeaveTracker[[#This Row],[Type of Leave]]</f>
        <v>1 OTHER</v>
      </c>
      <c r="L2070" s="23">
        <f ca="1">NETWORKDAYS(LeaveTracker[[#This Row],[Start Date]],LeaveTracker[[#This Row],[End Date]],lstHolidays)</f>
        <v>1</v>
      </c>
      <c r="M2070" s="27"/>
    </row>
    <row r="2071" spans="1:13" ht="30" customHeight="1" x14ac:dyDescent="0.3">
      <c r="A2071" s="27">
        <v>531</v>
      </c>
      <c r="B2071" s="31">
        <v>43918</v>
      </c>
      <c r="D2071" s="20" t="s">
        <v>466</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20" t="s">
        <v>298</v>
      </c>
      <c r="J2071" s="43" t="s">
        <v>842</v>
      </c>
      <c r="K2071" s="51" t="str">
        <f ca="1">LeaveTracker[[#This Row],[Days]]&amp;" "&amp;LeaveTracker[[#This Row],[Type of Leave]]</f>
        <v>1 OTHER</v>
      </c>
      <c r="L2071" s="23">
        <f ca="1">NETWORKDAYS(LeaveTracker[[#This Row],[Start Date]],LeaveTracker[[#This Row],[End Date]],lstHolidays)</f>
        <v>1</v>
      </c>
      <c r="M2071" s="27"/>
    </row>
    <row r="2072" spans="1:13" ht="30" customHeight="1" x14ac:dyDescent="0.3">
      <c r="A2072" s="27">
        <v>531</v>
      </c>
      <c r="B2072" s="31">
        <v>43918</v>
      </c>
      <c r="D2072" s="20" t="s">
        <v>466</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20" t="s">
        <v>298</v>
      </c>
      <c r="J2072" s="43" t="s">
        <v>842</v>
      </c>
      <c r="K2072" s="51" t="str">
        <f ca="1">LeaveTracker[[#This Row],[Days]]&amp;" "&amp;LeaveTracker[[#This Row],[Type of Leave]]</f>
        <v>1 OTHER</v>
      </c>
      <c r="L2072" s="23">
        <f ca="1">NETWORKDAYS(LeaveTracker[[#This Row],[Start Date]],LeaveTracker[[#This Row],[End Date]],lstHolidays)</f>
        <v>1</v>
      </c>
      <c r="M2072" s="27"/>
    </row>
    <row r="2073" spans="1:13" ht="30" customHeight="1" x14ac:dyDescent="0.3">
      <c r="A2073" s="27">
        <v>531</v>
      </c>
      <c r="B2073" s="31">
        <v>43918</v>
      </c>
      <c r="C2073" s="24">
        <v>43874</v>
      </c>
      <c r="D2073" s="20" t="s">
        <v>466</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20" t="s">
        <v>298</v>
      </c>
      <c r="J2073" s="43" t="s">
        <v>842</v>
      </c>
      <c r="K2073" s="51" t="str">
        <f ca="1">LeaveTracker[[#This Row],[Days]]&amp;" "&amp;LeaveTracker[[#This Row],[Type of Leave]]</f>
        <v>1 OTHER</v>
      </c>
      <c r="L2073" s="23">
        <f ca="1">NETWORKDAYS(LeaveTracker[[#This Row],[Start Date]],LeaveTracker[[#This Row],[End Date]],lstHolidays)</f>
        <v>1</v>
      </c>
      <c r="M2073" s="27"/>
    </row>
    <row r="2074" spans="1:13" ht="30" customHeight="1" x14ac:dyDescent="0.3">
      <c r="A2074" s="27">
        <v>532</v>
      </c>
      <c r="B2074" s="31">
        <v>43918</v>
      </c>
      <c r="C2074" s="31">
        <v>43874</v>
      </c>
      <c r="D2074" s="20" t="s">
        <v>657</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20" t="s">
        <v>298</v>
      </c>
      <c r="J2074" s="43" t="s">
        <v>842</v>
      </c>
      <c r="K2074" s="51" t="str">
        <f ca="1">LeaveTracker[[#This Row],[Days]]&amp;" "&amp;LeaveTracker[[#This Row],[Type of Leave]]</f>
        <v>4 OTHER</v>
      </c>
      <c r="L2074" s="23">
        <f ca="1">NETWORKDAYS(LeaveTracker[[#This Row],[Start Date]],LeaveTracker[[#This Row],[End Date]],lstHolidays)</f>
        <v>4</v>
      </c>
      <c r="M2074" s="27"/>
    </row>
    <row r="2075" spans="1:13" ht="30" customHeight="1" x14ac:dyDescent="0.3">
      <c r="A2075" s="27">
        <v>533</v>
      </c>
      <c r="B2075" s="31">
        <v>43918</v>
      </c>
      <c r="C2075" s="31">
        <v>43874</v>
      </c>
      <c r="D2075" s="20" t="s">
        <v>470</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20" t="s">
        <v>81</v>
      </c>
      <c r="K2075" s="51" t="str">
        <f ca="1">LeaveTracker[[#This Row],[Days]]&amp;" "&amp;LeaveTracker[[#This Row],[Type of Leave]]</f>
        <v>2 SL</v>
      </c>
      <c r="L2075" s="23">
        <f ca="1">NETWORKDAYS(LeaveTracker[[#This Row],[Start Date]],LeaveTracker[[#This Row],[End Date]],lstHolidays)</f>
        <v>2</v>
      </c>
      <c r="M2075" s="27"/>
    </row>
    <row r="2076" spans="1:13" ht="30" customHeight="1" x14ac:dyDescent="0.3">
      <c r="A2076" s="27">
        <v>534</v>
      </c>
      <c r="B2076" s="31">
        <v>43918</v>
      </c>
      <c r="C2076" s="31">
        <v>43874</v>
      </c>
      <c r="D2076" s="20" t="s">
        <v>470</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20" t="s">
        <v>298</v>
      </c>
      <c r="J2076" s="43" t="s">
        <v>842</v>
      </c>
      <c r="K2076" s="51" t="str">
        <f ca="1">LeaveTracker[[#This Row],[Days]]&amp;" "&amp;LeaveTracker[[#This Row],[Type of Leave]]</f>
        <v>2 OTHER</v>
      </c>
      <c r="L2076" s="23">
        <f ca="1">NETWORKDAYS(LeaveTracker[[#This Row],[Start Date]],LeaveTracker[[#This Row],[End Date]],lstHolidays)</f>
        <v>2</v>
      </c>
      <c r="M2076" s="27"/>
    </row>
    <row r="2077" spans="1:13" ht="30" customHeight="1" x14ac:dyDescent="0.3">
      <c r="A2077" s="27">
        <v>534</v>
      </c>
      <c r="B2077" s="31">
        <v>43918</v>
      </c>
      <c r="C2077" s="31">
        <v>43874</v>
      </c>
      <c r="D2077" s="20" t="s">
        <v>470</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20" t="s">
        <v>298</v>
      </c>
      <c r="J2077" s="43" t="s">
        <v>842</v>
      </c>
      <c r="K2077" s="51" t="str">
        <f ca="1">LeaveTracker[[#This Row],[Days]]&amp;" "&amp;LeaveTracker[[#This Row],[Type of Leave]]</f>
        <v>3 OTHER</v>
      </c>
      <c r="L2077" s="23">
        <f ca="1">NETWORKDAYS(LeaveTracker[[#This Row],[Start Date]],LeaveTracker[[#This Row],[End Date]],lstHolidays)</f>
        <v>3</v>
      </c>
      <c r="M2077" s="27"/>
    </row>
    <row r="2078" spans="1:13" ht="30" customHeight="1" x14ac:dyDescent="0.3">
      <c r="A2078" s="27">
        <v>534</v>
      </c>
      <c r="B2078" s="31">
        <v>43918</v>
      </c>
      <c r="C2078" s="31">
        <v>43874</v>
      </c>
      <c r="D2078" s="20" t="s">
        <v>470</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20" t="s">
        <v>298</v>
      </c>
      <c r="J2078" s="43" t="s">
        <v>842</v>
      </c>
      <c r="K2078" s="51" t="str">
        <f ca="1">LeaveTracker[[#This Row],[Days]]&amp;" "&amp;LeaveTracker[[#This Row],[Type of Leave]]</f>
        <v>1 OTHER</v>
      </c>
      <c r="L2078" s="23">
        <f ca="1">NETWORKDAYS(LeaveTracker[[#This Row],[Start Date]],LeaveTracker[[#This Row],[End Date]],lstHolidays)</f>
        <v>1</v>
      </c>
      <c r="M2078" s="27"/>
    </row>
    <row r="2079" spans="1:13" ht="30" customHeight="1" x14ac:dyDescent="0.3">
      <c r="A2079" s="27">
        <v>535</v>
      </c>
      <c r="B2079" s="31">
        <v>43918</v>
      </c>
      <c r="C2079" s="31">
        <v>43873</v>
      </c>
      <c r="D2079" s="20" t="s">
        <v>655</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20" t="s">
        <v>298</v>
      </c>
      <c r="J2079" s="43" t="s">
        <v>842</v>
      </c>
      <c r="K2079" s="51" t="str">
        <f ca="1">LeaveTracker[[#This Row],[Days]]&amp;" "&amp;LeaveTracker[[#This Row],[Type of Leave]]</f>
        <v>1 OTHER</v>
      </c>
      <c r="L2079" s="23">
        <f ca="1">NETWORKDAYS(LeaveTracker[[#This Row],[Start Date]],LeaveTracker[[#This Row],[End Date]],lstHolidays)</f>
        <v>1</v>
      </c>
      <c r="M2079" s="27"/>
    </row>
    <row r="2080" spans="1:13" ht="30" customHeight="1" x14ac:dyDescent="0.3">
      <c r="A2080" s="27">
        <v>535</v>
      </c>
      <c r="B2080" s="31">
        <v>43918</v>
      </c>
      <c r="C2080" s="31">
        <v>43873</v>
      </c>
      <c r="D2080" s="20" t="s">
        <v>655</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20" t="s">
        <v>298</v>
      </c>
      <c r="J2080" s="43" t="s">
        <v>842</v>
      </c>
      <c r="K2080" s="51" t="str">
        <f ca="1">LeaveTracker[[#This Row],[Days]]&amp;" "&amp;LeaveTracker[[#This Row],[Type of Leave]]</f>
        <v>1 OTHER</v>
      </c>
      <c r="L2080" s="23">
        <f ca="1">NETWORKDAYS(LeaveTracker[[#This Row],[Start Date]],LeaveTracker[[#This Row],[End Date]],lstHolidays)</f>
        <v>1</v>
      </c>
      <c r="M2080" s="27"/>
    </row>
    <row r="2081" spans="1:13" ht="30" customHeight="1" x14ac:dyDescent="0.3">
      <c r="A2081" s="27">
        <v>535</v>
      </c>
      <c r="B2081" s="31">
        <v>43918</v>
      </c>
      <c r="C2081" s="31">
        <v>43873</v>
      </c>
      <c r="D2081" s="20" t="s">
        <v>655</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20" t="s">
        <v>298</v>
      </c>
      <c r="J2081" s="43" t="s">
        <v>842</v>
      </c>
      <c r="K2081" s="51" t="str">
        <f ca="1">LeaveTracker[[#This Row],[Days]]&amp;" "&amp;LeaveTracker[[#This Row],[Type of Leave]]</f>
        <v>1 OTHER</v>
      </c>
      <c r="L2081" s="23">
        <f ca="1">NETWORKDAYS(LeaveTracker[[#This Row],[Start Date]],LeaveTracker[[#This Row],[End Date]],lstHolidays)</f>
        <v>1</v>
      </c>
      <c r="M2081" s="27"/>
    </row>
    <row r="2082" spans="1:13" ht="30" customHeight="1" x14ac:dyDescent="0.3">
      <c r="A2082" s="27">
        <v>535</v>
      </c>
      <c r="B2082" s="31">
        <v>43918</v>
      </c>
      <c r="C2082" s="31">
        <v>43873</v>
      </c>
      <c r="D2082" s="20" t="s">
        <v>655</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20" t="s">
        <v>298</v>
      </c>
      <c r="J2082" s="43" t="s">
        <v>842</v>
      </c>
      <c r="K2082" s="51" t="str">
        <f ca="1">LeaveTracker[[#This Row],[Days]]&amp;" "&amp;LeaveTracker[[#This Row],[Type of Leave]]</f>
        <v>2 OTHER</v>
      </c>
      <c r="L2082" s="23">
        <f ca="1">NETWORKDAYS(LeaveTracker[[#This Row],[Start Date]],LeaveTracker[[#This Row],[End Date]],lstHolidays)</f>
        <v>2</v>
      </c>
      <c r="M2082" s="27"/>
    </row>
    <row r="2083" spans="1:13" ht="30" customHeight="1" x14ac:dyDescent="0.3">
      <c r="A2083" s="27">
        <v>536</v>
      </c>
      <c r="B2083" s="31">
        <v>43918</v>
      </c>
      <c r="C2083" s="31">
        <v>43873</v>
      </c>
      <c r="D2083" s="20" t="s">
        <v>651</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20" t="s">
        <v>298</v>
      </c>
      <c r="J2083" s="43" t="s">
        <v>842</v>
      </c>
      <c r="K2083" s="51" t="str">
        <f ca="1">LeaveTracker[[#This Row],[Days]]&amp;" "&amp;LeaveTracker[[#This Row],[Type of Leave]]</f>
        <v>1 OTHER</v>
      </c>
      <c r="L2083" s="23">
        <f ca="1">NETWORKDAYS(LeaveTracker[[#This Row],[Start Date]],LeaveTracker[[#This Row],[End Date]],lstHolidays)</f>
        <v>1</v>
      </c>
      <c r="M2083" s="27"/>
    </row>
    <row r="2084" spans="1:13" ht="30" customHeight="1" x14ac:dyDescent="0.3">
      <c r="A2084" s="27">
        <v>536</v>
      </c>
      <c r="B2084" s="31">
        <v>43918</v>
      </c>
      <c r="C2084" s="31">
        <v>43873</v>
      </c>
      <c r="D2084" s="20" t="s">
        <v>651</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20" t="s">
        <v>298</v>
      </c>
      <c r="J2084" s="43" t="s">
        <v>842</v>
      </c>
      <c r="K2084" s="51" t="str">
        <f ca="1">LeaveTracker[[#This Row],[Days]]&amp;" "&amp;LeaveTracker[[#This Row],[Type of Leave]]</f>
        <v>1 OTHER</v>
      </c>
      <c r="L2084" s="23">
        <f ca="1">NETWORKDAYS(LeaveTracker[[#This Row],[Start Date]],LeaveTracker[[#This Row],[End Date]],lstHolidays)</f>
        <v>1</v>
      </c>
      <c r="M2084" s="27"/>
    </row>
    <row r="2085" spans="1:13" ht="30" customHeight="1" x14ac:dyDescent="0.3">
      <c r="A2085" s="27">
        <v>536</v>
      </c>
      <c r="B2085" s="31">
        <v>43918</v>
      </c>
      <c r="C2085" s="31">
        <v>43873</v>
      </c>
      <c r="D2085" s="20" t="s">
        <v>651</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20" t="s">
        <v>298</v>
      </c>
      <c r="J2085" s="43" t="s">
        <v>842</v>
      </c>
      <c r="K2085" s="51" t="str">
        <f ca="1">LeaveTracker[[#This Row],[Days]]&amp;" "&amp;LeaveTracker[[#This Row],[Type of Leave]]</f>
        <v>3 OTHER</v>
      </c>
      <c r="L2085" s="23">
        <f ca="1">NETWORKDAYS(LeaveTracker[[#This Row],[Start Date]],LeaveTracker[[#This Row],[End Date]],lstHolidays)</f>
        <v>3</v>
      </c>
      <c r="M2085" s="27"/>
    </row>
    <row r="2086" spans="1:13" ht="30" customHeight="1" x14ac:dyDescent="0.3">
      <c r="A2086" s="27">
        <v>537</v>
      </c>
      <c r="B2086" s="31">
        <v>43918</v>
      </c>
      <c r="C2086" s="31">
        <v>43873</v>
      </c>
      <c r="D2086" s="20" t="s">
        <v>464</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20" t="s">
        <v>298</v>
      </c>
      <c r="J2086" s="43" t="s">
        <v>842</v>
      </c>
      <c r="K2086" s="51" t="str">
        <f ca="1">LeaveTracker[[#This Row],[Days]]&amp;" "&amp;LeaveTracker[[#This Row],[Type of Leave]]</f>
        <v>1 OTHER</v>
      </c>
      <c r="L2086" s="23">
        <f ca="1">NETWORKDAYS(LeaveTracker[[#This Row],[Start Date]],LeaveTracker[[#This Row],[End Date]],lstHolidays)</f>
        <v>1</v>
      </c>
      <c r="M2086" s="27"/>
    </row>
    <row r="2087" spans="1:13" ht="30" customHeight="1" x14ac:dyDescent="0.3">
      <c r="A2087" s="27">
        <v>538</v>
      </c>
      <c r="B2087" s="31">
        <v>43918</v>
      </c>
      <c r="C2087" s="31">
        <v>43874</v>
      </c>
      <c r="D2087" s="20" t="s">
        <v>468</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20" t="s">
        <v>298</v>
      </c>
      <c r="J2087" s="43" t="s">
        <v>842</v>
      </c>
      <c r="K2087" s="51" t="str">
        <f ca="1">LeaveTracker[[#This Row],[Days]]&amp;" "&amp;LeaveTracker[[#This Row],[Type of Leave]]</f>
        <v>3 OTHER</v>
      </c>
      <c r="L2087" s="23">
        <f ca="1">NETWORKDAYS(LeaveTracker[[#This Row],[Start Date]],LeaveTracker[[#This Row],[End Date]],lstHolidays)</f>
        <v>3</v>
      </c>
      <c r="M2087" s="27"/>
    </row>
    <row r="2088" spans="1:13" ht="30" customHeight="1" x14ac:dyDescent="0.3">
      <c r="A2088" s="27">
        <v>538</v>
      </c>
      <c r="B2088" s="31">
        <v>43918</v>
      </c>
      <c r="C2088" s="31">
        <v>43874</v>
      </c>
      <c r="D2088" s="20" t="s">
        <v>468</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20" t="s">
        <v>298</v>
      </c>
      <c r="J2088" s="43" t="s">
        <v>842</v>
      </c>
      <c r="K2088" s="51" t="str">
        <f ca="1">LeaveTracker[[#This Row],[Days]]&amp;" "&amp;LeaveTracker[[#This Row],[Type of Leave]]</f>
        <v>1 OTHER</v>
      </c>
      <c r="L2088" s="23">
        <f ca="1">NETWORKDAYS(LeaveTracker[[#This Row],[Start Date]],LeaveTracker[[#This Row],[End Date]],lstHolidays)</f>
        <v>1</v>
      </c>
      <c r="M2088" s="27"/>
    </row>
    <row r="2089" spans="1:13" ht="30" customHeight="1" x14ac:dyDescent="0.3">
      <c r="A2089" s="27">
        <v>539</v>
      </c>
      <c r="B2089" s="31">
        <v>43918</v>
      </c>
      <c r="C2089" s="31">
        <v>43874</v>
      </c>
      <c r="D2089" s="20" t="s">
        <v>960</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20" t="s">
        <v>298</v>
      </c>
      <c r="J2089" s="43" t="s">
        <v>842</v>
      </c>
      <c r="K2089" s="51" t="str">
        <f ca="1">LeaveTracker[[#This Row],[Days]]&amp;" "&amp;LeaveTracker[[#This Row],[Type of Leave]]</f>
        <v>1 OTHER</v>
      </c>
      <c r="L2089" s="23">
        <f ca="1">NETWORKDAYS(LeaveTracker[[#This Row],[Start Date]],LeaveTracker[[#This Row],[End Date]],lstHolidays)</f>
        <v>1</v>
      </c>
      <c r="M2089" s="27"/>
    </row>
    <row r="2090" spans="1:13" ht="30" customHeight="1" x14ac:dyDescent="0.3">
      <c r="A2090" s="27">
        <v>539</v>
      </c>
      <c r="B2090" s="31">
        <v>43918</v>
      </c>
      <c r="C2090" s="31">
        <v>43874</v>
      </c>
      <c r="D2090" s="20" t="s">
        <v>960</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20" t="s">
        <v>298</v>
      </c>
      <c r="J2090" s="43" t="s">
        <v>842</v>
      </c>
      <c r="K2090" s="51" t="str">
        <f ca="1">LeaveTracker[[#This Row],[Days]]&amp;" "&amp;LeaveTracker[[#This Row],[Type of Leave]]</f>
        <v>1 OTHER</v>
      </c>
      <c r="L2090" s="23">
        <f ca="1">NETWORKDAYS(LeaveTracker[[#This Row],[Start Date]],LeaveTracker[[#This Row],[End Date]],lstHolidays)</f>
        <v>1</v>
      </c>
      <c r="M2090" s="27"/>
    </row>
    <row r="2091" spans="1:13" ht="30" customHeight="1" x14ac:dyDescent="0.3">
      <c r="A2091" s="27">
        <v>540</v>
      </c>
      <c r="B2091" s="31">
        <v>43918</v>
      </c>
      <c r="C2091" s="24">
        <v>43864</v>
      </c>
      <c r="D2091" s="20" t="s">
        <v>757</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20" t="s">
        <v>81</v>
      </c>
      <c r="K2091" s="51" t="str">
        <f ca="1">LeaveTracker[[#This Row],[Days]]&amp;" "&amp;LeaveTracker[[#This Row],[Type of Leave]]</f>
        <v>5 SL</v>
      </c>
      <c r="L2091" s="23">
        <f ca="1">NETWORKDAYS(LeaveTracker[[#This Row],[Start Date]],LeaveTracker[[#This Row],[End Date]],lstHolidays)</f>
        <v>5</v>
      </c>
      <c r="M2091" s="27"/>
    </row>
    <row r="2092" spans="1:13" ht="30" customHeight="1" x14ac:dyDescent="0.3">
      <c r="A2092" s="27">
        <v>541</v>
      </c>
      <c r="B2092" s="31">
        <v>43918</v>
      </c>
      <c r="C2092" s="24">
        <v>43857</v>
      </c>
      <c r="D2092" s="20" t="s">
        <v>757</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20" t="s">
        <v>298</v>
      </c>
      <c r="J2092" s="43" t="s">
        <v>842</v>
      </c>
      <c r="K2092" s="51" t="str">
        <f ca="1">LeaveTracker[[#This Row],[Days]]&amp;" "&amp;LeaveTracker[[#This Row],[Type of Leave]]</f>
        <v>5 OTHER</v>
      </c>
      <c r="L2092" s="23">
        <f ca="1">NETWORKDAYS(LeaveTracker[[#This Row],[Start Date]],LeaveTracker[[#This Row],[End Date]],lstHolidays)</f>
        <v>5</v>
      </c>
      <c r="M2092" s="27"/>
    </row>
    <row r="2093" spans="1:13" ht="30" customHeight="1" x14ac:dyDescent="0.3">
      <c r="A2093" s="27">
        <v>542</v>
      </c>
      <c r="B2093" s="31">
        <v>43918</v>
      </c>
      <c r="C2093" s="31">
        <v>43892</v>
      </c>
      <c r="D2093" s="20" t="s">
        <v>443</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20" t="s">
        <v>81</v>
      </c>
      <c r="K2093" s="51" t="str">
        <f ca="1">LeaveTracker[[#This Row],[Days]]&amp;" "&amp;LeaveTracker[[#This Row],[Type of Leave]]</f>
        <v>1 SL</v>
      </c>
      <c r="L2093" s="23">
        <f ca="1">NETWORKDAYS(LeaveTracker[[#This Row],[Start Date]],LeaveTracker[[#This Row],[End Date]],lstHolidays)</f>
        <v>1</v>
      </c>
      <c r="M2093" s="27"/>
    </row>
    <row r="2094" spans="1:13" ht="30" customHeight="1" x14ac:dyDescent="0.3">
      <c r="A2094" s="27">
        <v>543</v>
      </c>
      <c r="B2094" s="31">
        <v>43918</v>
      </c>
      <c r="C2094" s="31">
        <v>43878</v>
      </c>
      <c r="D2094" s="20" t="s">
        <v>965</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20" t="s">
        <v>298</v>
      </c>
      <c r="J2094" s="43" t="s">
        <v>763</v>
      </c>
      <c r="K2094" s="51" t="str">
        <f ca="1">LeaveTracker[[#This Row],[Days]]&amp;" "&amp;LeaveTracker[[#This Row],[Type of Leave]]</f>
        <v>4 OTHER</v>
      </c>
      <c r="L2094" s="23">
        <f ca="1">NETWORKDAYS(LeaveTracker[[#This Row],[Start Date]],LeaveTracker[[#This Row],[End Date]],lstHolidays)</f>
        <v>4</v>
      </c>
      <c r="M2094" s="27"/>
    </row>
    <row r="2095" spans="1:13" ht="30" customHeight="1" x14ac:dyDescent="0.3">
      <c r="A2095" s="27">
        <v>544</v>
      </c>
      <c r="B2095" s="31">
        <v>43918</v>
      </c>
      <c r="C2095" s="24">
        <v>43874</v>
      </c>
      <c r="D2095" s="20" t="s">
        <v>530</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20" t="s">
        <v>81</v>
      </c>
      <c r="K2095" s="51" t="str">
        <f ca="1">LeaveTracker[[#This Row],[Days]]&amp;" "&amp;LeaveTracker[[#This Row],[Type of Leave]]</f>
        <v>1 SL</v>
      </c>
      <c r="L2095" s="23">
        <f ca="1">NETWORKDAYS(LeaveTracker[[#This Row],[Start Date]],LeaveTracker[[#This Row],[End Date]],lstHolidays)</f>
        <v>1</v>
      </c>
      <c r="M2095" s="27"/>
    </row>
    <row r="2096" spans="1:13" ht="30" customHeight="1" x14ac:dyDescent="0.3">
      <c r="A2096" s="27">
        <v>545</v>
      </c>
      <c r="B2096" s="31">
        <v>43918</v>
      </c>
      <c r="C2096" s="31">
        <v>43846</v>
      </c>
      <c r="D2096" s="20" t="s">
        <v>530</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20" t="s">
        <v>298</v>
      </c>
      <c r="J2096" s="43" t="s">
        <v>644</v>
      </c>
      <c r="K2096" s="51" t="str">
        <f ca="1">LeaveTracker[[#This Row],[Days]]&amp;" "&amp;LeaveTracker[[#This Row],[Type of Leave]]</f>
        <v>1 OTHER</v>
      </c>
      <c r="L2096" s="23">
        <f ca="1">NETWORKDAYS(LeaveTracker[[#This Row],[Start Date]],LeaveTracker[[#This Row],[End Date]],lstHolidays)</f>
        <v>1</v>
      </c>
      <c r="M2096" s="27"/>
    </row>
    <row r="2097" spans="1:13" ht="30" customHeight="1" x14ac:dyDescent="0.3">
      <c r="A2097" s="27">
        <v>545</v>
      </c>
      <c r="B2097" s="31">
        <v>43918</v>
      </c>
      <c r="C2097" s="31">
        <v>43846</v>
      </c>
      <c r="D2097" s="20" t="s">
        <v>530</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20" t="s">
        <v>298</v>
      </c>
      <c r="J2097" s="43" t="s">
        <v>644</v>
      </c>
      <c r="K2097" s="51" t="str">
        <f ca="1">LeaveTracker[[#This Row],[Days]]&amp;" "&amp;LeaveTracker[[#This Row],[Type of Leave]]</f>
        <v>1 OTHER</v>
      </c>
      <c r="L2097" s="23">
        <f ca="1">NETWORKDAYS(LeaveTracker[[#This Row],[Start Date]],LeaveTracker[[#This Row],[End Date]],lstHolidays)</f>
        <v>1</v>
      </c>
      <c r="M2097" s="27"/>
    </row>
    <row r="2098" spans="1:13" ht="30" customHeight="1" x14ac:dyDescent="0.3">
      <c r="A2098" s="27">
        <v>546</v>
      </c>
      <c r="B2098" s="31">
        <v>43918</v>
      </c>
      <c r="C2098" s="31">
        <v>43895</v>
      </c>
      <c r="D2098" s="20" t="s">
        <v>878</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20" t="s">
        <v>298</v>
      </c>
      <c r="J2098" s="43" t="s">
        <v>644</v>
      </c>
      <c r="K2098" s="51" t="str">
        <f ca="1">LeaveTracker[[#This Row],[Days]]&amp;" "&amp;LeaveTracker[[#This Row],[Type of Leave]]</f>
        <v>1 OTHER</v>
      </c>
      <c r="L2098" s="23">
        <f ca="1">NETWORKDAYS(LeaveTracker[[#This Row],[Start Date]],LeaveTracker[[#This Row],[End Date]],lstHolidays)</f>
        <v>1</v>
      </c>
      <c r="M2098" s="27"/>
    </row>
    <row r="2099" spans="1:13" ht="30" customHeight="1" x14ac:dyDescent="0.3">
      <c r="A2099" s="27">
        <v>547</v>
      </c>
      <c r="B2099" s="31">
        <v>43918</v>
      </c>
      <c r="C2099" s="31">
        <v>43864</v>
      </c>
      <c r="D2099" s="20" t="s">
        <v>878</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20" t="s">
        <v>298</v>
      </c>
      <c r="J2099" s="43" t="s">
        <v>763</v>
      </c>
      <c r="K2099" s="51" t="str">
        <f ca="1">LeaveTracker[[#This Row],[Days]]&amp;" "&amp;LeaveTracker[[#This Row],[Type of Leave]]</f>
        <v>1 OTHER</v>
      </c>
      <c r="L2099" s="23">
        <f ca="1">NETWORKDAYS(LeaveTracker[[#This Row],[Start Date]],LeaveTracker[[#This Row],[End Date]],lstHolidays)</f>
        <v>1</v>
      </c>
      <c r="M2099" s="27"/>
    </row>
    <row r="2100" spans="1:13" ht="30" customHeight="1" x14ac:dyDescent="0.3">
      <c r="A2100" s="27">
        <v>548</v>
      </c>
      <c r="B2100" s="31">
        <v>43918</v>
      </c>
      <c r="C2100" s="31">
        <v>43837</v>
      </c>
      <c r="D2100" s="20" t="s">
        <v>878</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20" t="s">
        <v>82</v>
      </c>
      <c r="K2100" s="51" t="str">
        <f ca="1">LeaveTracker[[#This Row],[Days]]&amp;" "&amp;LeaveTracker[[#This Row],[Type of Leave]]</f>
        <v>1 VL</v>
      </c>
      <c r="L2100" s="23">
        <f ca="1">NETWORKDAYS(LeaveTracker[[#This Row],[Start Date]],LeaveTracker[[#This Row],[End Date]],lstHolidays)</f>
        <v>1</v>
      </c>
      <c r="M2100" s="27"/>
    </row>
    <row r="2101" spans="1:13" ht="30" customHeight="1" x14ac:dyDescent="0.3">
      <c r="A2101" s="27">
        <v>548</v>
      </c>
      <c r="B2101" s="31">
        <v>43918</v>
      </c>
      <c r="C2101" s="31">
        <v>43837</v>
      </c>
      <c r="D2101" s="20" t="s">
        <v>878</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20" t="s">
        <v>82</v>
      </c>
      <c r="K2101" s="51" t="str">
        <f ca="1">LeaveTracker[[#This Row],[Days]]&amp;" "&amp;LeaveTracker[[#This Row],[Type of Leave]]</f>
        <v>2 VL</v>
      </c>
      <c r="L2101" s="23">
        <f ca="1">NETWORKDAYS(LeaveTracker[[#This Row],[Start Date]],LeaveTracker[[#This Row],[End Date]],lstHolidays)</f>
        <v>2</v>
      </c>
      <c r="M2101" s="27"/>
    </row>
    <row r="2102" spans="1:13" ht="30" customHeight="1" x14ac:dyDescent="0.3">
      <c r="A2102" s="27">
        <v>549</v>
      </c>
      <c r="B2102" s="31">
        <v>43918</v>
      </c>
      <c r="C2102" s="31">
        <v>43885</v>
      </c>
      <c r="D2102" s="20" t="s">
        <v>875</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20" t="s">
        <v>298</v>
      </c>
      <c r="J2102" s="43" t="s">
        <v>644</v>
      </c>
      <c r="K2102" s="51" t="str">
        <f ca="1">LeaveTracker[[#This Row],[Days]]&amp;" "&amp;LeaveTracker[[#This Row],[Type of Leave]]</f>
        <v>2 OTHER</v>
      </c>
      <c r="L2102" s="23">
        <f ca="1">NETWORKDAYS(LeaveTracker[[#This Row],[Start Date]],LeaveTracker[[#This Row],[End Date]],lstHolidays)</f>
        <v>2</v>
      </c>
      <c r="M2102" s="27"/>
    </row>
    <row r="2103" spans="1:13" ht="30" customHeight="1" x14ac:dyDescent="0.3">
      <c r="A2103" s="27">
        <v>550</v>
      </c>
      <c r="B2103" s="31">
        <v>43918</v>
      </c>
      <c r="C2103" s="31">
        <v>43874</v>
      </c>
      <c r="D2103" s="20" t="s">
        <v>875</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20" t="s">
        <v>298</v>
      </c>
      <c r="J2103" s="43" t="s">
        <v>763</v>
      </c>
      <c r="K2103" s="51" t="str">
        <f ca="1">LeaveTracker[[#This Row],[Days]]&amp;" "&amp;LeaveTracker[[#This Row],[Type of Leave]]</f>
        <v>1 OTHER</v>
      </c>
      <c r="L2103" s="23">
        <f ca="1">NETWORKDAYS(LeaveTracker[[#This Row],[Start Date]],LeaveTracker[[#This Row],[End Date]],lstHolidays)</f>
        <v>1</v>
      </c>
      <c r="M2103" s="27"/>
    </row>
    <row r="2104" spans="1:13" ht="30" customHeight="1" x14ac:dyDescent="0.3">
      <c r="A2104" s="27">
        <v>551</v>
      </c>
      <c r="B2104" s="31">
        <v>43918</v>
      </c>
      <c r="C2104" s="31">
        <v>43864</v>
      </c>
      <c r="D2104" s="20" t="s">
        <v>875</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20" t="s">
        <v>298</v>
      </c>
      <c r="J2104" s="43" t="s">
        <v>763</v>
      </c>
      <c r="K2104" s="51" t="str">
        <f ca="1">LeaveTracker[[#This Row],[Days]]&amp;" "&amp;LeaveTracker[[#This Row],[Type of Leave]]</f>
        <v>1 OTHER</v>
      </c>
      <c r="L2104" s="23">
        <f ca="1">NETWORKDAYS(LeaveTracker[[#This Row],[Start Date]],LeaveTracker[[#This Row],[End Date]],lstHolidays)</f>
        <v>1</v>
      </c>
      <c r="M2104" s="27"/>
    </row>
    <row r="2105" spans="1:13" ht="30" customHeight="1" x14ac:dyDescent="0.3">
      <c r="A2105" s="27">
        <v>552</v>
      </c>
      <c r="B2105" s="31">
        <v>43918</v>
      </c>
      <c r="C2105" s="31">
        <v>43853</v>
      </c>
      <c r="D2105" s="20" t="s">
        <v>875</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20" t="s">
        <v>298</v>
      </c>
      <c r="J2105" s="43" t="s">
        <v>763</v>
      </c>
      <c r="K2105" s="51" t="str">
        <f ca="1">LeaveTracker[[#This Row],[Days]]&amp;" "&amp;LeaveTracker[[#This Row],[Type of Leave]]</f>
        <v>1 OTHER</v>
      </c>
      <c r="L2105" s="23">
        <f ca="1">NETWORKDAYS(LeaveTracker[[#This Row],[Start Date]],LeaveTracker[[#This Row],[End Date]],lstHolidays)</f>
        <v>1</v>
      </c>
      <c r="M2105" s="27"/>
    </row>
    <row r="2106" spans="1:13" ht="30"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20" t="s">
        <v>298</v>
      </c>
      <c r="J2106" s="43" t="s">
        <v>842</v>
      </c>
      <c r="K2106" s="51" t="str">
        <f ca="1">LeaveTracker[[#This Row],[Days]]&amp;" "&amp;LeaveTracker[[#This Row],[Type of Leave]]</f>
        <v>1 OTHER</v>
      </c>
      <c r="L2106" s="23">
        <f ca="1">NETWORKDAYS(LeaveTracker[[#This Row],[Start Date]],LeaveTracker[[#This Row],[End Date]],lstHolidays)</f>
        <v>1</v>
      </c>
      <c r="M2106" s="27"/>
    </row>
    <row r="2107" spans="1:13" ht="30" customHeight="1" x14ac:dyDescent="0.3">
      <c r="A2107" s="27">
        <v>554</v>
      </c>
      <c r="B2107" s="31">
        <v>43918</v>
      </c>
      <c r="C2107" s="31">
        <v>43878</v>
      </c>
      <c r="D2107" s="20" t="s">
        <v>528</v>
      </c>
      <c r="E2107" s="51" t="str">
        <f>IF(ISBLANK(LeaveTracker[[#This Row],[Employee Name]]),"-----",VLOOKUP(LeaveTracker[[#This Row],[Employee Name]],Employees[[Employee Name]:[Office]],7))</f>
        <v>CROSSING ELEM SCH</v>
      </c>
      <c r="F2107" s="51" t="str">
        <f>IF(ISBLANK(LeaveTracker[[#This Row],[Employee Name]]),"-----",VLOOKUP(LeaveTracker[[#This Row],[Employee Name]],Employees[[Employee Name]:[Office]],6))</f>
        <v>REGULAR</v>
      </c>
      <c r="G2107" s="24">
        <v>43874</v>
      </c>
      <c r="H2107" s="24">
        <v>43875</v>
      </c>
      <c r="I2107" s="20" t="s">
        <v>298</v>
      </c>
      <c r="J2107" s="43" t="s">
        <v>644</v>
      </c>
      <c r="K2107" s="51" t="str">
        <f ca="1">LeaveTracker[[#This Row],[Days]]&amp;" "&amp;LeaveTracker[[#This Row],[Type of Leave]]</f>
        <v>2 OTHER</v>
      </c>
      <c r="L2107" s="23">
        <f ca="1">NETWORKDAYS(LeaveTracker[[#This Row],[Start Date]],LeaveTracker[[#This Row],[End Date]],lstHolidays)</f>
        <v>2</v>
      </c>
      <c r="M2107" s="27"/>
    </row>
    <row r="2108" spans="1:13" ht="30" customHeight="1" x14ac:dyDescent="0.3">
      <c r="A2108" s="27">
        <v>555</v>
      </c>
      <c r="B2108" s="31">
        <v>43918</v>
      </c>
      <c r="C2108" s="31">
        <v>43872</v>
      </c>
      <c r="D2108" s="20" t="s">
        <v>528</v>
      </c>
      <c r="E2108" s="51" t="str">
        <f>IF(ISBLANK(LeaveTracker[[#This Row],[Employee Name]]),"-----",VLOOKUP(LeaveTracker[[#This Row],[Employee Name]],Employees[[Employee Name]:[Office]],7))</f>
        <v>CROSSING ELEM SCH</v>
      </c>
      <c r="F2108" s="51" t="str">
        <f>IF(ISBLANK(LeaveTracker[[#This Row],[Employee Name]]),"-----",VLOOKUP(LeaveTracker[[#This Row],[Employee Name]],Employees[[Employee Name]:[Office]],6))</f>
        <v>REGULAR</v>
      </c>
      <c r="G2108" s="24">
        <v>43868</v>
      </c>
      <c r="H2108" s="24">
        <v>43868</v>
      </c>
      <c r="I2108" s="20" t="s">
        <v>298</v>
      </c>
      <c r="J2108" s="43" t="s">
        <v>842</v>
      </c>
      <c r="K2108" s="51" t="str">
        <f ca="1">LeaveTracker[[#This Row],[Days]]&amp;" "&amp;LeaveTracker[[#This Row],[Type of Leave]]</f>
        <v>1 OTHER</v>
      </c>
      <c r="L2108" s="23">
        <f ca="1">NETWORKDAYS(LeaveTracker[[#This Row],[Start Date]],LeaveTracker[[#This Row],[End Date]],lstHolidays)</f>
        <v>1</v>
      </c>
      <c r="M2108" s="27"/>
    </row>
    <row r="2109" spans="1:13" ht="30" customHeight="1" x14ac:dyDescent="0.3">
      <c r="A2109" s="27">
        <v>555</v>
      </c>
      <c r="B2109" s="31">
        <v>43918</v>
      </c>
      <c r="C2109" s="31">
        <v>43872</v>
      </c>
      <c r="D2109" s="20" t="s">
        <v>528</v>
      </c>
      <c r="E2109" s="51" t="str">
        <f>IF(ISBLANK(LeaveTracker[[#This Row],[Employee Name]]),"-----",VLOOKUP(LeaveTracker[[#This Row],[Employee Name]],Employees[[Employee Name]:[Office]],7))</f>
        <v>CROSSING ELEM SCH</v>
      </c>
      <c r="F2109" s="51" t="str">
        <f>IF(ISBLANK(LeaveTracker[[#This Row],[Employee Name]]),"-----",VLOOKUP(LeaveTracker[[#This Row],[Employee Name]],Employees[[Employee Name]:[Office]],6))</f>
        <v>REGULAR</v>
      </c>
      <c r="G2109" s="24">
        <v>43871</v>
      </c>
      <c r="H2109" s="24">
        <v>43871</v>
      </c>
      <c r="I2109" s="20" t="s">
        <v>298</v>
      </c>
      <c r="J2109" s="43" t="s">
        <v>842</v>
      </c>
      <c r="K2109" s="51" t="str">
        <f ca="1">LeaveTracker[[#This Row],[Days]]&amp;" "&amp;LeaveTracker[[#This Row],[Type of Leave]]</f>
        <v>1 OTHER</v>
      </c>
      <c r="L2109" s="23">
        <f ca="1">NETWORKDAYS(LeaveTracker[[#This Row],[Start Date]],LeaveTracker[[#This Row],[End Date]],lstHolidays)</f>
        <v>1</v>
      </c>
      <c r="M2109" s="27"/>
    </row>
    <row r="2110" spans="1:13" ht="30" customHeight="1" x14ac:dyDescent="0.3">
      <c r="A2110" s="27">
        <v>556</v>
      </c>
      <c r="B2110" s="31">
        <v>43918</v>
      </c>
      <c r="C2110" s="31">
        <v>43860</v>
      </c>
      <c r="D2110" s="20" t="s">
        <v>528</v>
      </c>
      <c r="E2110" s="51" t="str">
        <f>IF(ISBLANK(LeaveTracker[[#This Row],[Employee Name]]),"-----",VLOOKUP(LeaveTracker[[#This Row],[Employee Name]],Employees[[Employee Name]:[Office]],7))</f>
        <v>CROSSING ELEM SCH</v>
      </c>
      <c r="F2110" s="51" t="str">
        <f>IF(ISBLANK(LeaveTracker[[#This Row],[Employee Name]]),"-----",VLOOKUP(LeaveTracker[[#This Row],[Employee Name]],Employees[[Employee Name]:[Office]],6))</f>
        <v>REGULAR</v>
      </c>
      <c r="G2110" s="24">
        <v>43859</v>
      </c>
      <c r="H2110" s="24">
        <v>43859</v>
      </c>
      <c r="I2110" s="20" t="s">
        <v>298</v>
      </c>
      <c r="J2110" s="43" t="s">
        <v>842</v>
      </c>
      <c r="K2110" s="51" t="str">
        <f ca="1">LeaveTracker[[#This Row],[Days]]&amp;" "&amp;LeaveTracker[[#This Row],[Type of Leave]]</f>
        <v>1 OTHER</v>
      </c>
      <c r="L2110" s="23">
        <f ca="1">NETWORKDAYS(LeaveTracker[[#This Row],[Start Date]],LeaveTracker[[#This Row],[End Date]],lstHolidays)</f>
        <v>1</v>
      </c>
      <c r="M2110" s="27"/>
    </row>
    <row r="2111" spans="1:13" ht="30" customHeight="1" x14ac:dyDescent="0.3">
      <c r="A2111" s="27">
        <v>557</v>
      </c>
      <c r="B2111" s="31">
        <v>43918</v>
      </c>
      <c r="C2111" s="31">
        <v>43852</v>
      </c>
      <c r="D2111" s="20" t="s">
        <v>528</v>
      </c>
      <c r="E2111" s="51" t="str">
        <f>IF(ISBLANK(LeaveTracker[[#This Row],[Employee Name]]),"-----",VLOOKUP(LeaveTracker[[#This Row],[Employee Name]],Employees[[Employee Name]:[Office]],7))</f>
        <v>CROSSING ELEM SCH</v>
      </c>
      <c r="F2111" s="51" t="str">
        <f>IF(ISBLANK(LeaveTracker[[#This Row],[Employee Name]]),"-----",VLOOKUP(LeaveTracker[[#This Row],[Employee Name]],Employees[[Employee Name]:[Office]],6))</f>
        <v>REGULAR</v>
      </c>
      <c r="G2111" s="24">
        <v>43851</v>
      </c>
      <c r="H2111" s="24">
        <v>43851</v>
      </c>
      <c r="I2111" s="20" t="s">
        <v>298</v>
      </c>
      <c r="J2111" s="43" t="s">
        <v>842</v>
      </c>
      <c r="K2111" s="51" t="str">
        <f ca="1">LeaveTracker[[#This Row],[Days]]&amp;" "&amp;LeaveTracker[[#This Row],[Type of Leave]]</f>
        <v>1 OTHER</v>
      </c>
      <c r="L2111" s="23">
        <f ca="1">NETWORKDAYS(LeaveTracker[[#This Row],[Start Date]],LeaveTracker[[#This Row],[End Date]],lstHolidays)</f>
        <v>1</v>
      </c>
      <c r="M2111" s="27"/>
    </row>
    <row r="2112" spans="1:13" ht="30" customHeight="1" x14ac:dyDescent="0.3">
      <c r="A2112" s="27">
        <v>558</v>
      </c>
      <c r="B2112" s="31">
        <v>43918</v>
      </c>
      <c r="C2112" s="31">
        <v>43838</v>
      </c>
      <c r="D2112" s="20" t="s">
        <v>528</v>
      </c>
      <c r="E2112" s="51" t="str">
        <f>IF(ISBLANK(LeaveTracker[[#This Row],[Employee Name]]),"-----",VLOOKUP(LeaveTracker[[#This Row],[Employee Name]],Employees[[Employee Name]:[Office]],7))</f>
        <v>CROSSING ELEM SCH</v>
      </c>
      <c r="F2112" s="51" t="str">
        <f>IF(ISBLANK(LeaveTracker[[#This Row],[Employee Name]]),"-----",VLOOKUP(LeaveTracker[[#This Row],[Employee Name]],Employees[[Employee Name]:[Office]],6))</f>
        <v>REGULAR</v>
      </c>
      <c r="G2112" s="24">
        <v>43837</v>
      </c>
      <c r="H2112" s="24">
        <v>43837</v>
      </c>
      <c r="I2112" s="20" t="s">
        <v>298</v>
      </c>
      <c r="J2112" s="43" t="s">
        <v>644</v>
      </c>
      <c r="K2112" s="51" t="str">
        <f ca="1">LeaveTracker[[#This Row],[Days]]&amp;" "&amp;LeaveTracker[[#This Row],[Type of Leave]]</f>
        <v>1 OTHER</v>
      </c>
      <c r="L2112" s="23">
        <f ca="1">NETWORKDAYS(LeaveTracker[[#This Row],[Start Date]],LeaveTracker[[#This Row],[End Date]],lstHolidays)</f>
        <v>1</v>
      </c>
      <c r="M2112" s="27"/>
    </row>
    <row r="2113" spans="1:13" ht="30" customHeight="1" x14ac:dyDescent="0.3">
      <c r="A2113" s="27">
        <v>559</v>
      </c>
      <c r="B2113" s="31">
        <v>43918</v>
      </c>
      <c r="C2113" s="31">
        <v>43872</v>
      </c>
      <c r="D2113" s="20" t="s">
        <v>776</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20" t="s">
        <v>298</v>
      </c>
      <c r="J2113" s="43" t="s">
        <v>644</v>
      </c>
      <c r="K2113" s="51" t="str">
        <f ca="1">LeaveTracker[[#This Row],[Days]]&amp;" "&amp;LeaveTracker[[#This Row],[Type of Leave]]</f>
        <v>1 OTHER</v>
      </c>
      <c r="L2113" s="23">
        <f ca="1">NETWORKDAYS(LeaveTracker[[#This Row],[Start Date]],LeaveTracker[[#This Row],[End Date]],lstHolidays)</f>
        <v>1</v>
      </c>
      <c r="M2113" s="27"/>
    </row>
    <row r="2114" spans="1:13" ht="30" customHeight="1" x14ac:dyDescent="0.3">
      <c r="A2114" s="27">
        <v>559</v>
      </c>
      <c r="B2114" s="31">
        <v>43918</v>
      </c>
      <c r="C2114" s="31">
        <v>43872</v>
      </c>
      <c r="D2114" s="20" t="s">
        <v>776</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20" t="s">
        <v>298</v>
      </c>
      <c r="J2114" s="43" t="s">
        <v>644</v>
      </c>
      <c r="K2114" s="51" t="str">
        <f ca="1">LeaveTracker[[#This Row],[Days]]&amp;" "&amp;LeaveTracker[[#This Row],[Type of Leave]]</f>
        <v>1 OTHER</v>
      </c>
      <c r="L2114" s="23">
        <f ca="1">NETWORKDAYS(LeaveTracker[[#This Row],[Start Date]],LeaveTracker[[#This Row],[End Date]],lstHolidays)</f>
        <v>1</v>
      </c>
      <c r="M2114" s="27"/>
    </row>
    <row r="2115" spans="1:13" ht="30" customHeight="1" x14ac:dyDescent="0.3">
      <c r="A2115" s="27">
        <v>560</v>
      </c>
      <c r="B2115" s="31">
        <v>43918</v>
      </c>
      <c r="C2115" s="31">
        <v>43864</v>
      </c>
      <c r="D2115" s="20" t="s">
        <v>776</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20" t="s">
        <v>298</v>
      </c>
      <c r="J2115" s="43" t="s">
        <v>763</v>
      </c>
      <c r="K2115" s="51" t="str">
        <f ca="1">LeaveTracker[[#This Row],[Days]]&amp;" "&amp;LeaveTracker[[#This Row],[Type of Leave]]</f>
        <v>3 OTHER</v>
      </c>
      <c r="L2115" s="23">
        <f ca="1">NETWORKDAYS(LeaveTracker[[#This Row],[Start Date]],LeaveTracker[[#This Row],[End Date]],lstHolidays)</f>
        <v>3</v>
      </c>
      <c r="M2115" s="27"/>
    </row>
    <row r="2116" spans="1:13" ht="30" customHeight="1" x14ac:dyDescent="0.3">
      <c r="A2116" s="27">
        <v>560</v>
      </c>
      <c r="B2116" s="31">
        <v>43918</v>
      </c>
      <c r="C2116" s="31">
        <v>43864</v>
      </c>
      <c r="D2116" s="20" t="s">
        <v>776</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20" t="s">
        <v>298</v>
      </c>
      <c r="J2116" s="43" t="s">
        <v>763</v>
      </c>
      <c r="K2116" s="51" t="str">
        <f ca="1">LeaveTracker[[#This Row],[Days]]&amp;" "&amp;LeaveTracker[[#This Row],[Type of Leave]]</f>
        <v>1 OTHER</v>
      </c>
      <c r="L2116" s="23">
        <f ca="1">NETWORKDAYS(LeaveTracker[[#This Row],[Start Date]],LeaveTracker[[#This Row],[End Date]],lstHolidays)</f>
        <v>1</v>
      </c>
      <c r="M2116" s="27"/>
    </row>
    <row r="2117" spans="1:13" ht="30" customHeight="1" x14ac:dyDescent="0.3">
      <c r="A2117" s="27">
        <v>560</v>
      </c>
      <c r="B2117" s="31">
        <v>43918</v>
      </c>
      <c r="C2117" s="31">
        <v>43864</v>
      </c>
      <c r="D2117" s="20" t="s">
        <v>776</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20" t="s">
        <v>298</v>
      </c>
      <c r="J2117" s="43" t="s">
        <v>763</v>
      </c>
      <c r="K2117" s="51" t="str">
        <f ca="1">LeaveTracker[[#This Row],[Days]]&amp;" "&amp;LeaveTracker[[#This Row],[Type of Leave]]</f>
        <v>1 OTHER</v>
      </c>
      <c r="L2117" s="23">
        <f ca="1">NETWORKDAYS(LeaveTracker[[#This Row],[Start Date]],LeaveTracker[[#This Row],[End Date]],lstHolidays)</f>
        <v>1</v>
      </c>
      <c r="M2117" s="27"/>
    </row>
    <row r="2118" spans="1:13" ht="30" customHeight="1" x14ac:dyDescent="0.3">
      <c r="A2118" s="27">
        <v>561</v>
      </c>
      <c r="B2118" s="31">
        <v>43918</v>
      </c>
      <c r="C2118" s="31">
        <v>43852</v>
      </c>
      <c r="D2118" s="20" t="s">
        <v>525</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20" t="s">
        <v>298</v>
      </c>
      <c r="J2118" s="43" t="s">
        <v>763</v>
      </c>
      <c r="K2118" s="51" t="str">
        <f ca="1">LeaveTracker[[#This Row],[Days]]&amp;" "&amp;LeaveTracker[[#This Row],[Type of Leave]]</f>
        <v>1 OTHER</v>
      </c>
      <c r="L2118" s="23">
        <f ca="1">NETWORKDAYS(LeaveTracker[[#This Row],[Start Date]],LeaveTracker[[#This Row],[End Date]],lstHolidays)</f>
        <v>1</v>
      </c>
      <c r="M2118" s="27"/>
    </row>
    <row r="2119" spans="1:13" ht="30" customHeight="1" x14ac:dyDescent="0.3">
      <c r="A2119" s="27">
        <v>562</v>
      </c>
      <c r="B2119" s="31">
        <v>43918</v>
      </c>
      <c r="C2119" s="31">
        <v>43867</v>
      </c>
      <c r="D2119" s="20" t="s">
        <v>525</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20" t="s">
        <v>298</v>
      </c>
      <c r="J2119" s="43" t="s">
        <v>763</v>
      </c>
      <c r="K2119" s="51" t="str">
        <f ca="1">LeaveTracker[[#This Row],[Days]]&amp;" "&amp;LeaveTracker[[#This Row],[Type of Leave]]</f>
        <v>2 OTHER</v>
      </c>
      <c r="L2119" s="23">
        <f ca="1">NETWORKDAYS(LeaveTracker[[#This Row],[Start Date]],LeaveTracker[[#This Row],[End Date]],lstHolidays)</f>
        <v>2</v>
      </c>
      <c r="M2119" s="27"/>
    </row>
    <row r="2120" spans="1:13" ht="30" customHeight="1" x14ac:dyDescent="0.3">
      <c r="A2120" s="27">
        <v>563</v>
      </c>
      <c r="B2120" s="31">
        <v>43918</v>
      </c>
      <c r="C2120" s="31">
        <v>43855</v>
      </c>
      <c r="D2120" s="20" t="s">
        <v>966</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20" t="s">
        <v>82</v>
      </c>
      <c r="K2120" s="51" t="str">
        <f ca="1">LeaveTracker[[#This Row],[Days]]&amp;" "&amp;LeaveTracker[[#This Row],[Type of Leave]]</f>
        <v>5 VL</v>
      </c>
      <c r="L2120" s="23">
        <f ca="1">NETWORKDAYS(LeaveTracker[[#This Row],[Start Date]],LeaveTracker[[#This Row],[End Date]],lstHolidays)</f>
        <v>5</v>
      </c>
      <c r="M2120" s="27"/>
    </row>
    <row r="2121" spans="1:13" ht="30" customHeight="1" x14ac:dyDescent="0.3">
      <c r="A2121" s="27">
        <v>563</v>
      </c>
      <c r="B2121" s="31">
        <v>43918</v>
      </c>
      <c r="C2121" s="31">
        <v>43855</v>
      </c>
      <c r="D2121" s="20" t="s">
        <v>966</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20" t="s">
        <v>82</v>
      </c>
      <c r="K2121" s="51" t="str">
        <f ca="1">LeaveTracker[[#This Row],[Days]]&amp;" "&amp;LeaveTracker[[#This Row],[Type of Leave]]</f>
        <v>5 VL</v>
      </c>
      <c r="L2121" s="23">
        <f ca="1">NETWORKDAYS(LeaveTracker[[#This Row],[Start Date]],LeaveTracker[[#This Row],[End Date]],lstHolidays)</f>
        <v>5</v>
      </c>
      <c r="M2121" s="27"/>
    </row>
    <row r="2122" spans="1:13" ht="30" customHeight="1" x14ac:dyDescent="0.3">
      <c r="A2122" s="27">
        <v>564</v>
      </c>
      <c r="B2122" s="31">
        <v>43918</v>
      </c>
      <c r="C2122" s="31">
        <v>43864</v>
      </c>
      <c r="D2122" s="20" t="s">
        <v>845</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20" t="s">
        <v>298</v>
      </c>
      <c r="J2122" s="43" t="s">
        <v>842</v>
      </c>
      <c r="K2122" s="51" t="str">
        <f ca="1">LeaveTracker[[#This Row],[Days]]&amp;" "&amp;LeaveTracker[[#This Row],[Type of Leave]]</f>
        <v>1 OTHER</v>
      </c>
      <c r="L2122" s="23">
        <f ca="1">NETWORKDAYS(LeaveTracker[[#This Row],[Start Date]],LeaveTracker[[#This Row],[End Date]],lstHolidays)</f>
        <v>1</v>
      </c>
      <c r="M2122" s="27"/>
    </row>
    <row r="2123" spans="1:13" ht="30" customHeight="1" x14ac:dyDescent="0.3">
      <c r="A2123" s="27">
        <v>564</v>
      </c>
      <c r="B2123" s="31">
        <v>43918</v>
      </c>
      <c r="C2123" s="31">
        <v>43864</v>
      </c>
      <c r="D2123" s="20" t="s">
        <v>845</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20" t="s">
        <v>298</v>
      </c>
      <c r="J2123" s="43" t="s">
        <v>842</v>
      </c>
      <c r="K2123" s="51" t="str">
        <f ca="1">LeaveTracker[[#This Row],[Days]]&amp;" "&amp;LeaveTracker[[#This Row],[Type of Leave]]</f>
        <v>1 OTHER</v>
      </c>
      <c r="L2123" s="23">
        <f ca="1">NETWORKDAYS(LeaveTracker[[#This Row],[Start Date]],LeaveTracker[[#This Row],[End Date]],lstHolidays)</f>
        <v>1</v>
      </c>
      <c r="M2123" s="27"/>
    </row>
    <row r="2124" spans="1:13" ht="30" customHeight="1" x14ac:dyDescent="0.3">
      <c r="A2124" s="27">
        <v>564</v>
      </c>
      <c r="B2124" s="31">
        <v>43918</v>
      </c>
      <c r="C2124" s="31">
        <v>43864</v>
      </c>
      <c r="D2124" s="20" t="s">
        <v>845</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20" t="s">
        <v>298</v>
      </c>
      <c r="J2124" s="43" t="s">
        <v>842</v>
      </c>
      <c r="K2124" s="51" t="str">
        <f ca="1">LeaveTracker[[#This Row],[Days]]&amp;" "&amp;LeaveTracker[[#This Row],[Type of Leave]]</f>
        <v>1 OTHER</v>
      </c>
      <c r="L2124" s="23">
        <f ca="1">NETWORKDAYS(LeaveTracker[[#This Row],[Start Date]],LeaveTracker[[#This Row],[End Date]],lstHolidays)</f>
        <v>1</v>
      </c>
      <c r="M2124" s="27"/>
    </row>
    <row r="2125" spans="1:13" ht="30" customHeight="1" x14ac:dyDescent="0.3">
      <c r="A2125" s="27">
        <v>565</v>
      </c>
      <c r="B2125" s="31">
        <v>43918</v>
      </c>
      <c r="C2125" s="38">
        <v>43864</v>
      </c>
      <c r="D2125" s="20" t="s">
        <v>970</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20" t="s">
        <v>298</v>
      </c>
      <c r="J2125" s="43" t="s">
        <v>842</v>
      </c>
      <c r="K2125" s="51" t="str">
        <f ca="1">LeaveTracker[[#This Row],[Days]]&amp;" "&amp;LeaveTracker[[#This Row],[Type of Leave]]</f>
        <v>1 OTHER</v>
      </c>
      <c r="L2125" s="23">
        <f ca="1">NETWORKDAYS(LeaveTracker[[#This Row],[Start Date]],LeaveTracker[[#This Row],[End Date]],lstHolidays)</f>
        <v>1</v>
      </c>
      <c r="M2125" s="27"/>
    </row>
    <row r="2126" spans="1:13" ht="30" customHeight="1" x14ac:dyDescent="0.3">
      <c r="A2126" s="27">
        <v>565</v>
      </c>
      <c r="B2126" s="31">
        <v>43918</v>
      </c>
      <c r="C2126" s="24">
        <v>43866</v>
      </c>
      <c r="D2126" s="20" t="s">
        <v>309</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20" t="s">
        <v>298</v>
      </c>
      <c r="J2126" s="43" t="s">
        <v>842</v>
      </c>
      <c r="K2126" s="51" t="str">
        <f ca="1">LeaveTracker[[#This Row],[Days]]&amp;" "&amp;LeaveTracker[[#This Row],[Type of Leave]]</f>
        <v>1 OTHER</v>
      </c>
      <c r="L2126" s="23">
        <f ca="1">NETWORKDAYS(LeaveTracker[[#This Row],[Start Date]],LeaveTracker[[#This Row],[End Date]],lstHolidays)</f>
        <v>1</v>
      </c>
      <c r="M2126" s="27"/>
    </row>
    <row r="2127" spans="1:13" ht="30" customHeight="1" x14ac:dyDescent="0.3">
      <c r="A2127" s="27">
        <v>565</v>
      </c>
      <c r="B2127" s="31">
        <v>43918</v>
      </c>
      <c r="C2127" s="24">
        <v>43868</v>
      </c>
      <c r="D2127" s="20" t="s">
        <v>309</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20" t="s">
        <v>298</v>
      </c>
      <c r="J2127" s="43" t="s">
        <v>842</v>
      </c>
      <c r="K2127" s="51" t="str">
        <f ca="1">LeaveTracker[[#This Row],[Days]]&amp;" "&amp;LeaveTracker[[#This Row],[Type of Leave]]</f>
        <v>1 OTHER</v>
      </c>
      <c r="L2127" s="23">
        <f ca="1">NETWORKDAYS(LeaveTracker[[#This Row],[Start Date]],LeaveTracker[[#This Row],[End Date]],lstHolidays)</f>
        <v>1</v>
      </c>
      <c r="M2127" s="27"/>
    </row>
    <row r="2128" spans="1:13" ht="30" customHeight="1" x14ac:dyDescent="0.3">
      <c r="A2128" s="27">
        <v>565</v>
      </c>
      <c r="B2128" s="31">
        <v>43918</v>
      </c>
      <c r="C2128" s="24">
        <v>43873</v>
      </c>
      <c r="D2128" s="20" t="s">
        <v>309</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20" t="s">
        <v>298</v>
      </c>
      <c r="J2128" s="43" t="s">
        <v>842</v>
      </c>
      <c r="K2128" s="51" t="str">
        <f ca="1">LeaveTracker[[#This Row],[Days]]&amp;" "&amp;LeaveTracker[[#This Row],[Type of Leave]]</f>
        <v>1 OTHER</v>
      </c>
      <c r="L2128" s="23">
        <f ca="1">NETWORKDAYS(LeaveTracker[[#This Row],[Start Date]],LeaveTracker[[#This Row],[End Date]],lstHolidays)</f>
        <v>1</v>
      </c>
      <c r="M2128" s="27"/>
    </row>
    <row r="2129" spans="1:13" ht="30" customHeight="1" x14ac:dyDescent="0.3">
      <c r="A2129" s="27">
        <v>565</v>
      </c>
      <c r="B2129" s="31">
        <v>43918</v>
      </c>
      <c r="C2129" s="24">
        <v>43875</v>
      </c>
      <c r="D2129" s="20" t="s">
        <v>309</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20" t="s">
        <v>298</v>
      </c>
      <c r="J2129" s="43" t="s">
        <v>842</v>
      </c>
      <c r="K2129" s="51" t="str">
        <f ca="1">LeaveTracker[[#This Row],[Days]]&amp;" "&amp;LeaveTracker[[#This Row],[Type of Leave]]</f>
        <v>1 OTHER</v>
      </c>
      <c r="L2129" s="23">
        <f ca="1">NETWORKDAYS(LeaveTracker[[#This Row],[Start Date]],LeaveTracker[[#This Row],[End Date]],lstHolidays)</f>
        <v>1</v>
      </c>
      <c r="M2129" s="27"/>
    </row>
    <row r="2130" spans="1:13" ht="30" customHeight="1" x14ac:dyDescent="0.3">
      <c r="A2130" s="27">
        <v>566</v>
      </c>
      <c r="B2130" s="31">
        <v>43918</v>
      </c>
      <c r="C2130" s="31">
        <v>43861</v>
      </c>
      <c r="D2130" s="20" t="s">
        <v>997</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20" t="s">
        <v>298</v>
      </c>
      <c r="J2130" s="43" t="s">
        <v>842</v>
      </c>
      <c r="K2130" s="51" t="str">
        <f ca="1">LeaveTracker[[#This Row],[Days]]&amp;" "&amp;LeaveTracker[[#This Row],[Type of Leave]]</f>
        <v>2 OTHER</v>
      </c>
      <c r="L2130" s="23">
        <f ca="1">NETWORKDAYS(LeaveTracker[[#This Row],[Start Date]],LeaveTracker[[#This Row],[End Date]],lstHolidays)</f>
        <v>2</v>
      </c>
      <c r="M2130" s="27"/>
    </row>
    <row r="2131" spans="1:13" ht="30" customHeight="1" x14ac:dyDescent="0.3">
      <c r="A2131" s="27">
        <v>566</v>
      </c>
      <c r="B2131" s="31">
        <v>43918</v>
      </c>
      <c r="C2131" s="31">
        <v>43861</v>
      </c>
      <c r="D2131" s="20" t="s">
        <v>997</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20" t="s">
        <v>298</v>
      </c>
      <c r="J2131" s="43" t="s">
        <v>842</v>
      </c>
      <c r="K2131" s="51" t="str">
        <f ca="1">LeaveTracker[[#This Row],[Days]]&amp;" "&amp;LeaveTracker[[#This Row],[Type of Leave]]</f>
        <v>2 OTHER</v>
      </c>
      <c r="L2131" s="23">
        <f ca="1">NETWORKDAYS(LeaveTracker[[#This Row],[Start Date]],LeaveTracker[[#This Row],[End Date]],lstHolidays)</f>
        <v>2</v>
      </c>
      <c r="M2131" s="27"/>
    </row>
    <row r="2132" spans="1:13" ht="30" customHeight="1" x14ac:dyDescent="0.3">
      <c r="A2132" s="27">
        <v>567</v>
      </c>
      <c r="B2132" s="31">
        <v>43918</v>
      </c>
      <c r="C2132" s="31">
        <v>43864</v>
      </c>
      <c r="D2132" s="20" t="s">
        <v>972</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20" t="s">
        <v>298</v>
      </c>
      <c r="J2132" s="43" t="s">
        <v>842</v>
      </c>
      <c r="K2132" s="51" t="str">
        <f ca="1">LeaveTracker[[#This Row],[Days]]&amp;" "&amp;LeaveTracker[[#This Row],[Type of Leave]]</f>
        <v>1 OTHER</v>
      </c>
      <c r="L2132" s="23">
        <f ca="1">NETWORKDAYS(LeaveTracker[[#This Row],[Start Date]],LeaveTracker[[#This Row],[End Date]],lstHolidays)</f>
        <v>1</v>
      </c>
      <c r="M2132" s="27"/>
    </row>
    <row r="2133" spans="1:13" ht="30" customHeight="1" x14ac:dyDescent="0.3">
      <c r="A2133" s="27">
        <v>567</v>
      </c>
      <c r="B2133" s="31">
        <v>43918</v>
      </c>
      <c r="C2133" s="31">
        <v>43864</v>
      </c>
      <c r="D2133" s="20" t="s">
        <v>972</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20" t="s">
        <v>298</v>
      </c>
      <c r="J2133" s="43" t="s">
        <v>842</v>
      </c>
      <c r="K2133" s="51" t="str">
        <f ca="1">LeaveTracker[[#This Row],[Days]]&amp;" "&amp;LeaveTracker[[#This Row],[Type of Leave]]</f>
        <v>4 OTHER</v>
      </c>
      <c r="L2133" s="23">
        <f ca="1">NETWORKDAYS(LeaveTracker[[#This Row],[Start Date]],LeaveTracker[[#This Row],[End Date]],lstHolidays)</f>
        <v>4</v>
      </c>
      <c r="M2133" s="27"/>
    </row>
    <row r="2134" spans="1:13" ht="30" customHeight="1" x14ac:dyDescent="0.3">
      <c r="A2134" s="27">
        <v>568</v>
      </c>
      <c r="B2134" s="31">
        <v>43918</v>
      </c>
      <c r="C2134" s="31">
        <v>43867</v>
      </c>
      <c r="D2134" s="20" t="s">
        <v>975</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20" t="s">
        <v>298</v>
      </c>
      <c r="J2134" s="43" t="s">
        <v>842</v>
      </c>
      <c r="K2134" s="51" t="str">
        <f ca="1">LeaveTracker[[#This Row],[Days]]&amp;" "&amp;LeaveTracker[[#This Row],[Type of Leave]]</f>
        <v>5 OTHER</v>
      </c>
      <c r="L2134" s="23">
        <f ca="1">NETWORKDAYS(LeaveTracker[[#This Row],[Start Date]],LeaveTracker[[#This Row],[End Date]],lstHolidays)</f>
        <v>5</v>
      </c>
      <c r="M2134" s="27"/>
    </row>
    <row r="2135" spans="1:13" ht="30" customHeight="1" x14ac:dyDescent="0.3">
      <c r="A2135" s="27">
        <v>569</v>
      </c>
      <c r="B2135" s="31">
        <v>43918</v>
      </c>
      <c r="C2135" s="31">
        <v>43872</v>
      </c>
      <c r="D2135" s="20" t="s">
        <v>878</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20" t="s">
        <v>298</v>
      </c>
      <c r="J2135" s="43" t="s">
        <v>763</v>
      </c>
      <c r="K2135" s="51" t="str">
        <f ca="1">LeaveTracker[[#This Row],[Days]]&amp;" "&amp;LeaveTracker[[#This Row],[Type of Leave]]</f>
        <v>3 OTHER</v>
      </c>
      <c r="L2135" s="23">
        <f ca="1">NETWORKDAYS(LeaveTracker[[#This Row],[Start Date]],LeaveTracker[[#This Row],[End Date]],lstHolidays)</f>
        <v>3</v>
      </c>
      <c r="M2135" s="27"/>
    </row>
    <row r="2136" spans="1:13" ht="30" customHeight="1" x14ac:dyDescent="0.3">
      <c r="A2136" s="27">
        <v>570</v>
      </c>
      <c r="B2136" s="31">
        <v>43918</v>
      </c>
      <c r="C2136" s="31">
        <v>43872</v>
      </c>
      <c r="D2136" s="20" t="s">
        <v>878</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20" t="s">
        <v>298</v>
      </c>
      <c r="J2136" s="43" t="s">
        <v>763</v>
      </c>
      <c r="K2136" s="51" t="str">
        <f ca="1">LeaveTracker[[#This Row],[Days]]&amp;" "&amp;LeaveTracker[[#This Row],[Type of Leave]]</f>
        <v>1 OTHER</v>
      </c>
      <c r="L2136" s="23">
        <f ca="1">NETWORKDAYS(LeaveTracker[[#This Row],[Start Date]],LeaveTracker[[#This Row],[End Date]],lstHolidays)</f>
        <v>1</v>
      </c>
      <c r="M2136" s="27"/>
    </row>
    <row r="2137" spans="1:13" ht="30" customHeight="1" x14ac:dyDescent="0.3">
      <c r="A2137" s="27">
        <v>571</v>
      </c>
      <c r="B2137" s="31">
        <v>43918</v>
      </c>
      <c r="C2137" s="31">
        <v>43893</v>
      </c>
      <c r="D2137" s="20" t="s">
        <v>525</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20" t="s">
        <v>298</v>
      </c>
      <c r="J2137" s="43" t="s">
        <v>644</v>
      </c>
      <c r="K2137" s="51" t="str">
        <f ca="1">LeaveTracker[[#This Row],[Days]]&amp;" "&amp;LeaveTracker[[#This Row],[Type of Leave]]</f>
        <v>1 OTHER</v>
      </c>
      <c r="L2137" s="23">
        <f ca="1">NETWORKDAYS(LeaveTracker[[#This Row],[Start Date]],LeaveTracker[[#This Row],[End Date]],lstHolidays)</f>
        <v>1</v>
      </c>
      <c r="M2137" s="27"/>
    </row>
    <row r="2138" spans="1:13" ht="30" customHeight="1" x14ac:dyDescent="0.3">
      <c r="A2138" s="27">
        <v>571</v>
      </c>
      <c r="B2138" s="31">
        <v>43918</v>
      </c>
      <c r="C2138" s="31">
        <v>43882</v>
      </c>
      <c r="D2138" s="20" t="s">
        <v>525</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20" t="s">
        <v>298</v>
      </c>
      <c r="J2138" s="43" t="s">
        <v>644</v>
      </c>
      <c r="K2138" s="51" t="str">
        <f ca="1">LeaveTracker[[#This Row],[Days]]&amp;" "&amp;LeaveTracker[[#This Row],[Type of Leave]]</f>
        <v>1 OTHER</v>
      </c>
      <c r="L2138" s="23">
        <f ca="1">NETWORKDAYS(LeaveTracker[[#This Row],[Start Date]],LeaveTracker[[#This Row],[End Date]],lstHolidays)</f>
        <v>1</v>
      </c>
      <c r="M2138" s="27"/>
    </row>
    <row r="2139" spans="1:13" ht="30" customHeight="1" x14ac:dyDescent="0.3">
      <c r="A2139" s="27">
        <v>572</v>
      </c>
      <c r="B2139" s="31">
        <v>43918</v>
      </c>
      <c r="C2139" s="31">
        <v>43874</v>
      </c>
      <c r="D2139" s="20" t="s">
        <v>525</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20" t="s">
        <v>298</v>
      </c>
      <c r="J2139" s="43" t="s">
        <v>763</v>
      </c>
      <c r="K2139" s="51" t="str">
        <f ca="1">LeaveTracker[[#This Row],[Days]]&amp;" "&amp;LeaveTracker[[#This Row],[Type of Leave]]</f>
        <v>1 OTHER</v>
      </c>
      <c r="L2139" s="23">
        <f ca="1">NETWORKDAYS(LeaveTracker[[#This Row],[Start Date]],LeaveTracker[[#This Row],[End Date]],lstHolidays)</f>
        <v>1</v>
      </c>
      <c r="M2139" s="27"/>
    </row>
    <row r="2140" spans="1:13" ht="30" customHeight="1" x14ac:dyDescent="0.3">
      <c r="A2140" s="27">
        <v>573</v>
      </c>
      <c r="B2140" s="31">
        <v>43918</v>
      </c>
      <c r="C2140" s="31">
        <v>43860</v>
      </c>
      <c r="D2140" s="20" t="s">
        <v>525</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20" t="s">
        <v>298</v>
      </c>
      <c r="J2140" s="43" t="s">
        <v>763</v>
      </c>
      <c r="K2140" s="51" t="str">
        <f ca="1">LeaveTracker[[#This Row],[Days]]&amp;" "&amp;LeaveTracker[[#This Row],[Type of Leave]]</f>
        <v>1 OTHER</v>
      </c>
      <c r="L2140" s="23">
        <f ca="1">NETWORKDAYS(LeaveTracker[[#This Row],[Start Date]],LeaveTracker[[#This Row],[End Date]],lstHolidays)</f>
        <v>1</v>
      </c>
      <c r="M2140" s="27"/>
    </row>
    <row r="2141" spans="1:13" ht="30" customHeight="1" x14ac:dyDescent="0.3">
      <c r="A2141" s="27">
        <v>574</v>
      </c>
      <c r="B2141" s="31">
        <v>43918</v>
      </c>
      <c r="C2141" s="31">
        <v>43881</v>
      </c>
      <c r="D2141" s="20" t="s">
        <v>443</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20" t="s">
        <v>81</v>
      </c>
      <c r="K2141" s="51" t="str">
        <f ca="1">LeaveTracker[[#This Row],[Days]]&amp;" "&amp;LeaveTracker[[#This Row],[Type of Leave]]</f>
        <v>1 SL</v>
      </c>
      <c r="L2141" s="23">
        <f ca="1">NETWORKDAYS(LeaveTracker[[#This Row],[Start Date]],LeaveTracker[[#This Row],[End Date]],lstHolidays)</f>
        <v>1</v>
      </c>
      <c r="M2141" s="27"/>
    </row>
    <row r="2142" spans="1:13" ht="30" customHeight="1" x14ac:dyDescent="0.3">
      <c r="A2142" s="27">
        <v>575</v>
      </c>
      <c r="B2142" s="31">
        <v>43918</v>
      </c>
      <c r="C2142" s="31">
        <v>43882</v>
      </c>
      <c r="D2142" s="20" t="s">
        <v>980</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20" t="s">
        <v>82</v>
      </c>
      <c r="K2142" s="51" t="str">
        <f ca="1">LeaveTracker[[#This Row],[Days]]&amp;" "&amp;LeaveTracker[[#This Row],[Type of Leave]]</f>
        <v>4 VL</v>
      </c>
      <c r="L2142" s="23">
        <f ca="1">NETWORKDAYS(LeaveTracker[[#This Row],[Start Date]],LeaveTracker[[#This Row],[End Date]],lstHolidays)</f>
        <v>4</v>
      </c>
      <c r="M2142" s="27"/>
    </row>
    <row r="2143" spans="1:13" ht="30" customHeight="1" x14ac:dyDescent="0.3">
      <c r="A2143" s="27">
        <v>576</v>
      </c>
      <c r="B2143" s="31">
        <v>43918</v>
      </c>
      <c r="C2143" s="31">
        <v>43810</v>
      </c>
      <c r="D2143" s="20" t="s">
        <v>402</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20" t="s">
        <v>298</v>
      </c>
      <c r="J2143" s="43" t="s">
        <v>763</v>
      </c>
      <c r="K2143" s="51" t="str">
        <f ca="1">LeaveTracker[[#This Row],[Days]]&amp;" "&amp;LeaveTracker[[#This Row],[Type of Leave]]</f>
        <v>0 OTHER</v>
      </c>
      <c r="L2143" s="23">
        <f ca="1">NETWORKDAYS(LeaveTracker[[#This Row],[Start Date]],LeaveTracker[[#This Row],[End Date]],lstHolidays)</f>
        <v>0</v>
      </c>
      <c r="M2143" s="27"/>
    </row>
    <row r="2144" spans="1:13" ht="30" customHeight="1" x14ac:dyDescent="0.3">
      <c r="A2144" s="27">
        <v>577</v>
      </c>
      <c r="B2144" s="31">
        <v>43918</v>
      </c>
      <c r="C2144" s="31">
        <v>43874</v>
      </c>
      <c r="D2144" s="20" t="s">
        <v>893</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20" t="s">
        <v>298</v>
      </c>
      <c r="J2144" s="43" t="s">
        <v>755</v>
      </c>
      <c r="K2144" s="51" t="str">
        <f ca="1">LeaveTracker[[#This Row],[Days]]&amp;" "&amp;LeaveTracker[[#This Row],[Type of Leave]]</f>
        <v>1 OTHER</v>
      </c>
      <c r="L2144" s="23">
        <f ca="1">NETWORKDAYS(LeaveTracker[[#This Row],[Start Date]],LeaveTracker[[#This Row],[End Date]],lstHolidays)</f>
        <v>1</v>
      </c>
      <c r="M2144" s="27"/>
    </row>
    <row r="2145" spans="1:13" ht="30" customHeight="1" x14ac:dyDescent="0.3">
      <c r="A2145" s="27">
        <v>578</v>
      </c>
      <c r="B2145" s="31">
        <v>43918</v>
      </c>
      <c r="C2145" s="31">
        <v>43850</v>
      </c>
      <c r="D2145" s="20" t="s">
        <v>893</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20" t="s">
        <v>298</v>
      </c>
      <c r="J2145" s="43" t="s">
        <v>763</v>
      </c>
      <c r="K2145" s="51" t="str">
        <f ca="1">LeaveTracker[[#This Row],[Days]]&amp;" "&amp;LeaveTracker[[#This Row],[Type of Leave]]</f>
        <v>3 OTHER</v>
      </c>
      <c r="L2145" s="23">
        <f ca="1">NETWORKDAYS(LeaveTracker[[#This Row],[Start Date]],LeaveTracker[[#This Row],[End Date]],lstHolidays)</f>
        <v>3</v>
      </c>
      <c r="M2145" s="27"/>
    </row>
    <row r="2146" spans="1:13" ht="30"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20" t="s">
        <v>81</v>
      </c>
      <c r="K2146" s="51" t="str">
        <f ca="1">LeaveTracker[[#This Row],[Days]]&amp;" "&amp;LeaveTracker[[#This Row],[Type of Leave]]</f>
        <v>3 SL</v>
      </c>
      <c r="L2146" s="23">
        <f ca="1">NETWORKDAYS(LeaveTracker[[#This Row],[Start Date]],LeaveTracker[[#This Row],[End Date]],lstHolidays)</f>
        <v>3</v>
      </c>
      <c r="M2146" s="27"/>
    </row>
    <row r="2147" spans="1:13" ht="30"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20" t="s">
        <v>81</v>
      </c>
      <c r="K2147" s="51" t="str">
        <f ca="1">LeaveTracker[[#This Row],[Days]]&amp;" "&amp;LeaveTracker[[#This Row],[Type of Leave]]</f>
        <v>1 SL</v>
      </c>
      <c r="L2147" s="23">
        <f ca="1">NETWORKDAYS(LeaveTracker[[#This Row],[Start Date]],LeaveTracker[[#This Row],[End Date]],lstHolidays)</f>
        <v>1</v>
      </c>
      <c r="M2147" s="27"/>
    </row>
    <row r="2148" spans="1:13" ht="30"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20" t="s">
        <v>298</v>
      </c>
      <c r="J2148" s="43" t="s">
        <v>755</v>
      </c>
      <c r="K2148" s="51" t="str">
        <f ca="1">LeaveTracker[[#This Row],[Days]]&amp;" "&amp;LeaveTracker[[#This Row],[Type of Leave]]</f>
        <v>1 OTHER</v>
      </c>
      <c r="L2148" s="23">
        <f ca="1">NETWORKDAYS(LeaveTracker[[#This Row],[Start Date]],LeaveTracker[[#This Row],[End Date]],lstHolidays)</f>
        <v>1</v>
      </c>
      <c r="M2148" s="27"/>
    </row>
    <row r="2149" spans="1:13" ht="30"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20" t="s">
        <v>298</v>
      </c>
      <c r="J2149" s="43" t="s">
        <v>842</v>
      </c>
      <c r="K2149" s="51" t="str">
        <f ca="1">LeaveTracker[[#This Row],[Days]]&amp;" "&amp;LeaveTracker[[#This Row],[Type of Leave]]</f>
        <v>3 OTHER</v>
      </c>
      <c r="L2149" s="23">
        <f ca="1">NETWORKDAYS(LeaveTracker[[#This Row],[Start Date]],LeaveTracker[[#This Row],[End Date]],lstHolidays)</f>
        <v>3</v>
      </c>
      <c r="M2149" s="27"/>
    </row>
    <row r="2150" spans="1:13" ht="30"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20" t="s">
        <v>81</v>
      </c>
      <c r="K2150" s="51" t="str">
        <f ca="1">LeaveTracker[[#This Row],[Days]]&amp;" "&amp;LeaveTracker[[#This Row],[Type of Leave]]</f>
        <v>1 SL</v>
      </c>
      <c r="L2150" s="23">
        <f ca="1">NETWORKDAYS(LeaveTracker[[#This Row],[Start Date]],LeaveTracker[[#This Row],[End Date]],lstHolidays)</f>
        <v>1</v>
      </c>
      <c r="M2150" s="27"/>
    </row>
    <row r="2151" spans="1:13" ht="30" customHeight="1" x14ac:dyDescent="0.3">
      <c r="A2151" s="27">
        <v>584</v>
      </c>
      <c r="B2151" s="31">
        <v>43918</v>
      </c>
      <c r="C2151" s="31">
        <v>43900</v>
      </c>
      <c r="D2151" s="20" t="s">
        <v>344</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20" t="s">
        <v>298</v>
      </c>
      <c r="J2151" s="43" t="s">
        <v>158</v>
      </c>
      <c r="K2151" s="51" t="str">
        <f ca="1">LeaveTracker[[#This Row],[Days]]&amp;" "&amp;LeaveTracker[[#This Row],[Type of Leave]]</f>
        <v>22 OTHER</v>
      </c>
      <c r="L2151" s="23">
        <f ca="1">NETWORKDAYS(LeaveTracker[[#This Row],[Start Date]],LeaveTracker[[#This Row],[End Date]],lstHolidays)</f>
        <v>22</v>
      </c>
      <c r="M2151" s="27"/>
    </row>
    <row r="2152" spans="1:13" ht="30" customHeight="1" x14ac:dyDescent="0.3">
      <c r="A2152" s="27">
        <v>585</v>
      </c>
      <c r="B2152" s="31">
        <v>43918</v>
      </c>
      <c r="C2152" s="24">
        <v>43889</v>
      </c>
      <c r="D2152" s="20" t="s">
        <v>981</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20" t="s">
        <v>298</v>
      </c>
      <c r="J2152" s="43" t="s">
        <v>691</v>
      </c>
      <c r="K2152" s="51" t="str">
        <f ca="1">LeaveTracker[[#This Row],[Days]]&amp;" "&amp;LeaveTracker[[#This Row],[Type of Leave]]</f>
        <v>1 OTHER</v>
      </c>
      <c r="L2152" s="23">
        <f ca="1">NETWORKDAYS(LeaveTracker[[#This Row],[Start Date]],LeaveTracker[[#This Row],[End Date]],lstHolidays)</f>
        <v>1</v>
      </c>
      <c r="M2152" s="27"/>
    </row>
    <row r="2153" spans="1:13" ht="30" customHeight="1" x14ac:dyDescent="0.3">
      <c r="A2153" s="27">
        <v>586</v>
      </c>
      <c r="B2153" s="31">
        <v>43918</v>
      </c>
      <c r="C2153" s="31">
        <v>43899</v>
      </c>
      <c r="D2153" s="20" t="s">
        <v>798</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20" t="s">
        <v>82</v>
      </c>
      <c r="K2153" s="51" t="str">
        <f ca="1">LeaveTracker[[#This Row],[Days]]&amp;" "&amp;LeaveTracker[[#This Row],[Type of Leave]]</f>
        <v>2 VL</v>
      </c>
      <c r="L2153" s="23">
        <f ca="1">NETWORKDAYS(LeaveTracker[[#This Row],[Start Date]],LeaveTracker[[#This Row],[End Date]],lstHolidays)</f>
        <v>2</v>
      </c>
      <c r="M2153" s="27"/>
    </row>
    <row r="2154" spans="1:13" ht="30" customHeight="1" x14ac:dyDescent="0.3">
      <c r="A2154" s="27">
        <v>587</v>
      </c>
      <c r="B2154" s="31">
        <v>43918</v>
      </c>
      <c r="C2154" s="31">
        <v>43892</v>
      </c>
      <c r="D2154" s="20" t="s">
        <v>273</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20" t="s">
        <v>82</v>
      </c>
      <c r="K2154" s="51" t="str">
        <f ca="1">LeaveTracker[[#This Row],[Days]]&amp;" "&amp;LeaveTracker[[#This Row],[Type of Leave]]</f>
        <v>10 VL</v>
      </c>
      <c r="L2154" s="23">
        <f ca="1">NETWORKDAYS(LeaveTracker[[#This Row],[Start Date]],LeaveTracker[[#This Row],[End Date]],lstHolidays)</f>
        <v>10</v>
      </c>
      <c r="M2154" s="27"/>
    </row>
    <row r="2155" spans="1:13" ht="30"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20" t="s">
        <v>82</v>
      </c>
      <c r="K2155" s="51" t="str">
        <f ca="1">LeaveTracker[[#This Row],[Days]]&amp;" "&amp;LeaveTracker[[#This Row],[Type of Leave]]</f>
        <v>1 VL</v>
      </c>
      <c r="L2155" s="23">
        <f ca="1">NETWORKDAYS(LeaveTracker[[#This Row],[Start Date]],LeaveTracker[[#This Row],[End Date]],lstHolidays)</f>
        <v>1</v>
      </c>
      <c r="M2155" s="27"/>
    </row>
    <row r="2156" spans="1:13" ht="30"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20" t="s">
        <v>81</v>
      </c>
      <c r="K2156" s="51" t="str">
        <f ca="1">LeaveTracker[[#This Row],[Days]]&amp;" "&amp;LeaveTracker[[#This Row],[Type of Leave]]</f>
        <v>1 SL</v>
      </c>
      <c r="L2156" s="23">
        <f ca="1">NETWORKDAYS(LeaveTracker[[#This Row],[Start Date]],LeaveTracker[[#This Row],[End Date]],lstHolidays)</f>
        <v>1</v>
      </c>
      <c r="M2156" s="27"/>
    </row>
    <row r="2157" spans="1:13" ht="30" customHeight="1" x14ac:dyDescent="0.3">
      <c r="A2157" s="27">
        <v>590</v>
      </c>
      <c r="B2157" s="31">
        <v>43918</v>
      </c>
      <c r="C2157" s="31">
        <v>43864</v>
      </c>
      <c r="D2157" s="20" t="s">
        <v>985</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20" t="s">
        <v>298</v>
      </c>
      <c r="J2157" s="43" t="s">
        <v>842</v>
      </c>
      <c r="K2157" s="51" t="str">
        <f ca="1">LeaveTracker[[#This Row],[Days]]&amp;" "&amp;LeaveTracker[[#This Row],[Type of Leave]]</f>
        <v>2 OTHER</v>
      </c>
      <c r="L2157" s="23">
        <f ca="1">NETWORKDAYS(LeaveTracker[[#This Row],[Start Date]],LeaveTracker[[#This Row],[End Date]],lstHolidays)</f>
        <v>2</v>
      </c>
      <c r="M2157" s="27"/>
    </row>
    <row r="2158" spans="1:13" ht="30" customHeight="1" x14ac:dyDescent="0.3">
      <c r="A2158" s="27">
        <v>591</v>
      </c>
      <c r="B2158" s="31">
        <v>43918</v>
      </c>
      <c r="C2158" s="31">
        <v>43861</v>
      </c>
      <c r="D2158" s="20" t="s">
        <v>822</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20" t="s">
        <v>298</v>
      </c>
      <c r="J2158" s="43" t="s">
        <v>842</v>
      </c>
      <c r="K2158" s="51" t="str">
        <f ca="1">LeaveTracker[[#This Row],[Days]]&amp;" "&amp;LeaveTracker[[#This Row],[Type of Leave]]</f>
        <v>1 OTHER</v>
      </c>
      <c r="L2158" s="23">
        <f ca="1">NETWORKDAYS(LeaveTracker[[#This Row],[Start Date]],LeaveTracker[[#This Row],[End Date]],lstHolidays)</f>
        <v>1</v>
      </c>
      <c r="M2158" s="27"/>
    </row>
    <row r="2159" spans="1:13" ht="30" customHeight="1" x14ac:dyDescent="0.3">
      <c r="A2159" s="27">
        <v>591</v>
      </c>
      <c r="B2159" s="31">
        <v>43918</v>
      </c>
      <c r="C2159" s="31">
        <v>43861</v>
      </c>
      <c r="D2159" s="20" t="s">
        <v>822</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20" t="s">
        <v>298</v>
      </c>
      <c r="J2159" s="43" t="s">
        <v>842</v>
      </c>
      <c r="K2159" s="51" t="str">
        <f ca="1">LeaveTracker[[#This Row],[Days]]&amp;" "&amp;LeaveTracker[[#This Row],[Type of Leave]]</f>
        <v>2 OTHER</v>
      </c>
      <c r="L2159" s="23">
        <f ca="1">NETWORKDAYS(LeaveTracker[[#This Row],[Start Date]],LeaveTracker[[#This Row],[End Date]],lstHolidays)</f>
        <v>2</v>
      </c>
      <c r="M2159" s="27"/>
    </row>
    <row r="2160" spans="1:13" ht="30" customHeight="1" x14ac:dyDescent="0.3">
      <c r="A2160" s="27">
        <v>592</v>
      </c>
      <c r="B2160" s="31">
        <v>43918</v>
      </c>
      <c r="C2160" s="31">
        <v>43838</v>
      </c>
      <c r="D2160" s="20" t="s">
        <v>822</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20" t="s">
        <v>81</v>
      </c>
      <c r="K2160" s="51" t="str">
        <f ca="1">LeaveTracker[[#This Row],[Days]]&amp;" "&amp;LeaveTracker[[#This Row],[Type of Leave]]</f>
        <v>1 SL</v>
      </c>
      <c r="L2160" s="23">
        <f ca="1">NETWORKDAYS(LeaveTracker[[#This Row],[Start Date]],LeaveTracker[[#This Row],[End Date]],lstHolidays)</f>
        <v>1</v>
      </c>
      <c r="M2160" s="27"/>
    </row>
    <row r="2161" spans="1:13" ht="30" customHeight="1" x14ac:dyDescent="0.3">
      <c r="A2161" s="27">
        <v>593</v>
      </c>
      <c r="B2161" s="31">
        <v>43918</v>
      </c>
      <c r="C2161" s="31">
        <v>43907</v>
      </c>
      <c r="D2161" s="20" t="s">
        <v>819</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20" t="s">
        <v>81</v>
      </c>
      <c r="K2161" s="51" t="str">
        <f ca="1">LeaveTracker[[#This Row],[Days]]&amp;" "&amp;LeaveTracker[[#This Row],[Type of Leave]]</f>
        <v>1 SL</v>
      </c>
      <c r="L2161" s="23">
        <f ca="1">NETWORKDAYS(LeaveTracker[[#This Row],[Start Date]],LeaveTracker[[#This Row],[End Date]],lstHolidays)</f>
        <v>1</v>
      </c>
      <c r="M2161" s="27"/>
    </row>
    <row r="2162" spans="1:13" ht="30" customHeight="1" x14ac:dyDescent="0.3">
      <c r="A2162" s="27">
        <v>594</v>
      </c>
      <c r="B2162" s="31">
        <v>43918</v>
      </c>
      <c r="C2162" s="31">
        <v>43873</v>
      </c>
      <c r="D2162" s="20" t="s">
        <v>819</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20" t="s">
        <v>298</v>
      </c>
      <c r="J2162" s="43" t="s">
        <v>644</v>
      </c>
      <c r="K2162" s="51" t="str">
        <f ca="1">LeaveTracker[[#This Row],[Days]]&amp;" "&amp;LeaveTracker[[#This Row],[Type of Leave]]</f>
        <v>1 OTHER</v>
      </c>
      <c r="L2162" s="23">
        <f ca="1">NETWORKDAYS(LeaveTracker[[#This Row],[Start Date]],LeaveTracker[[#This Row],[End Date]],lstHolidays)</f>
        <v>1</v>
      </c>
      <c r="M2162" s="27"/>
    </row>
    <row r="2163" spans="1:13" ht="30" customHeight="1" x14ac:dyDescent="0.3">
      <c r="A2163" s="27">
        <v>595</v>
      </c>
      <c r="B2163" s="31">
        <v>43918</v>
      </c>
      <c r="C2163" s="31">
        <v>43866</v>
      </c>
      <c r="D2163" s="20" t="s">
        <v>819</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20" t="s">
        <v>298</v>
      </c>
      <c r="J2163" s="43" t="s">
        <v>842</v>
      </c>
      <c r="K2163" s="51" t="str">
        <f ca="1">LeaveTracker[[#This Row],[Days]]&amp;" "&amp;LeaveTracker[[#This Row],[Type of Leave]]</f>
        <v>1 OTHER</v>
      </c>
      <c r="L2163" s="23">
        <f ca="1">NETWORKDAYS(LeaveTracker[[#This Row],[Start Date]],LeaveTracker[[#This Row],[End Date]],lstHolidays)</f>
        <v>1</v>
      </c>
      <c r="M2163" s="27"/>
    </row>
    <row r="2164" spans="1:13" ht="30" customHeight="1" x14ac:dyDescent="0.3">
      <c r="A2164" s="27">
        <v>595</v>
      </c>
      <c r="B2164" s="31">
        <v>43918</v>
      </c>
      <c r="C2164" s="31">
        <v>43866</v>
      </c>
      <c r="D2164" s="20" t="s">
        <v>819</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20" t="s">
        <v>298</v>
      </c>
      <c r="J2164" s="43" t="s">
        <v>842</v>
      </c>
      <c r="K2164" s="51" t="str">
        <f ca="1">LeaveTracker[[#This Row],[Days]]&amp;" "&amp;LeaveTracker[[#This Row],[Type of Leave]]</f>
        <v>1 OTHER</v>
      </c>
      <c r="L2164" s="23">
        <f ca="1">NETWORKDAYS(LeaveTracker[[#This Row],[Start Date]],LeaveTracker[[#This Row],[End Date]],lstHolidays)</f>
        <v>1</v>
      </c>
      <c r="M2164" s="27"/>
    </row>
    <row r="2165" spans="1:13" ht="30" customHeight="1" x14ac:dyDescent="0.3">
      <c r="A2165" s="27">
        <v>596</v>
      </c>
      <c r="B2165" s="31">
        <v>43918</v>
      </c>
      <c r="C2165" s="31">
        <v>43850</v>
      </c>
      <c r="D2165" s="20" t="s">
        <v>819</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20" t="s">
        <v>81</v>
      </c>
      <c r="K2165" s="51" t="str">
        <f ca="1">LeaveTracker[[#This Row],[Days]]&amp;" "&amp;LeaveTracker[[#This Row],[Type of Leave]]</f>
        <v>3 SL</v>
      </c>
      <c r="L2165" s="23">
        <f ca="1">NETWORKDAYS(LeaveTracker[[#This Row],[Start Date]],LeaveTracker[[#This Row],[End Date]],lstHolidays)</f>
        <v>3</v>
      </c>
      <c r="M2165" s="27"/>
    </row>
    <row r="2166" spans="1:13" ht="30" customHeight="1" x14ac:dyDescent="0.3">
      <c r="A2166" s="27">
        <v>597</v>
      </c>
      <c r="B2166" s="31">
        <v>43918</v>
      </c>
      <c r="C2166" s="31">
        <v>43839</v>
      </c>
      <c r="D2166" s="20" t="s">
        <v>819</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20" t="s">
        <v>81</v>
      </c>
      <c r="K2166" s="51" t="str">
        <f ca="1">LeaveTracker[[#This Row],[Days]]&amp;" "&amp;LeaveTracker[[#This Row],[Type of Leave]]</f>
        <v>1 SL</v>
      </c>
      <c r="L2166" s="23">
        <f ca="1">NETWORKDAYS(LeaveTracker[[#This Row],[Start Date]],LeaveTracker[[#This Row],[End Date]],lstHolidays)</f>
        <v>1</v>
      </c>
      <c r="M2166" s="27"/>
    </row>
    <row r="2167" spans="1:13" ht="30" customHeight="1" x14ac:dyDescent="0.3">
      <c r="A2167" s="27">
        <v>598</v>
      </c>
      <c r="B2167" s="31">
        <v>43918</v>
      </c>
      <c r="C2167" s="31">
        <v>43889</v>
      </c>
      <c r="D2167" s="20" t="s">
        <v>814</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20" t="s">
        <v>81</v>
      </c>
      <c r="K2167" s="51" t="str">
        <f ca="1">LeaveTracker[[#This Row],[Days]]&amp;" "&amp;LeaveTracker[[#This Row],[Type of Leave]]</f>
        <v>1 SL</v>
      </c>
      <c r="L2167" s="23">
        <f ca="1">NETWORKDAYS(LeaveTracker[[#This Row],[Start Date]],LeaveTracker[[#This Row],[End Date]],lstHolidays)</f>
        <v>1</v>
      </c>
      <c r="M2167" s="27"/>
    </row>
    <row r="2168" spans="1:13" ht="30" customHeight="1" x14ac:dyDescent="0.3">
      <c r="A2168" s="27">
        <v>599</v>
      </c>
      <c r="B2168" s="31">
        <v>43918</v>
      </c>
      <c r="C2168" s="31">
        <v>43868</v>
      </c>
      <c r="D2168" s="20" t="s">
        <v>814</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20" t="s">
        <v>81</v>
      </c>
      <c r="K2168" s="51" t="str">
        <f ca="1">LeaveTracker[[#This Row],[Days]]&amp;" "&amp;LeaveTracker[[#This Row],[Type of Leave]]</f>
        <v>1 SL</v>
      </c>
      <c r="L2168" s="23">
        <f ca="1">NETWORKDAYS(LeaveTracker[[#This Row],[Start Date]],LeaveTracker[[#This Row],[End Date]],lstHolidays)</f>
        <v>1</v>
      </c>
      <c r="M2168" s="27"/>
    </row>
    <row r="2169" spans="1:13" ht="30" customHeight="1" x14ac:dyDescent="0.3">
      <c r="A2169" s="27">
        <v>600</v>
      </c>
      <c r="B2169" s="31">
        <v>43918</v>
      </c>
      <c r="C2169" s="31">
        <v>43895</v>
      </c>
      <c r="D2169" s="20" t="s">
        <v>688</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20" t="s">
        <v>298</v>
      </c>
      <c r="J2169" s="43" t="s">
        <v>755</v>
      </c>
      <c r="K2169" s="51" t="str">
        <f ca="1">LeaveTracker[[#This Row],[Days]]&amp;" "&amp;LeaveTracker[[#This Row],[Type of Leave]]</f>
        <v>1 OTHER</v>
      </c>
      <c r="L2169" s="23">
        <f ca="1">NETWORKDAYS(LeaveTracker[[#This Row],[Start Date]],LeaveTracker[[#This Row],[End Date]],lstHolidays)</f>
        <v>1</v>
      </c>
      <c r="M2169" s="27"/>
    </row>
    <row r="2170" spans="1:13" ht="30" customHeight="1" x14ac:dyDescent="0.3">
      <c r="A2170" s="27">
        <v>601</v>
      </c>
      <c r="B2170" s="31">
        <v>43918</v>
      </c>
      <c r="C2170" s="31">
        <v>43874</v>
      </c>
      <c r="D2170" s="20" t="s">
        <v>688</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20" t="s">
        <v>82</v>
      </c>
      <c r="K2170" s="51" t="str">
        <f ca="1">LeaveTracker[[#This Row],[Days]]&amp;" "&amp;LeaveTracker[[#This Row],[Type of Leave]]</f>
        <v>1 VL</v>
      </c>
      <c r="L2170" s="23">
        <f ca="1">NETWORKDAYS(LeaveTracker[[#This Row],[Start Date]],LeaveTracker[[#This Row],[End Date]],lstHolidays)</f>
        <v>1</v>
      </c>
      <c r="M2170" s="27"/>
    </row>
    <row r="2171" spans="1:13" ht="30" customHeight="1" x14ac:dyDescent="0.3">
      <c r="A2171" s="27">
        <v>602</v>
      </c>
      <c r="B2171" s="31">
        <v>43918</v>
      </c>
      <c r="C2171" s="31">
        <v>43865</v>
      </c>
      <c r="D2171" s="20" t="s">
        <v>688</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20" t="s">
        <v>298</v>
      </c>
      <c r="J2171" s="43" t="s">
        <v>842</v>
      </c>
      <c r="K2171" s="51" t="str">
        <f ca="1">LeaveTracker[[#This Row],[Days]]&amp;" "&amp;LeaveTracker[[#This Row],[Type of Leave]]</f>
        <v>2 OTHER</v>
      </c>
      <c r="L2171" s="23">
        <f ca="1">NETWORKDAYS(LeaveTracker[[#This Row],[Start Date]],LeaveTracker[[#This Row],[End Date]],lstHolidays)</f>
        <v>2</v>
      </c>
      <c r="M2171" s="27"/>
    </row>
    <row r="2172" spans="1:13" ht="30" customHeight="1" x14ac:dyDescent="0.3">
      <c r="A2172" s="27">
        <v>603</v>
      </c>
      <c r="B2172" s="31">
        <v>43918</v>
      </c>
      <c r="C2172" s="31">
        <v>43866</v>
      </c>
      <c r="D2172" s="20" t="s">
        <v>826</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20" t="s">
        <v>298</v>
      </c>
      <c r="J2172" s="43" t="s">
        <v>842</v>
      </c>
      <c r="K2172" s="51" t="str">
        <f ca="1">LeaveTracker[[#This Row],[Days]]&amp;" "&amp;LeaveTracker[[#This Row],[Type of Leave]]</f>
        <v>4 OTHER</v>
      </c>
      <c r="L2172" s="23">
        <f ca="1">NETWORKDAYS(LeaveTracker[[#This Row],[Start Date]],LeaveTracker[[#This Row],[End Date]],lstHolidays)</f>
        <v>4</v>
      </c>
      <c r="M2172" s="27"/>
    </row>
    <row r="2173" spans="1:13" ht="30" customHeight="1" x14ac:dyDescent="0.3">
      <c r="A2173" s="27">
        <v>604</v>
      </c>
      <c r="B2173" s="31">
        <v>43918</v>
      </c>
      <c r="C2173" s="31">
        <v>43850</v>
      </c>
      <c r="D2173" s="20" t="s">
        <v>826</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20" t="s">
        <v>81</v>
      </c>
      <c r="K2173" s="51" t="str">
        <f ca="1">LeaveTracker[[#This Row],[Days]]&amp;" "&amp;LeaveTracker[[#This Row],[Type of Leave]]</f>
        <v>3 SL</v>
      </c>
      <c r="L2173" s="23">
        <f ca="1">NETWORKDAYS(LeaveTracker[[#This Row],[Start Date]],LeaveTracker[[#This Row],[End Date]],lstHolidays)</f>
        <v>3</v>
      </c>
      <c r="M2173" s="27"/>
    </row>
    <row r="2174" spans="1:13" ht="30" customHeight="1" x14ac:dyDescent="0.3">
      <c r="A2174" s="27">
        <v>605</v>
      </c>
      <c r="B2174" s="31">
        <v>43918</v>
      </c>
      <c r="C2174" s="31">
        <v>43906</v>
      </c>
      <c r="D2174" s="20" t="s">
        <v>826</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20" t="s">
        <v>81</v>
      </c>
      <c r="K2174" s="51" t="str">
        <f ca="1">LeaveTracker[[#This Row],[Days]]&amp;" "&amp;LeaveTracker[[#This Row],[Type of Leave]]</f>
        <v>1 SL</v>
      </c>
      <c r="L2174" s="23">
        <f ca="1">NETWORKDAYS(LeaveTracker[[#This Row],[Start Date]],LeaveTracker[[#This Row],[End Date]],lstHolidays)</f>
        <v>1</v>
      </c>
      <c r="M2174" s="27"/>
    </row>
    <row r="2175" spans="1:13" ht="30" customHeight="1" x14ac:dyDescent="0.3">
      <c r="A2175" s="27">
        <v>606</v>
      </c>
      <c r="B2175" s="31">
        <v>43918</v>
      </c>
      <c r="C2175" s="31">
        <v>43888</v>
      </c>
      <c r="D2175" s="20" t="s">
        <v>826</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20" t="s">
        <v>81</v>
      </c>
      <c r="K2175" s="51" t="str">
        <f ca="1">LeaveTracker[[#This Row],[Days]]&amp;" "&amp;LeaveTracker[[#This Row],[Type of Leave]]</f>
        <v>1 SL</v>
      </c>
      <c r="L2175" s="23">
        <f ca="1">NETWORKDAYS(LeaveTracker[[#This Row],[Start Date]],LeaveTracker[[#This Row],[End Date]],lstHolidays)</f>
        <v>1</v>
      </c>
      <c r="M2175" s="27"/>
    </row>
    <row r="2176" spans="1:13" ht="30" customHeight="1" x14ac:dyDescent="0.3">
      <c r="A2176" s="27">
        <v>607</v>
      </c>
      <c r="B2176" s="31">
        <v>43918</v>
      </c>
      <c r="C2176" s="31">
        <v>43889</v>
      </c>
      <c r="D2176" s="20" t="s">
        <v>988</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20" t="s">
        <v>81</v>
      </c>
      <c r="K2176" s="51" t="str">
        <f ca="1">LeaveTracker[[#This Row],[Days]]&amp;" "&amp;LeaveTracker[[#This Row],[Type of Leave]]</f>
        <v>2 SL</v>
      </c>
      <c r="L2176" s="23">
        <f ca="1">NETWORKDAYS(LeaveTracker[[#This Row],[Start Date]],LeaveTracker[[#This Row],[End Date]],lstHolidays)</f>
        <v>2</v>
      </c>
      <c r="M2176" s="27"/>
    </row>
    <row r="2177" spans="1:13" ht="30" customHeight="1" x14ac:dyDescent="0.3">
      <c r="A2177" s="27">
        <v>608</v>
      </c>
      <c r="B2177" s="31">
        <v>43918</v>
      </c>
      <c r="C2177" s="31">
        <v>43858</v>
      </c>
      <c r="D2177" s="20" t="s">
        <v>494</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20" t="s">
        <v>298</v>
      </c>
      <c r="J2177" s="43" t="s">
        <v>842</v>
      </c>
      <c r="K2177" s="51" t="str">
        <f ca="1">LeaveTracker[[#This Row],[Days]]&amp;" "&amp;LeaveTracker[[#This Row],[Type of Leave]]</f>
        <v>1 OTHER</v>
      </c>
      <c r="L2177" s="23">
        <f ca="1">NETWORKDAYS(LeaveTracker[[#This Row],[Start Date]],LeaveTracker[[#This Row],[End Date]],lstHolidays)</f>
        <v>1</v>
      </c>
      <c r="M2177" s="27"/>
    </row>
    <row r="2178" spans="1:13" ht="30" customHeight="1" x14ac:dyDescent="0.3">
      <c r="A2178" s="27">
        <v>608</v>
      </c>
      <c r="B2178" s="31">
        <v>43918</v>
      </c>
      <c r="C2178" s="31">
        <v>43858</v>
      </c>
      <c r="D2178" s="20" t="s">
        <v>494</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20" t="s">
        <v>298</v>
      </c>
      <c r="J2178" s="43" t="s">
        <v>842</v>
      </c>
      <c r="K2178" s="51" t="str">
        <f ca="1">LeaveTracker[[#This Row],[Days]]&amp;" "&amp;LeaveTracker[[#This Row],[Type of Leave]]</f>
        <v>1 OTHER</v>
      </c>
      <c r="L2178" s="23">
        <f ca="1">NETWORKDAYS(LeaveTracker[[#This Row],[Start Date]],LeaveTracker[[#This Row],[End Date]],lstHolidays)</f>
        <v>1</v>
      </c>
      <c r="M2178" s="27"/>
    </row>
    <row r="2179" spans="1:13" ht="30" customHeight="1" x14ac:dyDescent="0.3">
      <c r="A2179" s="27">
        <v>608</v>
      </c>
      <c r="B2179" s="31">
        <v>43918</v>
      </c>
      <c r="C2179" s="31">
        <v>43858</v>
      </c>
      <c r="D2179" s="20" t="s">
        <v>494</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20" t="s">
        <v>298</v>
      </c>
      <c r="J2179" s="43" t="s">
        <v>842</v>
      </c>
      <c r="K2179" s="51" t="str">
        <f ca="1">LeaveTracker[[#This Row],[Days]]&amp;" "&amp;LeaveTracker[[#This Row],[Type of Leave]]</f>
        <v>2 OTHER</v>
      </c>
      <c r="L2179" s="23">
        <f ca="1">NETWORKDAYS(LeaveTracker[[#This Row],[Start Date]],LeaveTracker[[#This Row],[End Date]],lstHolidays)</f>
        <v>2</v>
      </c>
      <c r="M2179" s="27"/>
    </row>
    <row r="2180" spans="1:13" ht="30" customHeight="1" x14ac:dyDescent="0.3">
      <c r="A2180" s="27">
        <v>608</v>
      </c>
      <c r="B2180" s="31">
        <v>43918</v>
      </c>
      <c r="C2180" s="31">
        <v>43858</v>
      </c>
      <c r="D2180" s="20" t="s">
        <v>494</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20" t="s">
        <v>298</v>
      </c>
      <c r="J2180" s="43" t="s">
        <v>842</v>
      </c>
      <c r="K2180" s="51" t="str">
        <f ca="1">LeaveTracker[[#This Row],[Days]]&amp;" "&amp;LeaveTracker[[#This Row],[Type of Leave]]</f>
        <v>1 OTHER</v>
      </c>
      <c r="L2180" s="23">
        <f ca="1">NETWORKDAYS(LeaveTracker[[#This Row],[Start Date]],LeaveTracker[[#This Row],[End Date]],lstHolidays)</f>
        <v>1</v>
      </c>
      <c r="M2180" s="27"/>
    </row>
    <row r="2181" spans="1:13" ht="30" customHeight="1" x14ac:dyDescent="0.3">
      <c r="A2181" s="27">
        <v>609</v>
      </c>
      <c r="B2181" s="31">
        <v>43918</v>
      </c>
      <c r="C2181" s="31">
        <v>43862</v>
      </c>
      <c r="D2181" s="20" t="s">
        <v>494</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20" t="s">
        <v>298</v>
      </c>
      <c r="J2181" s="43" t="s">
        <v>763</v>
      </c>
      <c r="K2181" s="51" t="str">
        <f ca="1">LeaveTracker[[#This Row],[Days]]&amp;" "&amp;LeaveTracker[[#This Row],[Type of Leave]]</f>
        <v>1 OTHER</v>
      </c>
      <c r="L2181" s="23">
        <f ca="1">NETWORKDAYS(LeaveTracker[[#This Row],[Start Date]],LeaveTracker[[#This Row],[End Date]],lstHolidays)</f>
        <v>1</v>
      </c>
      <c r="M2181" s="27"/>
    </row>
    <row r="2182" spans="1:13" ht="30"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20" t="s">
        <v>298</v>
      </c>
      <c r="J2182" s="43" t="s">
        <v>842</v>
      </c>
      <c r="K2182" s="51" t="str">
        <f ca="1">LeaveTracker[[#This Row],[Days]]&amp;" "&amp;LeaveTracker[[#This Row],[Type of Leave]]</f>
        <v>3 OTHER</v>
      </c>
      <c r="L2182" s="23">
        <f ca="1">NETWORKDAYS(LeaveTracker[[#This Row],[Start Date]],LeaveTracker[[#This Row],[End Date]],lstHolidays)</f>
        <v>3</v>
      </c>
      <c r="M2182" s="27"/>
    </row>
    <row r="2183" spans="1:13" ht="30" customHeight="1" x14ac:dyDescent="0.3">
      <c r="A2183" s="27">
        <v>611</v>
      </c>
      <c r="B2183" s="31">
        <v>43918</v>
      </c>
      <c r="C2183" s="31">
        <v>43900</v>
      </c>
      <c r="D2183" s="20" t="s">
        <v>528</v>
      </c>
      <c r="E2183" s="51" t="str">
        <f>IF(ISBLANK(LeaveTracker[[#This Row],[Employee Name]]),"-----",VLOOKUP(LeaveTracker[[#This Row],[Employee Name]],Employees[[Employee Name]:[Office]],7))</f>
        <v>CROSSING ELEM SCH</v>
      </c>
      <c r="F2183" s="51" t="str">
        <f>IF(ISBLANK(LeaveTracker[[#This Row],[Employee Name]]),"-----",VLOOKUP(LeaveTracker[[#This Row],[Employee Name]],Employees[[Employee Name]:[Office]],6))</f>
        <v>REGULAR</v>
      </c>
      <c r="G2183" s="24">
        <v>43887</v>
      </c>
      <c r="H2183" s="24">
        <v>43887</v>
      </c>
      <c r="I2183" s="20" t="s">
        <v>81</v>
      </c>
      <c r="K2183" s="51" t="str">
        <f ca="1">LeaveTracker[[#This Row],[Days]]&amp;" "&amp;LeaveTracker[[#This Row],[Type of Leave]]</f>
        <v>1 SL</v>
      </c>
      <c r="L2183" s="23">
        <f ca="1">NETWORKDAYS(LeaveTracker[[#This Row],[Start Date]],LeaveTracker[[#This Row],[End Date]],lstHolidays)</f>
        <v>1</v>
      </c>
      <c r="M2183" s="27"/>
    </row>
    <row r="2184" spans="1:13" ht="30" customHeight="1" x14ac:dyDescent="0.3">
      <c r="A2184" s="27">
        <v>612</v>
      </c>
      <c r="B2184" s="31">
        <v>43918</v>
      </c>
      <c r="C2184" s="31">
        <v>43838</v>
      </c>
      <c r="D2184" s="20" t="s">
        <v>488</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20" t="s">
        <v>81</v>
      </c>
      <c r="K2184" s="51" t="str">
        <f ca="1">LeaveTracker[[#This Row],[Days]]&amp;" "&amp;LeaveTracker[[#This Row],[Type of Leave]]</f>
        <v>1 SL</v>
      </c>
      <c r="L2184" s="23">
        <f ca="1">NETWORKDAYS(LeaveTracker[[#This Row],[Start Date]],LeaveTracker[[#This Row],[End Date]],lstHolidays)</f>
        <v>1</v>
      </c>
      <c r="M2184" s="27"/>
    </row>
    <row r="2185" spans="1:13" ht="30" customHeight="1" x14ac:dyDescent="0.3">
      <c r="A2185" s="27">
        <v>613</v>
      </c>
      <c r="B2185" s="31">
        <v>43919</v>
      </c>
      <c r="C2185" s="31">
        <v>43861</v>
      </c>
      <c r="D2185" s="20" t="s">
        <v>501</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20" t="s">
        <v>298</v>
      </c>
      <c r="J2185" s="43" t="s">
        <v>842</v>
      </c>
      <c r="K2185" s="51" t="str">
        <f ca="1">LeaveTracker[[#This Row],[Days]]&amp;" "&amp;LeaveTracker[[#This Row],[Type of Leave]]</f>
        <v>3 OTHER</v>
      </c>
      <c r="L2185" s="23">
        <f ca="1">NETWORKDAYS(LeaveTracker[[#This Row],[Start Date]],LeaveTracker[[#This Row],[End Date]],lstHolidays)</f>
        <v>3</v>
      </c>
      <c r="M2185" s="27"/>
    </row>
    <row r="2186" spans="1:13" ht="30" customHeight="1" x14ac:dyDescent="0.3">
      <c r="A2186" s="27">
        <v>614</v>
      </c>
      <c r="B2186" s="31">
        <v>43919</v>
      </c>
      <c r="C2186" s="31">
        <v>43840</v>
      </c>
      <c r="D2186" s="20" t="s">
        <v>501</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20" t="s">
        <v>298</v>
      </c>
      <c r="J2186" s="43" t="s">
        <v>644</v>
      </c>
      <c r="K2186" s="51" t="str">
        <f ca="1">LeaveTracker[[#This Row],[Days]]&amp;" "&amp;LeaveTracker[[#This Row],[Type of Leave]]</f>
        <v>1 OTHER</v>
      </c>
      <c r="L2186" s="23">
        <f ca="1">NETWORKDAYS(LeaveTracker[[#This Row],[Start Date]],LeaveTracker[[#This Row],[End Date]],lstHolidays)</f>
        <v>1</v>
      </c>
      <c r="M2186" s="27"/>
    </row>
    <row r="2187" spans="1:13" ht="30" customHeight="1" x14ac:dyDescent="0.3">
      <c r="A2187" s="27">
        <v>615</v>
      </c>
      <c r="B2187" s="31">
        <v>43919</v>
      </c>
      <c r="C2187" s="31">
        <v>43881</v>
      </c>
      <c r="D2187" s="20" t="s">
        <v>482</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20" t="s">
        <v>298</v>
      </c>
      <c r="J2187" s="43" t="s">
        <v>644</v>
      </c>
      <c r="K2187" s="51" t="str">
        <f ca="1">LeaveTracker[[#This Row],[Days]]&amp;" "&amp;LeaveTracker[[#This Row],[Type of Leave]]</f>
        <v>1 OTHER</v>
      </c>
      <c r="L2187" s="23">
        <f ca="1">NETWORKDAYS(LeaveTracker[[#This Row],[Start Date]],LeaveTracker[[#This Row],[End Date]],lstHolidays)</f>
        <v>1</v>
      </c>
      <c r="M2187" s="27"/>
    </row>
    <row r="2188" spans="1:13" ht="30" customHeight="1" x14ac:dyDescent="0.3">
      <c r="A2188" s="27">
        <v>615</v>
      </c>
      <c r="B2188" s="31">
        <v>43919</v>
      </c>
      <c r="C2188" s="31">
        <v>43881</v>
      </c>
      <c r="D2188" s="20" t="s">
        <v>482</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20" t="s">
        <v>298</v>
      </c>
      <c r="J2188" s="43" t="s">
        <v>644</v>
      </c>
      <c r="K2188" s="51" t="str">
        <f ca="1">LeaveTracker[[#This Row],[Days]]&amp;" "&amp;LeaveTracker[[#This Row],[Type of Leave]]</f>
        <v>1 OTHER</v>
      </c>
      <c r="L2188" s="23">
        <f ca="1">NETWORKDAYS(LeaveTracker[[#This Row],[Start Date]],LeaveTracker[[#This Row],[End Date]],lstHolidays)</f>
        <v>1</v>
      </c>
      <c r="M2188" s="27"/>
    </row>
    <row r="2189" spans="1:13" ht="30" customHeight="1" x14ac:dyDescent="0.3">
      <c r="A2189" s="27">
        <v>616</v>
      </c>
      <c r="B2189" s="31">
        <v>43919</v>
      </c>
      <c r="C2189" s="31">
        <v>43861</v>
      </c>
      <c r="D2189" s="20" t="s">
        <v>482</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20" t="s">
        <v>298</v>
      </c>
      <c r="J2189" s="43" t="s">
        <v>842</v>
      </c>
      <c r="K2189" s="51" t="str">
        <f ca="1">LeaveTracker[[#This Row],[Days]]&amp;" "&amp;LeaveTracker[[#This Row],[Type of Leave]]</f>
        <v>2 OTHER</v>
      </c>
      <c r="L2189" s="23">
        <f ca="1">NETWORKDAYS(LeaveTracker[[#This Row],[Start Date]],LeaveTracker[[#This Row],[End Date]],lstHolidays)</f>
        <v>2</v>
      </c>
      <c r="M2189" s="27"/>
    </row>
    <row r="2190" spans="1:13" ht="30" customHeight="1" x14ac:dyDescent="0.3">
      <c r="A2190" s="27">
        <v>617</v>
      </c>
      <c r="B2190" s="31">
        <v>43919</v>
      </c>
      <c r="C2190" s="31">
        <v>43861</v>
      </c>
      <c r="D2190" s="20" t="s">
        <v>497</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20" t="s">
        <v>298</v>
      </c>
      <c r="J2190" s="43" t="s">
        <v>842</v>
      </c>
      <c r="K2190" s="51" t="str">
        <f ca="1">LeaveTracker[[#This Row],[Days]]&amp;" "&amp;LeaveTracker[[#This Row],[Type of Leave]]</f>
        <v>2 OTHER</v>
      </c>
      <c r="L2190" s="23">
        <f ca="1">NETWORKDAYS(LeaveTracker[[#This Row],[Start Date]],LeaveTracker[[#This Row],[End Date]],lstHolidays)</f>
        <v>2</v>
      </c>
      <c r="M2190" s="27"/>
    </row>
    <row r="2191" spans="1:13" ht="30" customHeight="1" x14ac:dyDescent="0.3">
      <c r="A2191" s="27">
        <v>618</v>
      </c>
      <c r="B2191" s="31">
        <v>43919</v>
      </c>
      <c r="C2191" s="31">
        <v>43889</v>
      </c>
      <c r="D2191" s="20" t="s">
        <v>491</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20" t="s">
        <v>81</v>
      </c>
      <c r="K2191" s="51" t="str">
        <f ca="1">LeaveTracker[[#This Row],[Days]]&amp;" "&amp;LeaveTracker[[#This Row],[Type of Leave]]</f>
        <v>2 SL</v>
      </c>
      <c r="L2191" s="23">
        <f ca="1">NETWORKDAYS(LeaveTracker[[#This Row],[Start Date]],LeaveTracker[[#This Row],[End Date]],lstHolidays)</f>
        <v>2</v>
      </c>
      <c r="M2191" s="27"/>
    </row>
    <row r="2192" spans="1:13" ht="30" customHeight="1" x14ac:dyDescent="0.3">
      <c r="A2192" s="27">
        <v>619</v>
      </c>
      <c r="B2192" s="31">
        <v>43919</v>
      </c>
      <c r="C2192" s="31">
        <v>43867</v>
      </c>
      <c r="D2192" s="20" t="s">
        <v>491</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20" t="s">
        <v>298</v>
      </c>
      <c r="J2192" s="43" t="s">
        <v>842</v>
      </c>
      <c r="K2192" s="51" t="str">
        <f ca="1">LeaveTracker[[#This Row],[Days]]&amp;" "&amp;LeaveTracker[[#This Row],[Type of Leave]]</f>
        <v>4 OTHER</v>
      </c>
      <c r="L2192" s="23">
        <f ca="1">NETWORKDAYS(LeaveTracker[[#This Row],[Start Date]],LeaveTracker[[#This Row],[End Date]],lstHolidays)</f>
        <v>4</v>
      </c>
      <c r="M2192" s="27"/>
    </row>
    <row r="2193" spans="1:13" ht="30" customHeight="1" x14ac:dyDescent="0.3">
      <c r="A2193" s="27">
        <v>620</v>
      </c>
      <c r="B2193" s="31">
        <v>43919</v>
      </c>
      <c r="C2193" s="31">
        <v>43861</v>
      </c>
      <c r="D2193" s="20" t="s">
        <v>491</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20" t="s">
        <v>298</v>
      </c>
      <c r="J2193" s="43" t="s">
        <v>842</v>
      </c>
      <c r="K2193" s="51" t="str">
        <f ca="1">LeaveTracker[[#This Row],[Days]]&amp;" "&amp;LeaveTracker[[#This Row],[Type of Leave]]</f>
        <v>1 OTHER</v>
      </c>
      <c r="L2193" s="23">
        <f ca="1">NETWORKDAYS(LeaveTracker[[#This Row],[Start Date]],LeaveTracker[[#This Row],[End Date]],lstHolidays)</f>
        <v>1</v>
      </c>
      <c r="M2193" s="27"/>
    </row>
    <row r="2194" spans="1:13" ht="30" customHeight="1" x14ac:dyDescent="0.3">
      <c r="A2194" s="27">
        <v>621</v>
      </c>
      <c r="B2194" s="31">
        <v>43919</v>
      </c>
      <c r="C2194" s="31">
        <v>43857</v>
      </c>
      <c r="D2194" s="20" t="s">
        <v>491</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20" t="s">
        <v>81</v>
      </c>
      <c r="K2194" s="51" t="str">
        <f ca="1">LeaveTracker[[#This Row],[Days]]&amp;" "&amp;LeaveTracker[[#This Row],[Type of Leave]]</f>
        <v>2 SL</v>
      </c>
      <c r="L2194" s="23">
        <f ca="1">NETWORKDAYS(LeaveTracker[[#This Row],[Start Date]],LeaveTracker[[#This Row],[End Date]],lstHolidays)</f>
        <v>2</v>
      </c>
      <c r="M2194" s="27"/>
    </row>
    <row r="2195" spans="1:13" ht="30" customHeight="1" x14ac:dyDescent="0.3">
      <c r="A2195" s="27">
        <v>622</v>
      </c>
      <c r="B2195" s="31">
        <v>43919</v>
      </c>
      <c r="C2195" s="31">
        <v>43878</v>
      </c>
      <c r="D2195" s="20" t="s">
        <v>488</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20" t="s">
        <v>298</v>
      </c>
      <c r="J2195" s="43" t="s">
        <v>842</v>
      </c>
      <c r="K2195" s="51" t="str">
        <f ca="1">LeaveTracker[[#This Row],[Days]]&amp;" "&amp;LeaveTracker[[#This Row],[Type of Leave]]</f>
        <v>2 OTHER</v>
      </c>
      <c r="L2195" s="23">
        <f ca="1">NETWORKDAYS(LeaveTracker[[#This Row],[Start Date]],LeaveTracker[[#This Row],[End Date]],lstHolidays)</f>
        <v>2</v>
      </c>
      <c r="M2195" s="27"/>
    </row>
    <row r="2196" spans="1:13" ht="30" customHeight="1" x14ac:dyDescent="0.3">
      <c r="A2196" s="27">
        <v>623</v>
      </c>
      <c r="B2196" s="31">
        <v>43919</v>
      </c>
      <c r="C2196" s="31">
        <v>43857</v>
      </c>
      <c r="D2196" s="20" t="s">
        <v>488</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20" t="s">
        <v>298</v>
      </c>
      <c r="J2196" s="43" t="s">
        <v>842</v>
      </c>
      <c r="K2196" s="51" t="str">
        <f ca="1">LeaveTracker[[#This Row],[Days]]&amp;" "&amp;LeaveTracker[[#This Row],[Type of Leave]]</f>
        <v>3 OTHER</v>
      </c>
      <c r="L2196" s="23">
        <f ca="1">NETWORKDAYS(LeaveTracker[[#This Row],[Start Date]],LeaveTracker[[#This Row],[End Date]],lstHolidays)</f>
        <v>3</v>
      </c>
      <c r="M2196" s="27"/>
    </row>
    <row r="2197" spans="1:13" ht="30" customHeight="1" x14ac:dyDescent="0.3">
      <c r="A2197" s="27">
        <v>624</v>
      </c>
      <c r="B2197" s="31">
        <v>43919</v>
      </c>
      <c r="C2197" s="31">
        <v>43900</v>
      </c>
      <c r="D2197" s="20" t="s">
        <v>504</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20" t="s">
        <v>298</v>
      </c>
      <c r="J2197" s="43" t="s">
        <v>158</v>
      </c>
      <c r="K2197" s="51" t="str">
        <f ca="1">LeaveTracker[[#This Row],[Days]]&amp;" "&amp;LeaveTracker[[#This Row],[Type of Leave]]</f>
        <v>1 OTHER</v>
      </c>
      <c r="L2197" s="23">
        <f ca="1">NETWORKDAYS(LeaveTracker[[#This Row],[Start Date]],LeaveTracker[[#This Row],[End Date]],lstHolidays)</f>
        <v>1</v>
      </c>
      <c r="M2197" s="27"/>
    </row>
    <row r="2198" spans="1:13" ht="30" customHeight="1" x14ac:dyDescent="0.3">
      <c r="A2198" s="27">
        <v>625</v>
      </c>
      <c r="B2198" s="31">
        <v>43919</v>
      </c>
      <c r="C2198" s="31">
        <v>43888</v>
      </c>
      <c r="D2198" s="20" t="s">
        <v>504</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20" t="s">
        <v>81</v>
      </c>
      <c r="K2198" s="51" t="str">
        <f ca="1">LeaveTracker[[#This Row],[Days]]&amp;" "&amp;LeaveTracker[[#This Row],[Type of Leave]]</f>
        <v>1 SL</v>
      </c>
      <c r="L2198" s="23">
        <f ca="1">NETWORKDAYS(LeaveTracker[[#This Row],[Start Date]],LeaveTracker[[#This Row],[End Date]],lstHolidays)</f>
        <v>1</v>
      </c>
      <c r="M2198" s="27"/>
    </row>
    <row r="2199" spans="1:13" ht="30" customHeight="1" x14ac:dyDescent="0.3">
      <c r="A2199" s="27">
        <v>626</v>
      </c>
      <c r="B2199" s="31">
        <v>43919</v>
      </c>
      <c r="C2199" s="31">
        <v>43874</v>
      </c>
      <c r="D2199" s="20" t="s">
        <v>504</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20" t="s">
        <v>81</v>
      </c>
      <c r="K2199" s="51" t="str">
        <f ca="1">LeaveTracker[[#This Row],[Days]]&amp;" "&amp;LeaveTracker[[#This Row],[Type of Leave]]</f>
        <v>1 SL</v>
      </c>
      <c r="L2199" s="23">
        <f ca="1">NETWORKDAYS(LeaveTracker[[#This Row],[Start Date]],LeaveTracker[[#This Row],[End Date]],lstHolidays)</f>
        <v>1</v>
      </c>
      <c r="M2199" s="27"/>
    </row>
    <row r="2200" spans="1:13" ht="30" customHeight="1" x14ac:dyDescent="0.3">
      <c r="A2200" s="27">
        <v>627</v>
      </c>
      <c r="B2200" s="31">
        <v>43919</v>
      </c>
      <c r="C2200" s="31">
        <v>43874</v>
      </c>
      <c r="D2200" s="20" t="s">
        <v>504</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20" t="s">
        <v>298</v>
      </c>
      <c r="J2200" s="43" t="s">
        <v>842</v>
      </c>
      <c r="K2200" s="51" t="str">
        <f ca="1">LeaveTracker[[#This Row],[Days]]&amp;" "&amp;LeaveTracker[[#This Row],[Type of Leave]]</f>
        <v>3 OTHER</v>
      </c>
      <c r="L2200" s="23">
        <f ca="1">NETWORKDAYS(LeaveTracker[[#This Row],[Start Date]],LeaveTracker[[#This Row],[End Date]],lstHolidays)</f>
        <v>3</v>
      </c>
      <c r="M2200" s="27"/>
    </row>
    <row r="2201" spans="1:13" ht="30" customHeight="1" x14ac:dyDescent="0.3">
      <c r="A2201" s="27">
        <v>628</v>
      </c>
      <c r="B2201" s="31">
        <v>43919</v>
      </c>
      <c r="C2201" s="31">
        <v>43858</v>
      </c>
      <c r="D2201" s="20" t="s">
        <v>504</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20" t="s">
        <v>298</v>
      </c>
      <c r="J2201" s="43" t="s">
        <v>842</v>
      </c>
      <c r="K2201" s="51" t="str">
        <f ca="1">LeaveTracker[[#This Row],[Days]]&amp;" "&amp;LeaveTracker[[#This Row],[Type of Leave]]</f>
        <v>1 OTHER</v>
      </c>
      <c r="L2201" s="23">
        <f ca="1">NETWORKDAYS(LeaveTracker[[#This Row],[Start Date]],LeaveTracker[[#This Row],[End Date]],lstHolidays)</f>
        <v>1</v>
      </c>
      <c r="M2201" s="27"/>
    </row>
    <row r="2202" spans="1:13" ht="30" customHeight="1" x14ac:dyDescent="0.3">
      <c r="A2202" s="27">
        <v>629</v>
      </c>
      <c r="B2202" s="31">
        <v>43919</v>
      </c>
      <c r="C2202" s="31">
        <v>43852</v>
      </c>
      <c r="D2202" s="20" t="s">
        <v>504</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20" t="s">
        <v>298</v>
      </c>
      <c r="J2202" s="43" t="s">
        <v>842</v>
      </c>
      <c r="K2202" s="51" t="str">
        <f ca="1">LeaveTracker[[#This Row],[Days]]&amp;" "&amp;LeaveTracker[[#This Row],[Type of Leave]]</f>
        <v>1 OTHER</v>
      </c>
      <c r="L2202" s="23">
        <f ca="1">NETWORKDAYS(LeaveTracker[[#This Row],[Start Date]],LeaveTracker[[#This Row],[End Date]],lstHolidays)</f>
        <v>1</v>
      </c>
      <c r="M2202" s="27"/>
    </row>
    <row r="2203" spans="1:13" ht="30" customHeight="1" x14ac:dyDescent="0.3">
      <c r="A2203" s="27">
        <v>630</v>
      </c>
      <c r="B2203" s="31">
        <v>43919</v>
      </c>
      <c r="C2203" s="31">
        <v>43852</v>
      </c>
      <c r="D2203" s="20" t="s">
        <v>775</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20" t="s">
        <v>298</v>
      </c>
      <c r="J2203" s="43" t="s">
        <v>842</v>
      </c>
      <c r="K2203" s="51" t="str">
        <f ca="1">LeaveTracker[[#This Row],[Days]]&amp;" "&amp;LeaveTracker[[#This Row],[Type of Leave]]</f>
        <v>1 OTHER</v>
      </c>
      <c r="L2203" s="23">
        <f ca="1">NETWORKDAYS(LeaveTracker[[#This Row],[Start Date]],LeaveTracker[[#This Row],[End Date]],lstHolidays)</f>
        <v>1</v>
      </c>
      <c r="M2203" s="27"/>
    </row>
    <row r="2204" spans="1:13" ht="30" customHeight="1" x14ac:dyDescent="0.3">
      <c r="A2204" s="27">
        <v>630</v>
      </c>
      <c r="B2204" s="31">
        <v>43919</v>
      </c>
      <c r="C2204" s="31">
        <v>43852</v>
      </c>
      <c r="D2204" s="20" t="s">
        <v>775</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20" t="s">
        <v>298</v>
      </c>
      <c r="J2204" s="43" t="s">
        <v>842</v>
      </c>
      <c r="K2204" s="51" t="str">
        <f ca="1">LeaveTracker[[#This Row],[Days]]&amp;" "&amp;LeaveTracker[[#This Row],[Type of Leave]]</f>
        <v>1 OTHER</v>
      </c>
      <c r="L2204" s="23">
        <f ca="1">NETWORKDAYS(LeaveTracker[[#This Row],[Start Date]],LeaveTracker[[#This Row],[End Date]],lstHolidays)</f>
        <v>1</v>
      </c>
      <c r="M2204" s="27"/>
    </row>
    <row r="2205" spans="1:13" ht="30" customHeight="1" x14ac:dyDescent="0.3">
      <c r="A2205" s="27">
        <v>631</v>
      </c>
      <c r="B2205" s="31">
        <v>43919</v>
      </c>
      <c r="C2205" s="31">
        <v>43864</v>
      </c>
      <c r="D2205" s="20" t="s">
        <v>775</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20" t="s">
        <v>298</v>
      </c>
      <c r="J2205" s="43" t="s">
        <v>842</v>
      </c>
      <c r="K2205" s="51" t="str">
        <f ca="1">LeaveTracker[[#This Row],[Days]]&amp;" "&amp;LeaveTracker[[#This Row],[Type of Leave]]</f>
        <v>1 OTHER</v>
      </c>
      <c r="L2205" s="23">
        <f ca="1">NETWORKDAYS(LeaveTracker[[#This Row],[Start Date]],LeaveTracker[[#This Row],[End Date]],lstHolidays)</f>
        <v>1</v>
      </c>
      <c r="M2205" s="27"/>
    </row>
    <row r="2206" spans="1:13" ht="30" customHeight="1" x14ac:dyDescent="0.3">
      <c r="A2206" s="27">
        <v>631</v>
      </c>
      <c r="B2206" s="31">
        <v>43919</v>
      </c>
      <c r="C2206" s="31">
        <v>43864</v>
      </c>
      <c r="D2206" s="20" t="s">
        <v>775</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20" t="s">
        <v>298</v>
      </c>
      <c r="J2206" s="43" t="s">
        <v>842</v>
      </c>
      <c r="K2206" s="51" t="str">
        <f ca="1">LeaveTracker[[#This Row],[Days]]&amp;" "&amp;LeaveTracker[[#This Row],[Type of Leave]]</f>
        <v>1 OTHER</v>
      </c>
      <c r="L2206" s="23">
        <f ca="1">NETWORKDAYS(LeaveTracker[[#This Row],[Start Date]],LeaveTracker[[#This Row],[End Date]],lstHolidays)</f>
        <v>1</v>
      </c>
      <c r="M2206" s="27"/>
    </row>
    <row r="2207" spans="1:13" ht="30" customHeight="1" x14ac:dyDescent="0.3">
      <c r="A2207" s="27">
        <v>632</v>
      </c>
      <c r="B2207" s="31">
        <v>43919</v>
      </c>
      <c r="C2207" s="31">
        <v>43852</v>
      </c>
      <c r="D2207" s="20" t="s">
        <v>775</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20" t="s">
        <v>298</v>
      </c>
      <c r="J2207" s="43" t="s">
        <v>842</v>
      </c>
      <c r="K2207" s="51" t="str">
        <f ca="1">LeaveTracker[[#This Row],[Days]]&amp;" "&amp;LeaveTracker[[#This Row],[Type of Leave]]</f>
        <v>1 OTHER</v>
      </c>
      <c r="L2207" s="23">
        <f ca="1">NETWORKDAYS(LeaveTracker[[#This Row],[Start Date]],LeaveTracker[[#This Row],[End Date]],lstHolidays)</f>
        <v>1</v>
      </c>
      <c r="M2207" s="27"/>
    </row>
    <row r="2208" spans="1:13" ht="30" customHeight="1" x14ac:dyDescent="0.3">
      <c r="A2208" s="27">
        <v>633</v>
      </c>
      <c r="B2208" s="31">
        <v>43919</v>
      </c>
      <c r="C2208" s="31">
        <v>43906</v>
      </c>
      <c r="D2208" s="20" t="s">
        <v>304</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20" t="s">
        <v>81</v>
      </c>
      <c r="K2208" s="51" t="str">
        <f ca="1">LeaveTracker[[#This Row],[Days]]&amp;" "&amp;LeaveTracker[[#This Row],[Type of Leave]]</f>
        <v>1 SL</v>
      </c>
      <c r="L2208" s="23">
        <f ca="1">NETWORKDAYS(LeaveTracker[[#This Row],[Start Date]],LeaveTracker[[#This Row],[End Date]],lstHolidays)</f>
        <v>1</v>
      </c>
      <c r="M2208" s="27"/>
    </row>
    <row r="2209" spans="1:13" ht="30" customHeight="1" x14ac:dyDescent="0.3">
      <c r="A2209" s="27">
        <v>633</v>
      </c>
      <c r="B2209" s="31">
        <v>43919</v>
      </c>
      <c r="C2209" s="31">
        <v>43906</v>
      </c>
      <c r="D2209" s="20" t="s">
        <v>304</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20" t="s">
        <v>81</v>
      </c>
      <c r="K2209" s="51" t="str">
        <f ca="1">LeaveTracker[[#This Row],[Days]]&amp;" "&amp;LeaveTracker[[#This Row],[Type of Leave]]</f>
        <v>1 SL</v>
      </c>
      <c r="L2209" s="23">
        <f ca="1">NETWORKDAYS(LeaveTracker[[#This Row],[Start Date]],LeaveTracker[[#This Row],[End Date]],lstHolidays)</f>
        <v>1</v>
      </c>
      <c r="M2209" s="27"/>
    </row>
    <row r="2210" spans="1:13" ht="30" customHeight="1" x14ac:dyDescent="0.3">
      <c r="A2210" s="27">
        <v>634</v>
      </c>
      <c r="B2210" s="31">
        <v>43919</v>
      </c>
      <c r="C2210" s="31">
        <v>43865</v>
      </c>
      <c r="D2210" s="20" t="s">
        <v>304</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20" t="s">
        <v>298</v>
      </c>
      <c r="J2210" s="43" t="s">
        <v>842</v>
      </c>
      <c r="K2210" s="51" t="str">
        <f ca="1">LeaveTracker[[#This Row],[Days]]&amp;" "&amp;LeaveTracker[[#This Row],[Type of Leave]]</f>
        <v>1 OTHER</v>
      </c>
      <c r="L2210" s="23">
        <f ca="1">NETWORKDAYS(LeaveTracker[[#This Row],[Start Date]],LeaveTracker[[#This Row],[End Date]],lstHolidays)</f>
        <v>1</v>
      </c>
      <c r="M2210" s="27"/>
    </row>
    <row r="2211" spans="1:13" ht="30" customHeight="1" x14ac:dyDescent="0.3">
      <c r="A2211" s="27">
        <v>634</v>
      </c>
      <c r="B2211" s="31">
        <v>43919</v>
      </c>
      <c r="C2211" s="31">
        <v>43865</v>
      </c>
      <c r="D2211" s="20" t="s">
        <v>304</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20" t="s">
        <v>298</v>
      </c>
      <c r="J2211" s="43" t="s">
        <v>842</v>
      </c>
      <c r="K2211" s="51" t="str">
        <f ca="1">LeaveTracker[[#This Row],[Days]]&amp;" "&amp;LeaveTracker[[#This Row],[Type of Leave]]</f>
        <v>1 OTHER</v>
      </c>
      <c r="L2211" s="23">
        <f ca="1">NETWORKDAYS(LeaveTracker[[#This Row],[Start Date]],LeaveTracker[[#This Row],[End Date]],lstHolidays)</f>
        <v>1</v>
      </c>
      <c r="M2211" s="27"/>
    </row>
    <row r="2212" spans="1:13" ht="30" customHeight="1" x14ac:dyDescent="0.3">
      <c r="A2212" s="27">
        <v>634</v>
      </c>
      <c r="B2212" s="31">
        <v>43919</v>
      </c>
      <c r="C2212" s="31">
        <v>43865</v>
      </c>
      <c r="D2212" s="20" t="s">
        <v>304</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20" t="s">
        <v>298</v>
      </c>
      <c r="J2212" s="43" t="s">
        <v>842</v>
      </c>
      <c r="K2212" s="51" t="str">
        <f ca="1">LeaveTracker[[#This Row],[Days]]&amp;" "&amp;LeaveTracker[[#This Row],[Type of Leave]]</f>
        <v>1 OTHER</v>
      </c>
      <c r="L2212" s="23">
        <f ca="1">NETWORKDAYS(LeaveTracker[[#This Row],[Start Date]],LeaveTracker[[#This Row],[End Date]],lstHolidays)</f>
        <v>1</v>
      </c>
      <c r="M2212" s="27"/>
    </row>
    <row r="2213" spans="1:13" ht="30" customHeight="1" x14ac:dyDescent="0.3">
      <c r="A2213" s="27">
        <v>634</v>
      </c>
      <c r="B2213" s="31">
        <v>43919</v>
      </c>
      <c r="C2213" s="31">
        <v>43865</v>
      </c>
      <c r="D2213" s="20" t="s">
        <v>304</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20" t="s">
        <v>298</v>
      </c>
      <c r="J2213" s="43" t="s">
        <v>842</v>
      </c>
      <c r="K2213" s="51" t="str">
        <f ca="1">LeaveTracker[[#This Row],[Days]]&amp;" "&amp;LeaveTracker[[#This Row],[Type of Leave]]</f>
        <v>1 OTHER</v>
      </c>
      <c r="L2213" s="23">
        <f ca="1">NETWORKDAYS(LeaveTracker[[#This Row],[Start Date]],LeaveTracker[[#This Row],[End Date]],lstHolidays)</f>
        <v>1</v>
      </c>
      <c r="M2213" s="27"/>
    </row>
    <row r="2214" spans="1:13" ht="30" customHeight="1" x14ac:dyDescent="0.3">
      <c r="A2214" s="27">
        <v>634</v>
      </c>
      <c r="B2214" s="31">
        <v>43919</v>
      </c>
      <c r="C2214" s="31">
        <v>43865</v>
      </c>
      <c r="D2214" s="20" t="s">
        <v>304</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20" t="s">
        <v>298</v>
      </c>
      <c r="J2214" s="43" t="s">
        <v>842</v>
      </c>
      <c r="K2214" s="51" t="str">
        <f ca="1">LeaveTracker[[#This Row],[Days]]&amp;" "&amp;LeaveTracker[[#This Row],[Type of Leave]]</f>
        <v>1 OTHER</v>
      </c>
      <c r="L2214" s="23">
        <f ca="1">NETWORKDAYS(LeaveTracker[[#This Row],[Start Date]],LeaveTracker[[#This Row],[End Date]],lstHolidays)</f>
        <v>1</v>
      </c>
      <c r="M2214" s="27"/>
    </row>
    <row r="2215" spans="1:13" ht="30" customHeight="1" x14ac:dyDescent="0.3">
      <c r="A2215" s="27">
        <v>635</v>
      </c>
      <c r="B2215" s="31">
        <v>43919</v>
      </c>
      <c r="C2215" s="31">
        <v>43900</v>
      </c>
      <c r="D2215" s="20" t="s">
        <v>302</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20" t="s">
        <v>81</v>
      </c>
      <c r="K2215" s="51" t="str">
        <f ca="1">LeaveTracker[[#This Row],[Days]]&amp;" "&amp;LeaveTracker[[#This Row],[Type of Leave]]</f>
        <v>1 SL</v>
      </c>
      <c r="L2215" s="23">
        <f ca="1">NETWORKDAYS(LeaveTracker[[#This Row],[Start Date]],LeaveTracker[[#This Row],[End Date]],lstHolidays)</f>
        <v>1</v>
      </c>
      <c r="M2215" s="27"/>
    </row>
    <row r="2216" spans="1:13" ht="30" customHeight="1" x14ac:dyDescent="0.3">
      <c r="A2216" s="27">
        <v>636</v>
      </c>
      <c r="B2216" s="31">
        <v>43919</v>
      </c>
      <c r="C2216" s="31">
        <v>43866</v>
      </c>
      <c r="D2216" s="20" t="s">
        <v>990</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20" t="s">
        <v>298</v>
      </c>
      <c r="J2216" s="43" t="s">
        <v>842</v>
      </c>
      <c r="K2216" s="51" t="str">
        <f ca="1">LeaveTracker[[#This Row],[Days]]&amp;" "&amp;LeaveTracker[[#This Row],[Type of Leave]]</f>
        <v>4 OTHER</v>
      </c>
      <c r="L2216" s="23">
        <f ca="1">NETWORKDAYS(LeaveTracker[[#This Row],[Start Date]],LeaveTracker[[#This Row],[End Date]],lstHolidays)</f>
        <v>4</v>
      </c>
      <c r="M2216" s="27"/>
    </row>
    <row r="2217" spans="1:13" ht="30"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20" t="s">
        <v>81</v>
      </c>
      <c r="K2217" s="51" t="str">
        <f ca="1">LeaveTracker[[#This Row],[Days]]&amp;" "&amp;LeaveTracker[[#This Row],[Type of Leave]]</f>
        <v>22 SL</v>
      </c>
      <c r="L2217" s="23">
        <f ca="1">NETWORKDAYS(LeaveTracker[[#This Row],[Start Date]],LeaveTracker[[#This Row],[End Date]],lstHolidays)</f>
        <v>22</v>
      </c>
      <c r="M2217" s="27"/>
    </row>
    <row r="2218" spans="1:13" ht="30"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20" t="s">
        <v>82</v>
      </c>
      <c r="K2218" s="51" t="str">
        <f ca="1">LeaveTracker[[#This Row],[Days]]&amp;" "&amp;LeaveTracker[[#This Row],[Type of Leave]]</f>
        <v>20 VL</v>
      </c>
      <c r="L2218" s="23">
        <f ca="1">NETWORKDAYS(LeaveTracker[[#This Row],[Start Date]],LeaveTracker[[#This Row],[End Date]],lstHolidays)</f>
        <v>20</v>
      </c>
      <c r="M2218" s="27"/>
    </row>
    <row r="2219" spans="1:13" ht="30"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20" t="s">
        <v>82</v>
      </c>
      <c r="K2219" s="51" t="str">
        <f ca="1">LeaveTracker[[#This Row],[Days]]&amp;" "&amp;LeaveTracker[[#This Row],[Type of Leave]]</f>
        <v>23 VL</v>
      </c>
      <c r="L2219" s="23">
        <f ca="1">NETWORKDAYS(LeaveTracker[[#This Row],[Start Date]],LeaveTracker[[#This Row],[End Date]],lstHolidays)</f>
        <v>23</v>
      </c>
      <c r="M2219" s="27"/>
    </row>
    <row r="2220" spans="1:13" ht="30" customHeight="1" x14ac:dyDescent="0.3">
      <c r="A2220" s="27">
        <v>640</v>
      </c>
      <c r="B2220" s="31">
        <v>43919</v>
      </c>
      <c r="C2220" s="31">
        <v>43896</v>
      </c>
      <c r="D2220" s="20" t="s">
        <v>991</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20" t="s">
        <v>81</v>
      </c>
      <c r="K2220" s="51" t="str">
        <f ca="1">LeaveTracker[[#This Row],[Days]]&amp;" "&amp;LeaveTracker[[#This Row],[Type of Leave]]</f>
        <v>1 SL</v>
      </c>
      <c r="L2220" s="23">
        <f ca="1">NETWORKDAYS(LeaveTracker[[#This Row],[Start Date]],LeaveTracker[[#This Row],[End Date]],lstHolidays)</f>
        <v>1</v>
      </c>
      <c r="M2220" s="27"/>
    </row>
    <row r="2221" spans="1:13" ht="30" customHeight="1" x14ac:dyDescent="0.3">
      <c r="A2221" s="27">
        <v>640</v>
      </c>
      <c r="B2221" s="31">
        <v>43919</v>
      </c>
      <c r="C2221" s="31">
        <v>43896</v>
      </c>
      <c r="D2221" s="20" t="s">
        <v>991</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20" t="s">
        <v>81</v>
      </c>
      <c r="K2221" s="51" t="str">
        <f ca="1">LeaveTracker[[#This Row],[Days]]&amp;" "&amp;LeaveTracker[[#This Row],[Type of Leave]]</f>
        <v>3 SL</v>
      </c>
      <c r="L2221" s="23">
        <f ca="1">NETWORKDAYS(LeaveTracker[[#This Row],[Start Date]],LeaveTracker[[#This Row],[End Date]],lstHolidays)</f>
        <v>3</v>
      </c>
      <c r="M2221" s="27"/>
    </row>
    <row r="2222" spans="1:13" ht="30" customHeight="1" x14ac:dyDescent="0.3">
      <c r="A2222" s="27">
        <v>641</v>
      </c>
      <c r="B2222" s="31">
        <v>43919</v>
      </c>
      <c r="C2222" s="31">
        <v>43896</v>
      </c>
      <c r="D2222" s="20" t="s">
        <v>991</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20" t="s">
        <v>298</v>
      </c>
      <c r="J2222" s="43" t="s">
        <v>214</v>
      </c>
      <c r="K2222" s="51" t="str">
        <f ca="1">LeaveTracker[[#This Row],[Days]]&amp;" "&amp;LeaveTracker[[#This Row],[Type of Leave]]</f>
        <v>3 OTHER</v>
      </c>
      <c r="L2222" s="23">
        <f ca="1">NETWORKDAYS(LeaveTracker[[#This Row],[Start Date]],LeaveTracker[[#This Row],[End Date]],lstHolidays)</f>
        <v>3</v>
      </c>
      <c r="M2222" s="27"/>
    </row>
    <row r="2223" spans="1:13" ht="30" customHeight="1" x14ac:dyDescent="0.3">
      <c r="A2223" s="27">
        <v>642</v>
      </c>
      <c r="B2223" s="31">
        <v>43919</v>
      </c>
      <c r="C2223" s="31">
        <v>43865</v>
      </c>
      <c r="D2223" s="20" t="s">
        <v>991</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20" t="s">
        <v>298</v>
      </c>
      <c r="J2223" s="43" t="s">
        <v>842</v>
      </c>
      <c r="K2223" s="51" t="str">
        <f ca="1">LeaveTracker[[#This Row],[Days]]&amp;" "&amp;LeaveTracker[[#This Row],[Type of Leave]]</f>
        <v>4 OTHER</v>
      </c>
      <c r="L2223" s="23">
        <f ca="1">NETWORKDAYS(LeaveTracker[[#This Row],[Start Date]],LeaveTracker[[#This Row],[End Date]],lstHolidays)</f>
        <v>4</v>
      </c>
      <c r="M2223" s="27"/>
    </row>
    <row r="2224" spans="1:13" ht="30" customHeight="1" x14ac:dyDescent="0.3">
      <c r="A2224" s="27">
        <v>642</v>
      </c>
      <c r="B2224" s="31">
        <v>43919</v>
      </c>
      <c r="C2224" s="31">
        <v>43865</v>
      </c>
      <c r="D2224" s="20" t="s">
        <v>991</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20" t="s">
        <v>298</v>
      </c>
      <c r="J2224" s="43" t="s">
        <v>842</v>
      </c>
      <c r="K2224" s="51" t="str">
        <f ca="1">LeaveTracker[[#This Row],[Days]]&amp;" "&amp;LeaveTracker[[#This Row],[Type of Leave]]</f>
        <v>1 OTHER</v>
      </c>
      <c r="L2224" s="23">
        <f ca="1">NETWORKDAYS(LeaveTracker[[#This Row],[Start Date]],LeaveTracker[[#This Row],[End Date]],lstHolidays)</f>
        <v>1</v>
      </c>
      <c r="M2224" s="27"/>
    </row>
    <row r="2225" spans="1:13" ht="30" customHeight="1" x14ac:dyDescent="0.3">
      <c r="A2225" s="27">
        <v>643</v>
      </c>
      <c r="B2225" s="31">
        <v>43919</v>
      </c>
      <c r="C2225" s="31">
        <v>43864</v>
      </c>
      <c r="D2225" s="20" t="s">
        <v>338</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20" t="s">
        <v>298</v>
      </c>
      <c r="J2225" s="43" t="s">
        <v>763</v>
      </c>
      <c r="K2225" s="51" t="str">
        <f ca="1">LeaveTracker[[#This Row],[Days]]&amp;" "&amp;LeaveTracker[[#This Row],[Type of Leave]]</f>
        <v>1 OTHER</v>
      </c>
      <c r="L2225" s="23">
        <f ca="1">NETWORKDAYS(LeaveTracker[[#This Row],[Start Date]],LeaveTracker[[#This Row],[End Date]],lstHolidays)</f>
        <v>1</v>
      </c>
      <c r="M2225" s="27"/>
    </row>
    <row r="2226" spans="1:13" ht="30" customHeight="1" x14ac:dyDescent="0.3">
      <c r="A2226" s="27">
        <v>643</v>
      </c>
      <c r="B2226" s="31">
        <v>43919</v>
      </c>
      <c r="C2226" s="31">
        <v>43864</v>
      </c>
      <c r="D2226" s="20" t="s">
        <v>338</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20" t="s">
        <v>298</v>
      </c>
      <c r="J2226" s="43" t="s">
        <v>763</v>
      </c>
      <c r="K2226" s="51" t="str">
        <f ca="1">LeaveTracker[[#This Row],[Days]]&amp;" "&amp;LeaveTracker[[#This Row],[Type of Leave]]</f>
        <v>2 OTHER</v>
      </c>
      <c r="L2226" s="23">
        <f ca="1">NETWORKDAYS(LeaveTracker[[#This Row],[Start Date]],LeaveTracker[[#This Row],[End Date]],lstHolidays)</f>
        <v>2</v>
      </c>
      <c r="M2226" s="27"/>
    </row>
    <row r="2227" spans="1:13" ht="30" customHeight="1" x14ac:dyDescent="0.3">
      <c r="A2227" s="27">
        <v>643</v>
      </c>
      <c r="B2227" s="31">
        <v>43919</v>
      </c>
      <c r="C2227" s="31">
        <v>43857</v>
      </c>
      <c r="D2227" s="20" t="s">
        <v>338</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20" t="s">
        <v>298</v>
      </c>
      <c r="J2227" s="43" t="s">
        <v>842</v>
      </c>
      <c r="K2227" s="51" t="str">
        <f ca="1">LeaveTracker[[#This Row],[Days]]&amp;" "&amp;LeaveTracker[[#This Row],[Type of Leave]]</f>
        <v>2 OTHER</v>
      </c>
      <c r="L2227" s="23">
        <f ca="1">NETWORKDAYS(LeaveTracker[[#This Row],[Start Date]],LeaveTracker[[#This Row],[End Date]],lstHolidays)</f>
        <v>2</v>
      </c>
      <c r="M2227" s="27"/>
    </row>
    <row r="2228" spans="1:13" ht="30" customHeight="1" x14ac:dyDescent="0.3">
      <c r="A2228" s="27">
        <v>644</v>
      </c>
      <c r="B2228" s="31">
        <v>43919</v>
      </c>
      <c r="C2228" s="31">
        <v>43836</v>
      </c>
      <c r="D2228" s="20" t="s">
        <v>338</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20" t="s">
        <v>298</v>
      </c>
      <c r="J2228" s="43" t="s">
        <v>995</v>
      </c>
      <c r="K2228" s="51" t="str">
        <f ca="1">LeaveTracker[[#This Row],[Days]]&amp;" "&amp;LeaveTracker[[#This Row],[Type of Leave]]</f>
        <v>1 OTHER</v>
      </c>
      <c r="L2228" s="23">
        <f ca="1">NETWORKDAYS(LeaveTracker[[#This Row],[Start Date]],LeaveTracker[[#This Row],[End Date]],lstHolidays)</f>
        <v>1</v>
      </c>
      <c r="M2228" s="27"/>
    </row>
    <row r="2229" spans="1:13" ht="30" customHeight="1" x14ac:dyDescent="0.3">
      <c r="A2229" s="27">
        <v>645</v>
      </c>
      <c r="B2229" s="31">
        <v>43919</v>
      </c>
      <c r="C2229" s="31">
        <v>43857</v>
      </c>
      <c r="D2229" s="20" t="s">
        <v>336</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20" t="s">
        <v>298</v>
      </c>
      <c r="J2229" s="43" t="s">
        <v>842</v>
      </c>
      <c r="K2229" s="51" t="str">
        <f ca="1">LeaveTracker[[#This Row],[Days]]&amp;" "&amp;LeaveTracker[[#This Row],[Type of Leave]]</f>
        <v>1 OTHER</v>
      </c>
      <c r="L2229" s="23">
        <f ca="1">NETWORKDAYS(LeaveTracker[[#This Row],[Start Date]],LeaveTracker[[#This Row],[End Date]],lstHolidays)</f>
        <v>1</v>
      </c>
      <c r="M2229" s="27"/>
    </row>
    <row r="2230" spans="1:13" ht="30" customHeight="1" x14ac:dyDescent="0.3">
      <c r="A2230" s="27">
        <v>645</v>
      </c>
      <c r="B2230" s="31">
        <v>43919</v>
      </c>
      <c r="C2230" s="31">
        <v>43857</v>
      </c>
      <c r="D2230" s="20" t="s">
        <v>336</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20" t="s">
        <v>298</v>
      </c>
      <c r="J2230" s="43" t="s">
        <v>842</v>
      </c>
      <c r="K2230" s="51" t="str">
        <f ca="1">LeaveTracker[[#This Row],[Days]]&amp;" "&amp;LeaveTracker[[#This Row],[Type of Leave]]</f>
        <v>1 OTHER</v>
      </c>
      <c r="L2230" s="23">
        <f ca="1">NETWORKDAYS(LeaveTracker[[#This Row],[Start Date]],LeaveTracker[[#This Row],[End Date]],lstHolidays)</f>
        <v>1</v>
      </c>
      <c r="M2230" s="27"/>
    </row>
    <row r="2231" spans="1:13" ht="30" customHeight="1" x14ac:dyDescent="0.3">
      <c r="A2231" s="27">
        <v>645</v>
      </c>
      <c r="B2231" s="31">
        <v>43919</v>
      </c>
      <c r="C2231" s="31">
        <v>43857</v>
      </c>
      <c r="D2231" s="20" t="s">
        <v>336</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20" t="s">
        <v>298</v>
      </c>
      <c r="J2231" s="43" t="s">
        <v>842</v>
      </c>
      <c r="K2231" s="51" t="str">
        <f ca="1">LeaveTracker[[#This Row],[Days]]&amp;" "&amp;LeaveTracker[[#This Row],[Type of Leave]]</f>
        <v>1 OTHER</v>
      </c>
      <c r="L2231" s="23">
        <f ca="1">NETWORKDAYS(LeaveTracker[[#This Row],[Start Date]],LeaveTracker[[#This Row],[End Date]],lstHolidays)</f>
        <v>1</v>
      </c>
      <c r="M2231" s="27"/>
    </row>
    <row r="2232" spans="1:13" ht="30" customHeight="1" x14ac:dyDescent="0.3">
      <c r="A2232" s="27">
        <v>695</v>
      </c>
      <c r="B2232" s="31">
        <v>44767</v>
      </c>
      <c r="C2232" s="31">
        <v>44721</v>
      </c>
      <c r="D2232" s="19" t="s">
        <v>513</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1132</v>
      </c>
      <c r="H2232" s="24" t="s">
        <v>1132</v>
      </c>
      <c r="I2232" s="19" t="s">
        <v>81</v>
      </c>
      <c r="J2232" s="43" t="s">
        <v>1149</v>
      </c>
      <c r="K2232" s="51" t="str">
        <f ca="1">LeaveTracker[[#This Row],[Days]]&amp;" "&amp;LeaveTracker[[#This Row],[Type of Leave]]</f>
        <v>1 SL</v>
      </c>
      <c r="L2232" s="23">
        <f ca="1">NETWORKDAYS(LeaveTracker[[#This Row],[Start Date]],LeaveTracker[[#This Row],[End Date]],lstHolidays)</f>
        <v>1</v>
      </c>
      <c r="M2232" s="27"/>
    </row>
    <row r="2233" spans="1:13" ht="30" customHeight="1" x14ac:dyDescent="0.3">
      <c r="A2233" s="27">
        <v>695</v>
      </c>
      <c r="B2233" s="31">
        <v>44767</v>
      </c>
      <c r="C2233" s="31">
        <v>44721</v>
      </c>
      <c r="D2233" s="19" t="s">
        <v>513</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1133</v>
      </c>
      <c r="H2233" s="24" t="s">
        <v>1133</v>
      </c>
      <c r="I2233" s="19" t="s">
        <v>81</v>
      </c>
      <c r="J2233" s="43" t="s">
        <v>1149</v>
      </c>
      <c r="K2233" s="51" t="str">
        <f ca="1">LeaveTracker[[#This Row],[Days]]&amp;" "&amp;LeaveTracker[[#This Row],[Type of Leave]]</f>
        <v>1 SL</v>
      </c>
      <c r="L2233" s="23">
        <f ca="1">NETWORKDAYS(LeaveTracker[[#This Row],[Start Date]],LeaveTracker[[#This Row],[End Date]],lstHolidays)</f>
        <v>1</v>
      </c>
      <c r="M2233" s="27"/>
    </row>
    <row r="2234" spans="1:13" ht="30" customHeight="1" x14ac:dyDescent="0.3">
      <c r="A2234" s="27">
        <v>695</v>
      </c>
      <c r="B2234" s="31">
        <v>44767</v>
      </c>
      <c r="C2234" s="31">
        <v>44721</v>
      </c>
      <c r="D2234" s="19" t="s">
        <v>513</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1134</v>
      </c>
      <c r="H2234" s="24" t="s">
        <v>1134</v>
      </c>
      <c r="I2234" s="19" t="s">
        <v>81</v>
      </c>
      <c r="J2234" s="43" t="s">
        <v>1149</v>
      </c>
      <c r="K2234" s="51" t="str">
        <f ca="1">LeaveTracker[[#This Row],[Days]]&amp;" "&amp;LeaveTracker[[#This Row],[Type of Leave]]</f>
        <v>1 SL</v>
      </c>
      <c r="L2234" s="23">
        <f ca="1">NETWORKDAYS(LeaveTracker[[#This Row],[Start Date]],LeaveTracker[[#This Row],[End Date]],lstHolidays)</f>
        <v>1</v>
      </c>
      <c r="M2234" s="27"/>
    </row>
    <row r="2235" spans="1:13" ht="30" customHeight="1" x14ac:dyDescent="0.3">
      <c r="A2235" s="27">
        <v>696</v>
      </c>
      <c r="B2235" s="31">
        <v>44767</v>
      </c>
      <c r="C2235" s="31">
        <v>44729</v>
      </c>
      <c r="D2235" s="19" t="s">
        <v>595</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1116</v>
      </c>
      <c r="H2235" s="24" t="s">
        <v>1135</v>
      </c>
      <c r="I2235" s="19" t="s">
        <v>81</v>
      </c>
      <c r="J2235" s="43" t="s">
        <v>1149</v>
      </c>
      <c r="K2235" s="51" t="str">
        <f ca="1">LeaveTracker[[#This Row],[Days]]&amp;" "&amp;LeaveTracker[[#This Row],[Type of Leave]]</f>
        <v>2 SL</v>
      </c>
      <c r="L2235" s="23">
        <f ca="1">NETWORKDAYS(LeaveTracker[[#This Row],[Start Date]],LeaveTracker[[#This Row],[End Date]],lstHolidays)</f>
        <v>2</v>
      </c>
      <c r="M2235" s="27"/>
    </row>
    <row r="2236" spans="1:13" ht="30" customHeight="1" x14ac:dyDescent="0.3">
      <c r="A2236" s="27">
        <v>697</v>
      </c>
      <c r="B2236" s="31">
        <v>44767</v>
      </c>
      <c r="C2236" s="31">
        <v>44730</v>
      </c>
      <c r="D2236" s="19" t="s">
        <v>471</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1117</v>
      </c>
      <c r="H2236" s="24" t="s">
        <v>1117</v>
      </c>
      <c r="I2236" s="19" t="s">
        <v>298</v>
      </c>
      <c r="J2236" s="43" t="s">
        <v>105</v>
      </c>
      <c r="K2236" s="51" t="str">
        <f ca="1">LeaveTracker[[#This Row],[Days]]&amp;" "&amp;LeaveTracker[[#This Row],[Type of Leave]]</f>
        <v>1 OTHER</v>
      </c>
      <c r="L2236" s="23">
        <f ca="1">NETWORKDAYS(LeaveTracker[[#This Row],[Start Date]],LeaveTracker[[#This Row],[End Date]],lstHolidays)</f>
        <v>1</v>
      </c>
      <c r="M2236" s="27"/>
    </row>
    <row r="2237" spans="1:13" ht="30" customHeight="1" x14ac:dyDescent="0.3">
      <c r="A2237" s="27">
        <v>698</v>
      </c>
      <c r="B2237" s="31">
        <v>44767</v>
      </c>
      <c r="C2237" s="31">
        <v>44722</v>
      </c>
      <c r="D2237" s="19" t="s">
        <v>722</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1136</v>
      </c>
      <c r="H2237" s="24" t="s">
        <v>1136</v>
      </c>
      <c r="I2237" s="19" t="s">
        <v>81</v>
      </c>
      <c r="J2237" s="43" t="s">
        <v>1149</v>
      </c>
      <c r="K2237" s="51" t="str">
        <f ca="1">LeaveTracker[[#This Row],[Days]]&amp;" "&amp;LeaveTracker[[#This Row],[Type of Leave]]</f>
        <v>1 SL</v>
      </c>
      <c r="L2237" s="23">
        <f ca="1">NETWORKDAYS(LeaveTracker[[#This Row],[Start Date]],LeaveTracker[[#This Row],[End Date]],lstHolidays)</f>
        <v>1</v>
      </c>
      <c r="M2237" s="27"/>
    </row>
    <row r="2238" spans="1:13" ht="30" customHeight="1" x14ac:dyDescent="0.3">
      <c r="A2238" s="27">
        <v>699</v>
      </c>
      <c r="B2238" s="31">
        <v>44767</v>
      </c>
      <c r="C2238" s="31">
        <v>44728</v>
      </c>
      <c r="D2238" s="19" t="s">
        <v>874</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1135</v>
      </c>
      <c r="H2238" s="24" t="s">
        <v>1137</v>
      </c>
      <c r="I2238" s="19" t="s">
        <v>81</v>
      </c>
      <c r="J2238" s="43" t="s">
        <v>1149</v>
      </c>
      <c r="K2238" s="51" t="str">
        <f ca="1">LeaveTracker[[#This Row],[Days]]&amp;" "&amp;LeaveTracker[[#This Row],[Type of Leave]]</f>
        <v>2 SL</v>
      </c>
      <c r="L2238" s="23">
        <f ca="1">NETWORKDAYS(LeaveTracker[[#This Row],[Start Date]],LeaveTracker[[#This Row],[End Date]],lstHolidays)</f>
        <v>2</v>
      </c>
      <c r="M2238" s="27"/>
    </row>
    <row r="2239" spans="1:13" ht="30" customHeight="1" x14ac:dyDescent="0.3">
      <c r="A2239" s="27">
        <v>700</v>
      </c>
      <c r="B2239" s="31">
        <v>44767</v>
      </c>
      <c r="C2239" s="31">
        <v>44719</v>
      </c>
      <c r="D2239" s="19" t="s">
        <v>624</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1138</v>
      </c>
      <c r="H2239" s="24" t="s">
        <v>1138</v>
      </c>
      <c r="I2239" s="19" t="s">
        <v>82</v>
      </c>
      <c r="J2239" s="43" t="s">
        <v>1149</v>
      </c>
      <c r="K2239" s="51" t="str">
        <f ca="1">LeaveTracker[[#This Row],[Days]]&amp;" "&amp;LeaveTracker[[#This Row],[Type of Leave]]</f>
        <v>1 VL</v>
      </c>
      <c r="L2239" s="23">
        <f ca="1">NETWORKDAYS(LeaveTracker[[#This Row],[Start Date]],LeaveTracker[[#This Row],[End Date]],lstHolidays)</f>
        <v>1</v>
      </c>
      <c r="M2239" s="27"/>
    </row>
    <row r="2240" spans="1:13" ht="30" customHeight="1" x14ac:dyDescent="0.3">
      <c r="A2240" s="27">
        <v>701</v>
      </c>
      <c r="B2240" s="31">
        <v>44767</v>
      </c>
      <c r="C2240" s="31">
        <v>44725</v>
      </c>
      <c r="D2240" s="19" t="s">
        <v>780</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1113</v>
      </c>
      <c r="H2240" s="24" t="s">
        <v>1113</v>
      </c>
      <c r="I2240" s="19" t="s">
        <v>81</v>
      </c>
      <c r="J2240" s="43" t="s">
        <v>1149</v>
      </c>
      <c r="K2240" s="51" t="str">
        <f ca="1">LeaveTracker[[#This Row],[Days]]&amp;" "&amp;LeaveTracker[[#This Row],[Type of Leave]]</f>
        <v>1 SL</v>
      </c>
      <c r="L2240" s="23">
        <f ca="1">NETWORKDAYS(LeaveTracker[[#This Row],[Start Date]],LeaveTracker[[#This Row],[End Date]],lstHolidays)</f>
        <v>1</v>
      </c>
      <c r="M2240" s="27"/>
    </row>
    <row r="2241" spans="1:13" ht="30"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1139</v>
      </c>
      <c r="H2241" s="24" t="s">
        <v>1139</v>
      </c>
      <c r="I2241" s="19" t="s">
        <v>82</v>
      </c>
      <c r="J2241" s="43" t="s">
        <v>1149</v>
      </c>
      <c r="K2241" s="51" t="str">
        <f ca="1">LeaveTracker[[#This Row],[Days]]&amp;" "&amp;LeaveTracker[[#This Row],[Type of Leave]]</f>
        <v>1 VL</v>
      </c>
      <c r="L2241" s="23">
        <f ca="1">NETWORKDAYS(LeaveTracker[[#This Row],[Start Date]],LeaveTracker[[#This Row],[End Date]],lstHolidays)</f>
        <v>1</v>
      </c>
      <c r="M2241" s="27"/>
    </row>
    <row r="2242" spans="1:13" ht="30" customHeight="1" x14ac:dyDescent="0.3">
      <c r="A2242" s="27">
        <v>703</v>
      </c>
      <c r="B2242" s="31">
        <v>44767</v>
      </c>
      <c r="C2242" s="31">
        <v>44729</v>
      </c>
      <c r="D2242" s="19" t="s">
        <v>1002</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1139</v>
      </c>
      <c r="H2242" s="24" t="s">
        <v>1139</v>
      </c>
      <c r="I2242" s="19" t="s">
        <v>298</v>
      </c>
      <c r="J2242" s="43" t="s">
        <v>1004</v>
      </c>
      <c r="K2242" s="51" t="str">
        <f ca="1">LeaveTracker[[#This Row],[Days]]&amp;" "&amp;LeaveTracker[[#This Row],[Type of Leave]]</f>
        <v>1 OTHER</v>
      </c>
      <c r="L2242" s="23">
        <f ca="1">NETWORKDAYS(LeaveTracker[[#This Row],[Start Date]],LeaveTracker[[#This Row],[End Date]],lstHolidays)</f>
        <v>1</v>
      </c>
      <c r="M2242" s="27"/>
    </row>
    <row r="2243" spans="1:13" ht="30" customHeight="1" x14ac:dyDescent="0.3">
      <c r="A2243" s="27">
        <v>704</v>
      </c>
      <c r="B2243" s="31">
        <v>44767</v>
      </c>
      <c r="C2243" s="31">
        <v>44718</v>
      </c>
      <c r="D2243" s="19" t="s">
        <v>776</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1110</v>
      </c>
      <c r="H2243" s="24" t="s">
        <v>1114</v>
      </c>
      <c r="I2243" s="19" t="s">
        <v>82</v>
      </c>
      <c r="J2243" s="43" t="s">
        <v>1149</v>
      </c>
      <c r="K2243" s="51" t="str">
        <f ca="1">LeaveTracker[[#This Row],[Days]]&amp;" "&amp;LeaveTracker[[#This Row],[Type of Leave]]</f>
        <v>6 VL</v>
      </c>
      <c r="L2243" s="23">
        <f ca="1">NETWORKDAYS(LeaveTracker[[#This Row],[Start Date]],LeaveTracker[[#This Row],[End Date]],lstHolidays)</f>
        <v>6</v>
      </c>
      <c r="M2243" s="27"/>
    </row>
    <row r="2244" spans="1:13" ht="30" customHeight="1" x14ac:dyDescent="0.3">
      <c r="A2244" s="27">
        <v>705</v>
      </c>
      <c r="B2244" s="31">
        <v>44767</v>
      </c>
      <c r="C2244" s="31">
        <v>44729</v>
      </c>
      <c r="D2244" s="19" t="s">
        <v>428</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1116</v>
      </c>
      <c r="H2244" s="24" t="s">
        <v>1114</v>
      </c>
      <c r="I2244" s="19" t="s">
        <v>82</v>
      </c>
      <c r="J2244" s="43" t="s">
        <v>1149</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1126</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1140</v>
      </c>
      <c r="H2245" s="24" t="s">
        <v>1140</v>
      </c>
      <c r="I2245" s="19" t="s">
        <v>298</v>
      </c>
      <c r="J2245" s="43" t="s">
        <v>1150</v>
      </c>
      <c r="K2245" s="51" t="str">
        <f ca="1">LeaveTracker[[#This Row],[Days]]&amp;" "&amp;LeaveTracker[[#This Row],[Type of Leave]]</f>
        <v>1 OTHER</v>
      </c>
      <c r="L2245" s="23">
        <f ca="1">NETWORKDAYS(LeaveTracker[[#This Row],[Start Date]],LeaveTracker[[#This Row],[End Date]],lstHolidays)</f>
        <v>1</v>
      </c>
      <c r="M2245" s="27"/>
    </row>
    <row r="2246" spans="1:13" ht="30" customHeight="1" x14ac:dyDescent="0.3">
      <c r="A2246" s="27">
        <v>707</v>
      </c>
      <c r="B2246" s="31">
        <v>44767</v>
      </c>
      <c r="C2246" s="31">
        <v>44742</v>
      </c>
      <c r="D2246" s="19" t="s">
        <v>1080</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1141</v>
      </c>
      <c r="H2246" s="24" t="s">
        <v>1141</v>
      </c>
      <c r="I2246" s="19" t="s">
        <v>81</v>
      </c>
      <c r="J2246" s="43" t="s">
        <v>1149</v>
      </c>
      <c r="K2246" s="51" t="str">
        <f ca="1">LeaveTracker[[#This Row],[Days]]&amp;" "&amp;LeaveTracker[[#This Row],[Type of Leave]]</f>
        <v>1 SL</v>
      </c>
      <c r="L2246" s="23">
        <f ca="1">NETWORKDAYS(LeaveTracker[[#This Row],[Start Date]],LeaveTracker[[#This Row],[End Date]],lstHolidays)</f>
        <v>1</v>
      </c>
      <c r="M2246" s="27"/>
    </row>
    <row r="2247" spans="1:13" ht="30" customHeight="1" x14ac:dyDescent="0.3">
      <c r="A2247" s="27">
        <v>707</v>
      </c>
      <c r="B2247" s="31">
        <v>44767</v>
      </c>
      <c r="C2247" s="31">
        <v>44742</v>
      </c>
      <c r="D2247" s="19" t="s">
        <v>1080</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1142</v>
      </c>
      <c r="H2247" s="24" t="s">
        <v>1142</v>
      </c>
      <c r="I2247" s="19" t="s">
        <v>81</v>
      </c>
      <c r="J2247" s="43" t="s">
        <v>1149</v>
      </c>
      <c r="K2247" s="51" t="str">
        <f ca="1">LeaveTracker[[#This Row],[Days]]&amp;" "&amp;LeaveTracker[[#This Row],[Type of Leave]]</f>
        <v>1 SL</v>
      </c>
      <c r="L2247" s="23">
        <f ca="1">NETWORKDAYS(LeaveTracker[[#This Row],[Start Date]],LeaveTracker[[#This Row],[End Date]],lstHolidays)</f>
        <v>1</v>
      </c>
      <c r="M2247" s="27"/>
    </row>
    <row r="2248" spans="1:13" ht="30" customHeight="1" x14ac:dyDescent="0.3">
      <c r="A2248" s="27">
        <v>708</v>
      </c>
      <c r="B2248" s="31">
        <v>44767</v>
      </c>
      <c r="C2248" s="31">
        <v>44751</v>
      </c>
      <c r="D2248" s="19" t="s">
        <v>347</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1141</v>
      </c>
      <c r="H2248" s="24" t="s">
        <v>1141</v>
      </c>
      <c r="I2248" s="19" t="s">
        <v>81</v>
      </c>
      <c r="J2248" s="43" t="s">
        <v>1149</v>
      </c>
      <c r="K2248" s="51" t="str">
        <f ca="1">LeaveTracker[[#This Row],[Days]]&amp;" "&amp;LeaveTracker[[#This Row],[Type of Leave]]</f>
        <v>1 SL</v>
      </c>
      <c r="L2248" s="23">
        <f ca="1">NETWORKDAYS(LeaveTracker[[#This Row],[Start Date]],LeaveTracker[[#This Row],[End Date]],lstHolidays)</f>
        <v>1</v>
      </c>
      <c r="M2248" s="27"/>
    </row>
    <row r="2249" spans="1:13" ht="30" customHeight="1" x14ac:dyDescent="0.3">
      <c r="A2249" s="27">
        <v>708</v>
      </c>
      <c r="B2249" s="31">
        <v>44767</v>
      </c>
      <c r="C2249" s="31">
        <v>44751</v>
      </c>
      <c r="D2249" s="19" t="s">
        <v>347</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1142</v>
      </c>
      <c r="H2249" s="24" t="s">
        <v>1142</v>
      </c>
      <c r="I2249" s="19" t="s">
        <v>81</v>
      </c>
      <c r="J2249" s="43" t="s">
        <v>1149</v>
      </c>
      <c r="K2249" s="51" t="str">
        <f ca="1">LeaveTracker[[#This Row],[Days]]&amp;" "&amp;LeaveTracker[[#This Row],[Type of Leave]]</f>
        <v>1 SL</v>
      </c>
      <c r="L2249" s="23">
        <f ca="1">NETWORKDAYS(LeaveTracker[[#This Row],[Start Date]],LeaveTracker[[#This Row],[End Date]],lstHolidays)</f>
        <v>1</v>
      </c>
      <c r="M2249" s="27"/>
    </row>
    <row r="2250" spans="1:13" ht="30" customHeight="1" x14ac:dyDescent="0.3">
      <c r="A2250" s="27">
        <v>709</v>
      </c>
      <c r="B2250" s="31">
        <v>44767</v>
      </c>
      <c r="C2250" s="31">
        <v>44743</v>
      </c>
      <c r="D2250" s="19" t="s">
        <v>587</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1143</v>
      </c>
      <c r="H2250" s="24" t="s">
        <v>1142</v>
      </c>
      <c r="I2250" s="19" t="s">
        <v>81</v>
      </c>
      <c r="J2250" s="43" t="s">
        <v>1149</v>
      </c>
      <c r="K2250" s="51" t="str">
        <f ca="1">LeaveTracker[[#This Row],[Days]]&amp;" "&amp;LeaveTracker[[#This Row],[Type of Leave]]</f>
        <v>3 SL</v>
      </c>
      <c r="L2250" s="23">
        <f ca="1">NETWORKDAYS(LeaveTracker[[#This Row],[Start Date]],LeaveTracker[[#This Row],[End Date]],lstHolidays)</f>
        <v>3</v>
      </c>
      <c r="M2250" s="27"/>
    </row>
    <row r="2251" spans="1:13" ht="30"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1122</v>
      </c>
      <c r="H2251" s="24" t="s">
        <v>1122</v>
      </c>
      <c r="I2251" s="19" t="s">
        <v>81</v>
      </c>
      <c r="J2251" s="43" t="s">
        <v>1149</v>
      </c>
      <c r="K2251" s="51" t="str">
        <f ca="1">LeaveTracker[[#This Row],[Days]]&amp;" "&amp;LeaveTracker[[#This Row],[Type of Leave]]</f>
        <v>1 SL</v>
      </c>
      <c r="L2251" s="23">
        <f ca="1">NETWORKDAYS(LeaveTracker[[#This Row],[Start Date]],LeaveTracker[[#This Row],[End Date]],lstHolidays)</f>
        <v>1</v>
      </c>
      <c r="M2251" s="27"/>
    </row>
    <row r="2252" spans="1:13" ht="30" customHeight="1" x14ac:dyDescent="0.3">
      <c r="A2252" s="27">
        <v>711</v>
      </c>
      <c r="B2252" s="31">
        <v>44767</v>
      </c>
      <c r="C2252" s="31">
        <v>44746</v>
      </c>
      <c r="D2252" s="19" t="s">
        <v>541</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1123</v>
      </c>
      <c r="H2252" s="24" t="s">
        <v>1123</v>
      </c>
      <c r="I2252" s="19" t="s">
        <v>298</v>
      </c>
      <c r="J2252" s="43" t="s">
        <v>105</v>
      </c>
      <c r="K2252" s="51" t="str">
        <f ca="1">LeaveTracker[[#This Row],[Days]]&amp;" "&amp;LeaveTracker[[#This Row],[Type of Leave]]</f>
        <v>1 OTHER</v>
      </c>
      <c r="L2252" s="23">
        <f ca="1">NETWORKDAYS(LeaveTracker[[#This Row],[Start Date]],LeaveTracker[[#This Row],[End Date]],lstHolidays)</f>
        <v>1</v>
      </c>
      <c r="M2252" s="27"/>
    </row>
    <row r="2253" spans="1:13" ht="30" customHeight="1" x14ac:dyDescent="0.3">
      <c r="A2253" s="27">
        <v>712</v>
      </c>
      <c r="B2253" s="31">
        <v>44767</v>
      </c>
      <c r="C2253" s="31">
        <v>44746</v>
      </c>
      <c r="D2253" s="19" t="s">
        <v>1021</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1119</v>
      </c>
      <c r="H2253" s="24" t="s">
        <v>1119</v>
      </c>
      <c r="I2253" s="19" t="s">
        <v>81</v>
      </c>
      <c r="J2253" s="43" t="s">
        <v>1149</v>
      </c>
      <c r="K2253" s="51" t="str">
        <f ca="1">LeaveTracker[[#This Row],[Days]]&amp;" "&amp;LeaveTracker[[#This Row],[Type of Leave]]</f>
        <v>1 SL</v>
      </c>
      <c r="L2253" s="23">
        <f ca="1">NETWORKDAYS(LeaveTracker[[#This Row],[Start Date]],LeaveTracker[[#This Row],[End Date]],lstHolidays)</f>
        <v>1</v>
      </c>
      <c r="M2253" s="27"/>
    </row>
    <row r="2254" spans="1:13" ht="30" customHeight="1" x14ac:dyDescent="0.3">
      <c r="A2254" s="27">
        <v>713</v>
      </c>
      <c r="B2254" s="31">
        <v>44767</v>
      </c>
      <c r="C2254" s="31">
        <v>44753</v>
      </c>
      <c r="D2254" s="19" t="s">
        <v>338</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1144</v>
      </c>
      <c r="H2254" s="24" t="s">
        <v>1144</v>
      </c>
      <c r="I2254" s="19" t="s">
        <v>298</v>
      </c>
      <c r="J2254" s="43" t="s">
        <v>105</v>
      </c>
      <c r="K2254" s="51" t="str">
        <f ca="1">LeaveTracker[[#This Row],[Days]]&amp;" "&amp;LeaveTracker[[#This Row],[Type of Leave]]</f>
        <v>1 OTHER</v>
      </c>
      <c r="L2254" s="23">
        <f ca="1">NETWORKDAYS(LeaveTracker[[#This Row],[Start Date]],LeaveTracker[[#This Row],[End Date]],lstHolidays)</f>
        <v>1</v>
      </c>
      <c r="M2254" s="27"/>
    </row>
    <row r="2255" spans="1:13" ht="30" customHeight="1" x14ac:dyDescent="0.3">
      <c r="A2255" s="27">
        <v>714</v>
      </c>
      <c r="B2255" s="31">
        <v>44767</v>
      </c>
      <c r="C2255" s="31">
        <v>44734</v>
      </c>
      <c r="D2255" s="19" t="s">
        <v>1131</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1145</v>
      </c>
      <c r="H2255" s="24" t="s">
        <v>1146</v>
      </c>
      <c r="I2255" s="19" t="s">
        <v>81</v>
      </c>
      <c r="J2255" s="43" t="s">
        <v>1149</v>
      </c>
      <c r="K2255" s="51" t="str">
        <f ca="1">LeaveTracker[[#This Row],[Days]]&amp;" "&amp;LeaveTracker[[#This Row],[Type of Leave]]</f>
        <v>3 SL</v>
      </c>
      <c r="L2255" s="23">
        <f ca="1">NETWORKDAYS(LeaveTracker[[#This Row],[Start Date]],LeaveTracker[[#This Row],[End Date]],lstHolidays)</f>
        <v>3</v>
      </c>
      <c r="M2255" s="27"/>
    </row>
    <row r="2256" spans="1:13" ht="30" customHeight="1" x14ac:dyDescent="0.3">
      <c r="A2256" s="27">
        <v>714</v>
      </c>
      <c r="B2256" s="31">
        <v>44767</v>
      </c>
      <c r="C2256" s="31">
        <v>44734</v>
      </c>
      <c r="D2256" s="19" t="s">
        <v>1131</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1118</v>
      </c>
      <c r="H2256" s="24" t="s">
        <v>1113</v>
      </c>
      <c r="I2256" s="19" t="s">
        <v>81</v>
      </c>
      <c r="J2256" s="43" t="s">
        <v>1149</v>
      </c>
      <c r="K2256" s="51" t="str">
        <f ca="1">LeaveTracker[[#This Row],[Days]]&amp;" "&amp;LeaveTracker[[#This Row],[Type of Leave]]</f>
        <v>5 SL</v>
      </c>
      <c r="L2256" s="23">
        <f ca="1">NETWORKDAYS(LeaveTracker[[#This Row],[Start Date]],LeaveTracker[[#This Row],[End Date]],lstHolidays)</f>
        <v>5</v>
      </c>
      <c r="M2256" s="27"/>
    </row>
    <row r="2257" spans="1:13" ht="30" customHeight="1" x14ac:dyDescent="0.3">
      <c r="A2257" s="27">
        <v>714</v>
      </c>
      <c r="B2257" s="31">
        <v>44767</v>
      </c>
      <c r="C2257" s="31">
        <v>44734</v>
      </c>
      <c r="D2257" s="19" t="s">
        <v>1131</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1116</v>
      </c>
      <c r="H2257" s="24" t="s">
        <v>1111</v>
      </c>
      <c r="I2257" s="19" t="s">
        <v>81</v>
      </c>
      <c r="J2257" s="43" t="s">
        <v>1149</v>
      </c>
      <c r="K2257" s="51" t="str">
        <f ca="1">LeaveTracker[[#This Row],[Days]]&amp;" "&amp;LeaveTracker[[#This Row],[Type of Leave]]</f>
        <v>5 SL</v>
      </c>
      <c r="L2257" s="23">
        <f ca="1">NETWORKDAYS(LeaveTracker[[#This Row],[Start Date]],LeaveTracker[[#This Row],[End Date]],lstHolidays)</f>
        <v>5</v>
      </c>
      <c r="M2257" s="27"/>
    </row>
    <row r="2258" spans="1:13" ht="30" customHeight="1" x14ac:dyDescent="0.3">
      <c r="A2258" s="27">
        <v>714</v>
      </c>
      <c r="B2258" s="31">
        <v>44767</v>
      </c>
      <c r="C2258" s="31">
        <v>44734</v>
      </c>
      <c r="D2258" s="19" t="s">
        <v>1131</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1117</v>
      </c>
      <c r="H2258" s="24" t="s">
        <v>1117</v>
      </c>
      <c r="I2258" s="19" t="s">
        <v>81</v>
      </c>
      <c r="J2258" s="43" t="s">
        <v>1149</v>
      </c>
      <c r="K2258" s="51" t="str">
        <f ca="1">LeaveTracker[[#This Row],[Days]]&amp;" "&amp;LeaveTracker[[#This Row],[Type of Leave]]</f>
        <v>1 SL</v>
      </c>
      <c r="L2258" s="23">
        <f ca="1">NETWORKDAYS(LeaveTracker[[#This Row],[Start Date]],LeaveTracker[[#This Row],[End Date]],lstHolidays)</f>
        <v>1</v>
      </c>
      <c r="M2258" s="27"/>
    </row>
    <row r="2259" spans="1:13" ht="30" customHeight="1" x14ac:dyDescent="0.3">
      <c r="A2259" s="27">
        <v>714</v>
      </c>
      <c r="B2259" s="31">
        <v>44767</v>
      </c>
      <c r="C2259" s="31">
        <v>44734</v>
      </c>
      <c r="D2259" s="19" t="s">
        <v>1131</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1124</v>
      </c>
      <c r="H2259" s="24" t="s">
        <v>1124</v>
      </c>
      <c r="I2259" s="19" t="s">
        <v>81</v>
      </c>
      <c r="J2259" s="43" t="s">
        <v>1149</v>
      </c>
      <c r="K2259" s="51" t="str">
        <f ca="1">LeaveTracker[[#This Row],[Days]]&amp;" "&amp;LeaveTracker[[#This Row],[Type of Leave]]</f>
        <v>1 SL</v>
      </c>
      <c r="L2259" s="23">
        <f ca="1">NETWORKDAYS(LeaveTracker[[#This Row],[Start Date]],LeaveTracker[[#This Row],[End Date]],lstHolidays)</f>
        <v>1</v>
      </c>
      <c r="M2259" s="27"/>
    </row>
    <row r="2260" spans="1:13" ht="30" customHeight="1" x14ac:dyDescent="0.3">
      <c r="A2260" s="27">
        <v>715</v>
      </c>
      <c r="B2260" s="31">
        <v>44767</v>
      </c>
      <c r="C2260" s="31">
        <v>44748</v>
      </c>
      <c r="D2260" s="19" t="s">
        <v>428</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1147</v>
      </c>
      <c r="H2260" s="24" t="s">
        <v>1147</v>
      </c>
      <c r="I2260" s="19" t="s">
        <v>82</v>
      </c>
      <c r="J2260" s="43" t="s">
        <v>1149</v>
      </c>
      <c r="K2260" s="51" t="str">
        <f ca="1">LeaveTracker[[#This Row],[Days]]&amp;" "&amp;LeaveTracker[[#This Row],[Type of Leave]]</f>
        <v>1 VL</v>
      </c>
      <c r="L2260" s="23">
        <f ca="1">NETWORKDAYS(LeaveTracker[[#This Row],[Start Date]],LeaveTracker[[#This Row],[End Date]],lstHolidays)</f>
        <v>1</v>
      </c>
      <c r="M2260" s="27"/>
    </row>
    <row r="2261" spans="1:13" ht="30" customHeight="1" x14ac:dyDescent="0.3">
      <c r="A2261" s="27">
        <v>715</v>
      </c>
      <c r="B2261" s="31">
        <v>44767</v>
      </c>
      <c r="C2261" s="31">
        <v>44748</v>
      </c>
      <c r="D2261" s="19" t="s">
        <v>428</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1148</v>
      </c>
      <c r="H2261" s="24" t="s">
        <v>1148</v>
      </c>
      <c r="I2261" s="19" t="s">
        <v>82</v>
      </c>
      <c r="J2261" s="43" t="s">
        <v>1149</v>
      </c>
      <c r="K2261" s="51" t="str">
        <f ca="1">LeaveTracker[[#This Row],[Days]]&amp;" "&amp;LeaveTracker[[#This Row],[Type of Leave]]</f>
        <v>1 VL</v>
      </c>
      <c r="L2261" s="23">
        <f ca="1">NETWORKDAYS(LeaveTracker[[#This Row],[Start Date]],LeaveTracker[[#This Row],[End Date]],lstHolidays)</f>
        <v>1</v>
      </c>
      <c r="M2261" s="27"/>
    </row>
    <row r="2262" spans="1:13" ht="30" customHeight="1" x14ac:dyDescent="0.3">
      <c r="A2262" s="27">
        <v>715</v>
      </c>
      <c r="B2262" s="31">
        <v>44767</v>
      </c>
      <c r="C2262" s="31">
        <v>44748</v>
      </c>
      <c r="D2262" s="19" t="s">
        <v>428</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1156</v>
      </c>
      <c r="H2262" s="24" t="s">
        <v>1156</v>
      </c>
      <c r="I2262" s="19" t="s">
        <v>82</v>
      </c>
      <c r="J2262" s="43" t="s">
        <v>1149</v>
      </c>
      <c r="K2262" s="51" t="str">
        <f ca="1">LeaveTracker[[#This Row],[Days]]&amp;" "&amp;LeaveTracker[[#This Row],[Type of Leave]]</f>
        <v>1 VL</v>
      </c>
      <c r="L2262" s="23">
        <f ca="1">NETWORKDAYS(LeaveTracker[[#This Row],[Start Date]],LeaveTracker[[#This Row],[End Date]],lstHolidays)</f>
        <v>1</v>
      </c>
      <c r="M2262" s="27"/>
    </row>
    <row r="2263" spans="1:13" ht="30" customHeight="1" x14ac:dyDescent="0.3">
      <c r="A2263" s="27">
        <v>716</v>
      </c>
      <c r="B2263" s="31">
        <v>44767</v>
      </c>
      <c r="C2263" s="31">
        <v>44721</v>
      </c>
      <c r="D2263" s="19" t="s">
        <v>398</v>
      </c>
      <c r="E2263" s="51" t="str">
        <f>IF(ISBLANK(LeaveTracker[[#This Row],[Employee Name]]),"-----",VLOOKUP(LeaveTracker[[#This Row],[Employee Name]],Employees[[Employee Name]:[Office]],7))</f>
        <v>NUTRITION OFFICE</v>
      </c>
      <c r="F2263" s="51" t="str">
        <f>IF(ISBLANK(LeaveTracker[[#This Row],[Employee Name]]),"-----",VLOOKUP(LeaveTracker[[#This Row],[Employee Name]],Employees[[Employee Name]:[Office]],6))</f>
        <v>REGULAR</v>
      </c>
      <c r="G2263" s="24" t="s">
        <v>1157</v>
      </c>
      <c r="H2263" s="24" t="s">
        <v>1157</v>
      </c>
      <c r="I2263" s="19" t="s">
        <v>81</v>
      </c>
      <c r="J2263" s="43" t="s">
        <v>1149</v>
      </c>
      <c r="K2263" s="51" t="str">
        <f ca="1">LeaveTracker[[#This Row],[Days]]&amp;" "&amp;LeaveTracker[[#This Row],[Type of Leave]]</f>
        <v>1 SL</v>
      </c>
      <c r="L2263" s="23">
        <f ca="1">NETWORKDAYS(LeaveTracker[[#This Row],[Start Date]],LeaveTracker[[#This Row],[End Date]],lstHolidays)</f>
        <v>1</v>
      </c>
      <c r="M2263" s="27"/>
    </row>
    <row r="2264" spans="1:13" ht="30" customHeight="1" x14ac:dyDescent="0.3">
      <c r="A2264" s="27">
        <v>717</v>
      </c>
      <c r="B2264" s="31">
        <v>44767</v>
      </c>
      <c r="C2264" s="31">
        <v>44721</v>
      </c>
      <c r="D2264" s="19" t="s">
        <v>407</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1137</v>
      </c>
      <c r="H2264" s="24" t="s">
        <v>1137</v>
      </c>
      <c r="I2264" s="19" t="s">
        <v>298</v>
      </c>
      <c r="J2264" s="43" t="s">
        <v>105</v>
      </c>
      <c r="K2264" s="51" t="str">
        <f ca="1">LeaveTracker[[#This Row],[Days]]&amp;" "&amp;LeaveTracker[[#This Row],[Type of Leave]]</f>
        <v>1 OTHER</v>
      </c>
      <c r="L2264" s="23">
        <f ca="1">NETWORKDAYS(LeaveTracker[[#This Row],[Start Date]],LeaveTracker[[#This Row],[End Date]],lstHolidays)</f>
        <v>1</v>
      </c>
      <c r="M2264" s="27"/>
    </row>
    <row r="2265" spans="1:13" ht="30" customHeight="1" x14ac:dyDescent="0.3">
      <c r="A2265" s="27">
        <v>718</v>
      </c>
      <c r="B2265" s="31">
        <v>44767</v>
      </c>
      <c r="C2265" s="31">
        <v>44748</v>
      </c>
      <c r="D2265" s="19" t="s">
        <v>798</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1158</v>
      </c>
      <c r="H2265" s="24" t="s">
        <v>1158</v>
      </c>
      <c r="I2265" s="19" t="s">
        <v>82</v>
      </c>
      <c r="J2265" s="43" t="s">
        <v>1149</v>
      </c>
      <c r="K2265" s="51" t="str">
        <f ca="1">LeaveTracker[[#This Row],[Days]]&amp;" "&amp;LeaveTracker[[#This Row],[Type of Leave]]</f>
        <v>1 VL</v>
      </c>
      <c r="L2265" s="23">
        <f ca="1">NETWORKDAYS(LeaveTracker[[#This Row],[Start Date]],LeaveTracker[[#This Row],[End Date]],lstHolidays)</f>
        <v>1</v>
      </c>
      <c r="M2265" s="27"/>
    </row>
    <row r="2266" spans="1:13" ht="30" customHeight="1" x14ac:dyDescent="0.3">
      <c r="A2266" s="27">
        <v>719</v>
      </c>
      <c r="B2266" s="31">
        <v>44767</v>
      </c>
      <c r="C2266" s="31">
        <v>44748</v>
      </c>
      <c r="D2266" s="19" t="s">
        <v>798</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1159</v>
      </c>
      <c r="H2266" s="24" t="s">
        <v>1159</v>
      </c>
      <c r="I2266" s="19" t="s">
        <v>82</v>
      </c>
      <c r="J2266" s="43" t="s">
        <v>1149</v>
      </c>
      <c r="K2266" s="51" t="str">
        <f ca="1">LeaveTracker[[#This Row],[Days]]&amp;" "&amp;LeaveTracker[[#This Row],[Type of Leave]]</f>
        <v>1 VL</v>
      </c>
      <c r="L2266" s="23">
        <f ca="1">NETWORKDAYS(LeaveTracker[[#This Row],[Start Date]],LeaveTracker[[#This Row],[End Date]],lstHolidays)</f>
        <v>1</v>
      </c>
      <c r="M2266" s="27"/>
    </row>
    <row r="2267" spans="1:13" ht="30" customHeight="1" x14ac:dyDescent="0.3">
      <c r="A2267" s="27">
        <v>720</v>
      </c>
      <c r="B2267" s="31">
        <v>44767</v>
      </c>
      <c r="C2267" s="31">
        <v>44749</v>
      </c>
      <c r="D2267" s="19" t="s">
        <v>737</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1125</v>
      </c>
      <c r="H2267" s="24" t="s">
        <v>1125</v>
      </c>
      <c r="I2267" s="19" t="s">
        <v>81</v>
      </c>
      <c r="J2267" s="43" t="s">
        <v>1149</v>
      </c>
      <c r="K2267" s="51" t="str">
        <f ca="1">LeaveTracker[[#This Row],[Days]]&amp;" "&amp;LeaveTracker[[#This Row],[Type of Leave]]</f>
        <v>1 SL</v>
      </c>
      <c r="L2267" s="23">
        <f ca="1">NETWORKDAYS(LeaveTracker[[#This Row],[Start Date]],LeaveTracker[[#This Row],[End Date]],lstHolidays)</f>
        <v>1</v>
      </c>
      <c r="M2267" s="27"/>
    </row>
    <row r="2268" spans="1:13" ht="30" customHeight="1" x14ac:dyDescent="0.3">
      <c r="A2268" s="27">
        <v>721</v>
      </c>
      <c r="B2268" s="31">
        <v>44767</v>
      </c>
      <c r="C2268" s="31">
        <v>44748</v>
      </c>
      <c r="D2268" s="19" t="s">
        <v>231</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1142</v>
      </c>
      <c r="H2268" s="24" t="s">
        <v>1142</v>
      </c>
      <c r="I2268" s="19" t="s">
        <v>81</v>
      </c>
      <c r="J2268" s="43" t="s">
        <v>1149</v>
      </c>
      <c r="K2268" s="51" t="str">
        <f ca="1">LeaveTracker[[#This Row],[Days]]&amp;" "&amp;LeaveTracker[[#This Row],[Type of Leave]]</f>
        <v>1 SL</v>
      </c>
      <c r="L2268" s="23">
        <f ca="1">NETWORKDAYS(LeaveTracker[[#This Row],[Start Date]],LeaveTracker[[#This Row],[End Date]],lstHolidays)</f>
        <v>1</v>
      </c>
      <c r="M2268" s="27"/>
    </row>
    <row r="2269" spans="1:13" ht="30" customHeight="1" x14ac:dyDescent="0.3">
      <c r="A2269" s="27">
        <v>721</v>
      </c>
      <c r="B2269" s="31">
        <v>44767</v>
      </c>
      <c r="C2269" s="31">
        <v>44748</v>
      </c>
      <c r="D2269" s="19" t="s">
        <v>231</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1121</v>
      </c>
      <c r="H2269" s="24" t="s">
        <v>1121</v>
      </c>
      <c r="I2269" s="19" t="s">
        <v>81</v>
      </c>
      <c r="J2269" s="43" t="s">
        <v>1149</v>
      </c>
      <c r="K2269" s="51" t="str">
        <f ca="1">LeaveTracker[[#This Row],[Days]]&amp;" "&amp;LeaveTracker[[#This Row],[Type of Leave]]</f>
        <v>1 SL</v>
      </c>
      <c r="L2269" s="23">
        <f ca="1">NETWORKDAYS(LeaveTracker[[#This Row],[Start Date]],LeaveTracker[[#This Row],[End Date]],lstHolidays)</f>
        <v>1</v>
      </c>
      <c r="M2269" s="27"/>
    </row>
    <row r="2270" spans="1:13" ht="30" customHeight="1" x14ac:dyDescent="0.3">
      <c r="A2270" s="27">
        <v>722</v>
      </c>
      <c r="B2270" s="31">
        <v>44767</v>
      </c>
      <c r="C2270" s="31">
        <v>44746</v>
      </c>
      <c r="D2270" s="19" t="s">
        <v>1164</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1121</v>
      </c>
      <c r="H2270" s="24" t="s">
        <v>1121</v>
      </c>
      <c r="I2270" s="19" t="s">
        <v>298</v>
      </c>
      <c r="J2270" s="43" t="s">
        <v>105</v>
      </c>
      <c r="K2270" s="51" t="str">
        <f ca="1">LeaveTracker[[#This Row],[Days]]&amp;" "&amp;LeaveTracker[[#This Row],[Type of Leave]]</f>
        <v>1 OTHER</v>
      </c>
      <c r="L2270" s="23">
        <f ca="1">NETWORKDAYS(LeaveTracker[[#This Row],[Start Date]],LeaveTracker[[#This Row],[End Date]],lstHolidays)</f>
        <v>1</v>
      </c>
      <c r="M2270" s="27"/>
    </row>
    <row r="2271" spans="1:13" ht="30" customHeight="1" x14ac:dyDescent="0.3">
      <c r="A2271" s="27">
        <v>723</v>
      </c>
      <c r="B2271" s="31">
        <v>44767</v>
      </c>
      <c r="C2271" s="31">
        <v>44746</v>
      </c>
      <c r="D2271" s="19" t="s">
        <v>1164</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1119</v>
      </c>
      <c r="H2271" s="24" t="s">
        <v>1120</v>
      </c>
      <c r="I2271" s="19" t="s">
        <v>81</v>
      </c>
      <c r="J2271" s="43" t="s">
        <v>1149</v>
      </c>
      <c r="K2271" s="51" t="str">
        <f ca="1">LeaveTracker[[#This Row],[Days]]&amp;" "&amp;LeaveTracker[[#This Row],[Type of Leave]]</f>
        <v>2 SL</v>
      </c>
      <c r="L2271" s="23">
        <f ca="1">NETWORKDAYS(LeaveTracker[[#This Row],[Start Date]],LeaveTracker[[#This Row],[End Date]],lstHolidays)</f>
        <v>2</v>
      </c>
      <c r="M2271" s="27"/>
    </row>
    <row r="2272" spans="1:13" ht="30" customHeight="1" x14ac:dyDescent="0.3">
      <c r="A2272" s="27">
        <v>724</v>
      </c>
      <c r="B2272" s="31">
        <v>44767</v>
      </c>
      <c r="C2272" s="31">
        <v>44746</v>
      </c>
      <c r="D2272" s="19" t="s">
        <v>1164</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1142</v>
      </c>
      <c r="H2272" s="24" t="s">
        <v>1142</v>
      </c>
      <c r="I2272" s="19" t="s">
        <v>298</v>
      </c>
      <c r="J2272" s="43" t="s">
        <v>763</v>
      </c>
      <c r="K2272" s="51" t="str">
        <f ca="1">LeaveTracker[[#This Row],[Days]]&amp;" "&amp;LeaveTracker[[#This Row],[Type of Leave]]</f>
        <v>1 OTHER</v>
      </c>
      <c r="L2272" s="23">
        <f ca="1">NETWORKDAYS(LeaveTracker[[#This Row],[Start Date]],LeaveTracker[[#This Row],[End Date]],lstHolidays)</f>
        <v>1</v>
      </c>
      <c r="M2272" s="27"/>
    </row>
    <row r="2273" spans="1:13" ht="30" customHeight="1" x14ac:dyDescent="0.3">
      <c r="A2273" s="27">
        <v>725</v>
      </c>
      <c r="B2273" s="31">
        <v>44767</v>
      </c>
      <c r="C2273" s="31">
        <v>44746</v>
      </c>
      <c r="D2273" s="19" t="s">
        <v>411</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1125</v>
      </c>
      <c r="H2273" s="24" t="s">
        <v>1125</v>
      </c>
      <c r="I2273" s="19" t="s">
        <v>298</v>
      </c>
      <c r="J2273" s="43" t="s">
        <v>105</v>
      </c>
      <c r="K2273" s="51" t="str">
        <f ca="1">LeaveTracker[[#This Row],[Days]]&amp;" "&amp;LeaveTracker[[#This Row],[Type of Leave]]</f>
        <v>1 OTHER</v>
      </c>
      <c r="L2273" s="23">
        <f ca="1">NETWORKDAYS(LeaveTracker[[#This Row],[Start Date]],LeaveTracker[[#This Row],[End Date]],lstHolidays)</f>
        <v>1</v>
      </c>
      <c r="M2273" s="27"/>
    </row>
    <row r="2274" spans="1:13" ht="30" customHeight="1" x14ac:dyDescent="0.3">
      <c r="A2274" s="27">
        <v>726</v>
      </c>
      <c r="B2274" s="31">
        <v>44767</v>
      </c>
      <c r="C2274" s="31">
        <v>44747</v>
      </c>
      <c r="D2274" s="19" t="s">
        <v>1021</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1152</v>
      </c>
      <c r="H2274" s="24" t="s">
        <v>1152</v>
      </c>
      <c r="I2274" s="19" t="s">
        <v>81</v>
      </c>
      <c r="J2274" s="43" t="s">
        <v>1149</v>
      </c>
      <c r="K2274" s="51" t="str">
        <f ca="1">LeaveTracker[[#This Row],[Days]]&amp;" "&amp;LeaveTracker[[#This Row],[Type of Leave]]</f>
        <v>1 SL</v>
      </c>
      <c r="L2274" s="23">
        <f ca="1">NETWORKDAYS(LeaveTracker[[#This Row],[Start Date]],LeaveTracker[[#This Row],[End Date]],lstHolidays)</f>
        <v>1</v>
      </c>
      <c r="M2274" s="27"/>
    </row>
    <row r="2275" spans="1:13" ht="30"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1122</v>
      </c>
      <c r="H2275" s="24" t="s">
        <v>1122</v>
      </c>
      <c r="I2275" s="19" t="s">
        <v>81</v>
      </c>
      <c r="J2275" s="43" t="s">
        <v>1149</v>
      </c>
      <c r="K2275" s="51" t="str">
        <f ca="1">LeaveTracker[[#This Row],[Days]]&amp;" "&amp;LeaveTracker[[#This Row],[Type of Leave]]</f>
        <v>1 SL</v>
      </c>
      <c r="L2275" s="23">
        <f ca="1">NETWORKDAYS(LeaveTracker[[#This Row],[Start Date]],LeaveTracker[[#This Row],[End Date]],lstHolidays)</f>
        <v>1</v>
      </c>
      <c r="M2275" s="27"/>
    </row>
    <row r="2276" spans="1:13" ht="30" customHeight="1" x14ac:dyDescent="0.3">
      <c r="A2276" s="27">
        <v>728</v>
      </c>
      <c r="B2276" s="31">
        <v>44767</v>
      </c>
      <c r="C2276" s="31">
        <v>44747</v>
      </c>
      <c r="D2276" s="19" t="s">
        <v>871</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1122</v>
      </c>
      <c r="H2276" s="24" t="s">
        <v>1122</v>
      </c>
      <c r="I2276" s="19" t="s">
        <v>298</v>
      </c>
      <c r="J2276" s="43" t="s">
        <v>105</v>
      </c>
      <c r="K2276" s="51" t="str">
        <f ca="1">LeaveTracker[[#This Row],[Days]]&amp;" "&amp;LeaveTracker[[#This Row],[Type of Leave]]</f>
        <v>1 OTHER</v>
      </c>
      <c r="L2276" s="23">
        <f ca="1">NETWORKDAYS(LeaveTracker[[#This Row],[Start Date]],LeaveTracker[[#This Row],[End Date]],lstHolidays)</f>
        <v>1</v>
      </c>
      <c r="M2276" s="27"/>
    </row>
    <row r="2277" spans="1:13" ht="30" customHeight="1" x14ac:dyDescent="0.3">
      <c r="A2277" s="27">
        <v>729</v>
      </c>
      <c r="B2277" s="31">
        <v>44767</v>
      </c>
      <c r="C2277" s="31">
        <v>44746</v>
      </c>
      <c r="D2277" s="19" t="s">
        <v>519</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1160</v>
      </c>
      <c r="H2277" s="24" t="s">
        <v>1138</v>
      </c>
      <c r="I2277" s="19" t="s">
        <v>298</v>
      </c>
      <c r="J2277" s="43" t="s">
        <v>1004</v>
      </c>
      <c r="K2277" s="51" t="str">
        <f ca="1">LeaveTracker[[#This Row],[Days]]&amp;" "&amp;LeaveTracker[[#This Row],[Type of Leave]]</f>
        <v>4 OTHER</v>
      </c>
      <c r="L2277" s="23">
        <f ca="1">NETWORKDAYS(LeaveTracker[[#This Row],[Start Date]],LeaveTracker[[#This Row],[End Date]],lstHolidays)</f>
        <v>4</v>
      </c>
      <c r="M2277" s="27"/>
    </row>
    <row r="2278" spans="1:13" ht="30" customHeight="1" x14ac:dyDescent="0.3">
      <c r="A2278" s="27">
        <v>730</v>
      </c>
      <c r="B2278" s="31">
        <v>44767</v>
      </c>
      <c r="C2278" s="31">
        <v>44742</v>
      </c>
      <c r="D2278" s="19" t="s">
        <v>520</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1141</v>
      </c>
      <c r="H2278" s="24" t="s">
        <v>1141</v>
      </c>
      <c r="I2278" s="19" t="s">
        <v>298</v>
      </c>
      <c r="J2278" s="43" t="s">
        <v>105</v>
      </c>
      <c r="K2278" s="51" t="str">
        <f ca="1">LeaveTracker[[#This Row],[Days]]&amp;" "&amp;LeaveTracker[[#This Row],[Type of Leave]]</f>
        <v>1 OTHER</v>
      </c>
      <c r="L2278" s="23">
        <f ca="1">NETWORKDAYS(LeaveTracker[[#This Row],[Start Date]],LeaveTracker[[#This Row],[End Date]],lstHolidays)</f>
        <v>1</v>
      </c>
      <c r="M2278" s="27"/>
    </row>
    <row r="2279" spans="1:13" ht="30" customHeight="1" x14ac:dyDescent="0.3">
      <c r="A2279" s="27">
        <v>731</v>
      </c>
      <c r="B2279" s="31">
        <v>44767</v>
      </c>
      <c r="C2279" s="31">
        <v>44741</v>
      </c>
      <c r="D2279" s="19" t="s">
        <v>762</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1142</v>
      </c>
      <c r="H2279" s="24" t="s">
        <v>1142</v>
      </c>
      <c r="I2279" s="19" t="s">
        <v>81</v>
      </c>
      <c r="J2279" s="43" t="s">
        <v>1149</v>
      </c>
      <c r="K2279" s="51" t="str">
        <f ca="1">LeaveTracker[[#This Row],[Days]]&amp;" "&amp;LeaveTracker[[#This Row],[Type of Leave]]</f>
        <v>1 SL</v>
      </c>
      <c r="L2279" s="23">
        <f ca="1">NETWORKDAYS(LeaveTracker[[#This Row],[Start Date]],LeaveTracker[[#This Row],[End Date]],lstHolidays)</f>
        <v>1</v>
      </c>
      <c r="M2279" s="27"/>
    </row>
    <row r="2280" spans="1:13" ht="30" customHeight="1" x14ac:dyDescent="0.3">
      <c r="A2280" s="27">
        <v>732</v>
      </c>
      <c r="B2280" s="31">
        <v>44767</v>
      </c>
      <c r="C2280" s="31">
        <v>44750</v>
      </c>
      <c r="D2280" s="19" t="s">
        <v>798</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1152</v>
      </c>
      <c r="H2280" s="24" t="s">
        <v>1152</v>
      </c>
      <c r="I2280" s="19" t="s">
        <v>81</v>
      </c>
      <c r="J2280" s="43" t="s">
        <v>1149</v>
      </c>
      <c r="K2280" s="51" t="str">
        <f ca="1">LeaveTracker[[#This Row],[Days]]&amp;" "&amp;LeaveTracker[[#This Row],[Type of Leave]]</f>
        <v>1 SL</v>
      </c>
      <c r="L2280" s="23">
        <f ca="1">NETWORKDAYS(LeaveTracker[[#This Row],[Start Date]],LeaveTracker[[#This Row],[End Date]],lstHolidays)</f>
        <v>1</v>
      </c>
      <c r="M2280" s="27"/>
    </row>
    <row r="2281" spans="1:13" ht="30" customHeight="1" x14ac:dyDescent="0.3">
      <c r="A2281" s="27">
        <v>733</v>
      </c>
      <c r="B2281" s="31">
        <v>44767</v>
      </c>
      <c r="C2281" s="31">
        <v>44749</v>
      </c>
      <c r="D2281" s="19" t="s">
        <v>388</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1154</v>
      </c>
      <c r="H2281" s="24" t="s">
        <v>1121</v>
      </c>
      <c r="I2281" s="19" t="s">
        <v>81</v>
      </c>
      <c r="J2281" s="43" t="s">
        <v>1149</v>
      </c>
      <c r="K2281" s="51" t="str">
        <f ca="1">LeaveTracker[[#This Row],[Days]]&amp;" "&amp;LeaveTracker[[#This Row],[Type of Leave]]</f>
        <v>2 SL</v>
      </c>
      <c r="L2281" s="23">
        <f ca="1">NETWORKDAYS(LeaveTracker[[#This Row],[Start Date]],LeaveTracker[[#This Row],[End Date]],lstHolidays)</f>
        <v>2</v>
      </c>
      <c r="M2281" s="27"/>
    </row>
    <row r="2282" spans="1:13" ht="30" customHeight="1" x14ac:dyDescent="0.3">
      <c r="A2282" s="27">
        <v>734</v>
      </c>
      <c r="B2282" s="31">
        <v>44767</v>
      </c>
      <c r="C2282" s="31">
        <v>44749</v>
      </c>
      <c r="D2282" s="19" t="s">
        <v>388</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1135</v>
      </c>
      <c r="H2282" s="24" t="s">
        <v>1114</v>
      </c>
      <c r="I2282" s="19" t="s">
        <v>81</v>
      </c>
      <c r="J2282" s="43" t="s">
        <v>1149</v>
      </c>
      <c r="K2282" s="51" t="str">
        <f ca="1">LeaveTracker[[#This Row],[Days]]&amp;" "&amp;LeaveTracker[[#This Row],[Type of Leave]]</f>
        <v>3 SL</v>
      </c>
      <c r="L2282" s="23">
        <f ca="1">NETWORKDAYS(LeaveTracker[[#This Row],[Start Date]],LeaveTracker[[#This Row],[End Date]],lstHolidays)</f>
        <v>3</v>
      </c>
      <c r="M2282" s="27"/>
    </row>
    <row r="2283" spans="1:13" ht="30" customHeight="1" x14ac:dyDescent="0.3">
      <c r="A2283" s="27">
        <v>734</v>
      </c>
      <c r="B2283" s="31">
        <v>44767</v>
      </c>
      <c r="C2283" s="31">
        <v>44719</v>
      </c>
      <c r="D2283" s="19" t="s">
        <v>388</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1112</v>
      </c>
      <c r="H2283" s="24" t="s">
        <v>1161</v>
      </c>
      <c r="I2283" s="19" t="s">
        <v>81</v>
      </c>
      <c r="J2283" s="43" t="s">
        <v>1149</v>
      </c>
      <c r="K2283" s="51" t="str">
        <f ca="1">LeaveTracker[[#This Row],[Days]]&amp;" "&amp;LeaveTracker[[#This Row],[Type of Leave]]</f>
        <v>2 SL</v>
      </c>
      <c r="L2283" s="23">
        <f ca="1">NETWORKDAYS(LeaveTracker[[#This Row],[Start Date]],LeaveTracker[[#This Row],[End Date]],lstHolidays)</f>
        <v>2</v>
      </c>
      <c r="M2283" s="27"/>
    </row>
    <row r="2284" spans="1:13" ht="30" customHeight="1" x14ac:dyDescent="0.3">
      <c r="A2284" s="27">
        <v>735</v>
      </c>
      <c r="B2284" s="31">
        <v>44767</v>
      </c>
      <c r="C2284" s="31">
        <v>44743</v>
      </c>
      <c r="D2284" s="19" t="s">
        <v>528</v>
      </c>
      <c r="E2284" s="51" t="str">
        <f>IF(ISBLANK(LeaveTracker[[#This Row],[Employee Name]]),"-----",VLOOKUP(LeaveTracker[[#This Row],[Employee Name]],Employees[[Employee Name]:[Office]],7))</f>
        <v>CROSSING ELEM SCH</v>
      </c>
      <c r="F2284" s="51" t="str">
        <f>IF(ISBLANK(LeaveTracker[[#This Row],[Employee Name]]),"-----",VLOOKUP(LeaveTracker[[#This Row],[Employee Name]],Employees[[Employee Name]:[Office]],6))</f>
        <v>REGULAR</v>
      </c>
      <c r="G2284" s="24" t="s">
        <v>1111</v>
      </c>
      <c r="H2284" s="24" t="s">
        <v>1111</v>
      </c>
      <c r="I2284" s="19" t="s">
        <v>81</v>
      </c>
      <c r="J2284" s="43" t="s">
        <v>1149</v>
      </c>
      <c r="K2284" s="51" t="str">
        <f ca="1">LeaveTracker[[#This Row],[Days]]&amp;" "&amp;LeaveTracker[[#This Row],[Type of Leave]]</f>
        <v>1 SL</v>
      </c>
      <c r="L2284" s="23">
        <f ca="1">NETWORKDAYS(LeaveTracker[[#This Row],[Start Date]],LeaveTracker[[#This Row],[End Date]],lstHolidays)</f>
        <v>1</v>
      </c>
      <c r="M2284" s="27"/>
    </row>
    <row r="2285" spans="1:13" ht="30" customHeight="1" x14ac:dyDescent="0.3">
      <c r="A2285" s="27">
        <v>735</v>
      </c>
      <c r="B2285" s="31">
        <v>44767</v>
      </c>
      <c r="C2285" s="31">
        <v>44743</v>
      </c>
      <c r="D2285" s="19" t="s">
        <v>528</v>
      </c>
      <c r="E2285" s="51" t="str">
        <f>IF(ISBLANK(LeaveTracker[[#This Row],[Employee Name]]),"-----",VLOOKUP(LeaveTracker[[#This Row],[Employee Name]],Employees[[Employee Name]:[Office]],7))</f>
        <v>CROSSING ELEM SCH</v>
      </c>
      <c r="F2285" s="51" t="str">
        <f>IF(ISBLANK(LeaveTracker[[#This Row],[Employee Name]]),"-----",VLOOKUP(LeaveTracker[[#This Row],[Employee Name]],Employees[[Employee Name]:[Office]],6))</f>
        <v>REGULAR</v>
      </c>
      <c r="G2285" s="24" t="s">
        <v>1162</v>
      </c>
      <c r="H2285" s="24" t="s">
        <v>1162</v>
      </c>
      <c r="I2285" s="19" t="s">
        <v>81</v>
      </c>
      <c r="J2285" s="43" t="s">
        <v>1149</v>
      </c>
      <c r="K2285" s="51" t="str">
        <f ca="1">LeaveTracker[[#This Row],[Days]]&amp;" "&amp;LeaveTracker[[#This Row],[Type of Leave]]</f>
        <v>1 SL</v>
      </c>
      <c r="L2285" s="23">
        <f ca="1">NETWORKDAYS(LeaveTracker[[#This Row],[Start Date]],LeaveTracker[[#This Row],[End Date]],lstHolidays)</f>
        <v>1</v>
      </c>
      <c r="M2285" s="27"/>
    </row>
    <row r="2286" spans="1:13" ht="30" customHeight="1" x14ac:dyDescent="0.3">
      <c r="A2286" s="27">
        <v>736</v>
      </c>
      <c r="B2286" s="31">
        <v>44767</v>
      </c>
      <c r="C2286" s="31">
        <v>44746</v>
      </c>
      <c r="D2286" s="19" t="s">
        <v>367</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1120</v>
      </c>
      <c r="H2286" s="24" t="s">
        <v>1120</v>
      </c>
      <c r="I2286" s="19" t="s">
        <v>81</v>
      </c>
      <c r="J2286" s="43" t="s">
        <v>1149</v>
      </c>
      <c r="K2286" s="51" t="str">
        <f ca="1">LeaveTracker[[#This Row],[Days]]&amp;" "&amp;LeaveTracker[[#This Row],[Type of Leave]]</f>
        <v>1 SL</v>
      </c>
      <c r="L2286" s="23">
        <f ca="1">NETWORKDAYS(LeaveTracker[[#This Row],[Start Date]],LeaveTracker[[#This Row],[End Date]],lstHolidays)</f>
        <v>1</v>
      </c>
      <c r="M2286" s="27"/>
    </row>
    <row r="2287" spans="1:13" ht="30" customHeight="1" x14ac:dyDescent="0.3">
      <c r="A2287" s="27">
        <v>737</v>
      </c>
      <c r="B2287" s="31">
        <v>44767</v>
      </c>
      <c r="C2287" s="31">
        <v>44746</v>
      </c>
      <c r="D2287" s="19" t="s">
        <v>1155</v>
      </c>
      <c r="E2287" s="51" t="str">
        <f>IF(ISBLANK(LeaveTracker[[#This Row],[Employee Name]]),"-----",VLOOKUP(LeaveTracker[[#This Row],[Employee Name]],Employees[[Employee Name]:[Office]],7))</f>
        <v>NUTRITION OFFICE</v>
      </c>
      <c r="F2287" s="51" t="str">
        <f>IF(ISBLANK(LeaveTracker[[#This Row],[Employee Name]]),"-----",VLOOKUP(LeaveTracker[[#This Row],[Employee Name]],Employees[[Employee Name]:[Office]],6))</f>
        <v>REGULAR</v>
      </c>
      <c r="G2287" s="24" t="s">
        <v>1120</v>
      </c>
      <c r="H2287" s="24" t="s">
        <v>1120</v>
      </c>
      <c r="I2287" s="19" t="s">
        <v>81</v>
      </c>
      <c r="J2287" s="43" t="s">
        <v>1149</v>
      </c>
      <c r="K2287" s="51" t="str">
        <f ca="1">LeaveTracker[[#This Row],[Days]]&amp;" "&amp;LeaveTracker[[#This Row],[Type of Leave]]</f>
        <v>1 SL</v>
      </c>
      <c r="L2287" s="23">
        <f ca="1">NETWORKDAYS(LeaveTracker[[#This Row],[Start Date]],LeaveTracker[[#This Row],[End Date]],lstHolidays)</f>
        <v>1</v>
      </c>
      <c r="M2287" s="27"/>
    </row>
    <row r="2288" spans="1:13" ht="30" customHeight="1" x14ac:dyDescent="0.3">
      <c r="A2288" s="27">
        <v>738</v>
      </c>
      <c r="B2288" s="31">
        <v>44767</v>
      </c>
      <c r="C2288" s="31">
        <v>44746</v>
      </c>
      <c r="D2288" s="19" t="s">
        <v>1078</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1120</v>
      </c>
      <c r="H2288" s="24" t="s">
        <v>1120</v>
      </c>
      <c r="I2288" s="19" t="s">
        <v>81</v>
      </c>
      <c r="J2288" s="43" t="s">
        <v>1149</v>
      </c>
      <c r="K2288" s="51" t="str">
        <f ca="1">LeaveTracker[[#This Row],[Days]]&amp;" "&amp;LeaveTracker[[#This Row],[Type of Leave]]</f>
        <v>1 SL</v>
      </c>
      <c r="L2288" s="23">
        <f ca="1">NETWORKDAYS(LeaveTracker[[#This Row],[Start Date]],LeaveTracker[[#This Row],[End Date]],lstHolidays)</f>
        <v>1</v>
      </c>
      <c r="M2288" s="27"/>
    </row>
    <row r="2289" spans="1:13" ht="30" customHeight="1" x14ac:dyDescent="0.3">
      <c r="A2289" s="27">
        <v>739</v>
      </c>
      <c r="B2289" s="31">
        <v>44767</v>
      </c>
      <c r="C2289" s="31">
        <v>44740</v>
      </c>
      <c r="D2289" s="19" t="s">
        <v>418</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1120</v>
      </c>
      <c r="H2289" s="24" t="s">
        <v>1120</v>
      </c>
      <c r="I2289" s="19" t="s">
        <v>298</v>
      </c>
      <c r="J2289" s="43" t="s">
        <v>105</v>
      </c>
      <c r="K2289" s="51" t="str">
        <f ca="1">LeaveTracker[[#This Row],[Days]]&amp;" "&amp;LeaveTracker[[#This Row],[Type of Leave]]</f>
        <v>1 OTHER</v>
      </c>
      <c r="L2289" s="23">
        <f ca="1">NETWORKDAYS(LeaveTracker[[#This Row],[Start Date]],LeaveTracker[[#This Row],[End Date]],lstHolidays)</f>
        <v>1</v>
      </c>
      <c r="M2289" s="27"/>
    </row>
    <row r="2290" spans="1:13" ht="30" customHeight="1" x14ac:dyDescent="0.3">
      <c r="A2290" s="27">
        <v>740</v>
      </c>
      <c r="B2290" s="31">
        <v>44767</v>
      </c>
      <c r="C2290" s="31">
        <v>44741</v>
      </c>
      <c r="D2290" s="19" t="s">
        <v>569</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1153</v>
      </c>
      <c r="H2290" s="24" t="s">
        <v>1153</v>
      </c>
      <c r="I2290" s="19" t="s">
        <v>81</v>
      </c>
      <c r="J2290" s="43" t="s">
        <v>1149</v>
      </c>
      <c r="K2290" s="51" t="str">
        <f ca="1">LeaveTracker[[#This Row],[Days]]&amp;" "&amp;LeaveTracker[[#This Row],[Type of Leave]]</f>
        <v>1 SL</v>
      </c>
      <c r="L2290" s="23">
        <f ca="1">NETWORKDAYS(LeaveTracker[[#This Row],[Start Date]],LeaveTracker[[#This Row],[End Date]],lstHolidays)</f>
        <v>1</v>
      </c>
      <c r="M2290" s="27"/>
    </row>
    <row r="2291" spans="1:13" ht="30"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1162</v>
      </c>
      <c r="H2291" s="24" t="s">
        <v>1162</v>
      </c>
      <c r="I2291" s="19" t="s">
        <v>81</v>
      </c>
      <c r="J2291" s="43" t="s">
        <v>1149</v>
      </c>
      <c r="K2291" s="51" t="str">
        <f ca="1">LeaveTracker[[#This Row],[Days]]&amp;" "&amp;LeaveTracker[[#This Row],[Type of Leave]]</f>
        <v>1 SL</v>
      </c>
      <c r="L2291" s="23">
        <f ca="1">NETWORKDAYS(LeaveTracker[[#This Row],[Start Date]],LeaveTracker[[#This Row],[End Date]],lstHolidays)</f>
        <v>1</v>
      </c>
      <c r="M2291" s="27"/>
    </row>
    <row r="2292" spans="1:13" ht="30" customHeight="1" x14ac:dyDescent="0.3">
      <c r="A2292" s="27" t="s">
        <v>1151</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1141</v>
      </c>
      <c r="H2292" s="24" t="s">
        <v>1141</v>
      </c>
      <c r="I2292" s="19" t="s">
        <v>81</v>
      </c>
      <c r="J2292" s="43" t="s">
        <v>1149</v>
      </c>
      <c r="K2292" s="51" t="str">
        <f ca="1">LeaveTracker[[#This Row],[Days]]&amp;" "&amp;LeaveTracker[[#This Row],[Type of Leave]]</f>
        <v>1 SL</v>
      </c>
      <c r="L2292" s="23">
        <f ca="1">NETWORKDAYS(LeaveTracker[[#This Row],[Start Date]],LeaveTracker[[#This Row],[End Date]],lstHolidays)</f>
        <v>1</v>
      </c>
      <c r="M2292" s="27"/>
    </row>
    <row r="2293" spans="1:13" ht="30" customHeight="1" x14ac:dyDescent="0.3">
      <c r="A2293" s="27" t="s">
        <v>1151</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1153</v>
      </c>
      <c r="H2293" s="24" t="s">
        <v>1153</v>
      </c>
      <c r="I2293" s="19" t="s">
        <v>81</v>
      </c>
      <c r="J2293" s="43" t="s">
        <v>1149</v>
      </c>
      <c r="K2293" s="51" t="str">
        <f ca="1">LeaveTracker[[#This Row],[Days]]&amp;" "&amp;LeaveTracker[[#This Row],[Type of Leave]]</f>
        <v>1 SL</v>
      </c>
      <c r="L2293" s="23">
        <f ca="1">NETWORKDAYS(LeaveTracker[[#This Row],[Start Date]],LeaveTracker[[#This Row],[End Date]],lstHolidays)</f>
        <v>1</v>
      </c>
      <c r="M2293" s="27"/>
    </row>
    <row r="2294" spans="1:13" ht="30" customHeight="1" x14ac:dyDescent="0.3">
      <c r="A2294" s="27" t="s">
        <v>1165</v>
      </c>
      <c r="B2294" s="31">
        <v>44767</v>
      </c>
      <c r="C2294" s="31">
        <v>44743</v>
      </c>
      <c r="D2294" s="19" t="s">
        <v>1189</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1192</v>
      </c>
      <c r="H2294" s="24" t="s">
        <v>1192</v>
      </c>
      <c r="I2294" s="19" t="s">
        <v>298</v>
      </c>
      <c r="J2294" s="43" t="s">
        <v>158</v>
      </c>
      <c r="K2294" s="51" t="str">
        <f ca="1">LeaveTracker[[#This Row],[Days]]&amp;" "&amp;LeaveTracker[[#This Row],[Type of Leave]]</f>
        <v>0 OTHER</v>
      </c>
      <c r="L2294" s="23">
        <f ca="1">NETWORKDAYS(LeaveTracker[[#This Row],[Start Date]],LeaveTracker[[#This Row],[End Date]],lstHolidays)</f>
        <v>0</v>
      </c>
      <c r="M2294" s="27"/>
    </row>
    <row r="2295" spans="1:13" ht="30" customHeight="1" x14ac:dyDescent="0.3">
      <c r="A2295" s="27" t="s">
        <v>1166</v>
      </c>
      <c r="B2295" s="31">
        <v>44767</v>
      </c>
      <c r="C2295" s="31">
        <v>44743</v>
      </c>
      <c r="D2295" s="19" t="s">
        <v>1189</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1193</v>
      </c>
      <c r="H2295" s="24" t="s">
        <v>1193</v>
      </c>
      <c r="I2295" s="19" t="s">
        <v>298</v>
      </c>
      <c r="J2295" s="43" t="s">
        <v>1004</v>
      </c>
      <c r="K2295" s="51" t="str">
        <f ca="1">LeaveTracker[[#This Row],[Days]]&amp;" "&amp;LeaveTracker[[#This Row],[Type of Leave]]</f>
        <v>0 OTHER</v>
      </c>
      <c r="L2295" s="23">
        <f ca="1">NETWORKDAYS(LeaveTracker[[#This Row],[Start Date]],LeaveTracker[[#This Row],[End Date]],lstHolidays)</f>
        <v>0</v>
      </c>
      <c r="M2295" s="27"/>
    </row>
    <row r="2296" spans="1:13" ht="30" customHeight="1" x14ac:dyDescent="0.3">
      <c r="A2296" s="27" t="s">
        <v>1166</v>
      </c>
      <c r="B2296" s="31">
        <v>44767</v>
      </c>
      <c r="C2296" s="31">
        <v>44743</v>
      </c>
      <c r="D2296" s="19" t="s">
        <v>1189</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1147</v>
      </c>
      <c r="H2296" s="24" t="s">
        <v>1194</v>
      </c>
      <c r="I2296" s="19" t="s">
        <v>298</v>
      </c>
      <c r="J2296" s="43" t="s">
        <v>1004</v>
      </c>
      <c r="K2296" s="51" t="str">
        <f ca="1">LeaveTracker[[#This Row],[Days]]&amp;" "&amp;LeaveTracker[[#This Row],[Type of Leave]]</f>
        <v>4 OTHER</v>
      </c>
      <c r="L2296" s="23">
        <f ca="1">NETWORKDAYS(LeaveTracker[[#This Row],[Start Date]],LeaveTracker[[#This Row],[End Date]],lstHolidays)</f>
        <v>4</v>
      </c>
      <c r="M2296" s="27"/>
    </row>
    <row r="2297" spans="1:13" ht="30" customHeight="1" x14ac:dyDescent="0.3">
      <c r="A2297" s="27" t="s">
        <v>1167</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1125</v>
      </c>
      <c r="H2297" s="24" t="s">
        <v>1152</v>
      </c>
      <c r="I2297" s="19" t="s">
        <v>82</v>
      </c>
      <c r="J2297" s="43" t="s">
        <v>1149</v>
      </c>
      <c r="K2297" s="51" t="str">
        <f ca="1">LeaveTracker[[#This Row],[Days]]&amp;" "&amp;LeaveTracker[[#This Row],[Type of Leave]]</f>
        <v>3 VL</v>
      </c>
      <c r="L2297" s="23">
        <f ca="1">NETWORKDAYS(LeaveTracker[[#This Row],[Start Date]],LeaveTracker[[#This Row],[End Date]],lstHolidays)</f>
        <v>3</v>
      </c>
      <c r="M2297" s="27"/>
    </row>
    <row r="2298" spans="1:13" ht="30" customHeight="1" x14ac:dyDescent="0.3">
      <c r="A2298" s="27" t="s">
        <v>1168</v>
      </c>
      <c r="B2298" s="31">
        <v>44767</v>
      </c>
      <c r="C2298" s="31">
        <v>44742</v>
      </c>
      <c r="D2298" s="19" t="s">
        <v>440</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1153</v>
      </c>
      <c r="H2298" s="24" t="s">
        <v>1153</v>
      </c>
      <c r="I2298" s="19" t="s">
        <v>81</v>
      </c>
      <c r="J2298" s="43" t="s">
        <v>1149</v>
      </c>
      <c r="K2298" s="51" t="str">
        <f ca="1">LeaveTracker[[#This Row],[Days]]&amp;" "&amp;LeaveTracker[[#This Row],[Type of Leave]]</f>
        <v>1 SL</v>
      </c>
      <c r="L2298" s="23">
        <f ca="1">NETWORKDAYS(LeaveTracker[[#This Row],[Start Date]],LeaveTracker[[#This Row],[End Date]],lstHolidays)</f>
        <v>1</v>
      </c>
      <c r="M2298" s="27"/>
    </row>
    <row r="2299" spans="1:13" ht="30" customHeight="1" x14ac:dyDescent="0.3">
      <c r="A2299" s="27" t="s">
        <v>1169</v>
      </c>
      <c r="B2299" s="31">
        <v>44767</v>
      </c>
      <c r="C2299" s="31">
        <v>44743</v>
      </c>
      <c r="D2299" s="19" t="s">
        <v>776</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1119</v>
      </c>
      <c r="H2299" s="24" t="s">
        <v>1119</v>
      </c>
      <c r="I2299" s="19" t="s">
        <v>81</v>
      </c>
      <c r="J2299" s="43" t="s">
        <v>1149</v>
      </c>
      <c r="K2299" s="51" t="str">
        <f ca="1">LeaveTracker[[#This Row],[Days]]&amp;" "&amp;LeaveTracker[[#This Row],[Type of Leave]]</f>
        <v>1 SL</v>
      </c>
      <c r="L2299" s="23">
        <f ca="1">NETWORKDAYS(LeaveTracker[[#This Row],[Start Date]],LeaveTracker[[#This Row],[End Date]],lstHolidays)</f>
        <v>1</v>
      </c>
      <c r="M2299" s="27"/>
    </row>
    <row r="2300" spans="1:13" ht="30" customHeight="1" x14ac:dyDescent="0.3">
      <c r="A2300" s="27" t="s">
        <v>1170</v>
      </c>
      <c r="B2300" s="31">
        <v>44767</v>
      </c>
      <c r="C2300" s="31">
        <v>44732</v>
      </c>
      <c r="D2300" s="19" t="s">
        <v>874</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1142</v>
      </c>
      <c r="H2300" s="24" t="s">
        <v>1142</v>
      </c>
      <c r="I2300" s="19" t="s">
        <v>81</v>
      </c>
      <c r="J2300" s="43" t="s">
        <v>1149</v>
      </c>
      <c r="K2300" s="51" t="str">
        <f ca="1">LeaveTracker[[#This Row],[Days]]&amp;" "&amp;LeaveTracker[[#This Row],[Type of Leave]]</f>
        <v>1 SL</v>
      </c>
      <c r="L2300" s="23">
        <f ca="1">NETWORKDAYS(LeaveTracker[[#This Row],[Start Date]],LeaveTracker[[#This Row],[End Date]],lstHolidays)</f>
        <v>1</v>
      </c>
      <c r="M2300" s="27"/>
    </row>
    <row r="2301" spans="1:13" ht="30" customHeight="1" x14ac:dyDescent="0.3">
      <c r="A2301" s="27" t="s">
        <v>1171</v>
      </c>
      <c r="B2301" s="31">
        <v>44767</v>
      </c>
      <c r="C2301" s="31">
        <v>44718</v>
      </c>
      <c r="D2301" s="19" t="s">
        <v>415</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1116</v>
      </c>
      <c r="H2301" s="24" t="s">
        <v>1135</v>
      </c>
      <c r="I2301" s="19" t="s">
        <v>298</v>
      </c>
      <c r="J2301" s="43" t="s">
        <v>105</v>
      </c>
      <c r="K2301" s="51" t="str">
        <f ca="1">LeaveTracker[[#This Row],[Days]]&amp;" "&amp;LeaveTracker[[#This Row],[Type of Leave]]</f>
        <v>2 OTHER</v>
      </c>
      <c r="L2301" s="23">
        <f ca="1">NETWORKDAYS(LeaveTracker[[#This Row],[Start Date]],LeaveTracker[[#This Row],[End Date]],lstHolidays)</f>
        <v>2</v>
      </c>
      <c r="M2301" s="27"/>
    </row>
    <row r="2302" spans="1:13" ht="30" customHeight="1" x14ac:dyDescent="0.3">
      <c r="A2302" s="27" t="s">
        <v>1172</v>
      </c>
      <c r="B2302" s="31">
        <v>44767</v>
      </c>
      <c r="C2302" s="31">
        <v>44736</v>
      </c>
      <c r="D2302" s="19" t="s">
        <v>1190</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1119</v>
      </c>
      <c r="H2302" s="24" t="s">
        <v>1119</v>
      </c>
      <c r="I2302" s="19" t="s">
        <v>82</v>
      </c>
      <c r="J2302" s="43" t="s">
        <v>1149</v>
      </c>
      <c r="K2302" s="51" t="str">
        <f ca="1">LeaveTracker[[#This Row],[Days]]&amp;" "&amp;LeaveTracker[[#This Row],[Type of Leave]]</f>
        <v>1 VL</v>
      </c>
      <c r="L2302" s="23">
        <f ca="1">NETWORKDAYS(LeaveTracker[[#This Row],[Start Date]],LeaveTracker[[#This Row],[End Date]],lstHolidays)</f>
        <v>1</v>
      </c>
      <c r="M2302" s="27"/>
    </row>
    <row r="2303" spans="1:13" ht="30" customHeight="1" x14ac:dyDescent="0.3">
      <c r="A2303" s="27" t="s">
        <v>1173</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1111</v>
      </c>
      <c r="H2303" s="24" t="s">
        <v>1111</v>
      </c>
      <c r="I2303" s="19" t="s">
        <v>81</v>
      </c>
      <c r="J2303" s="43" t="s">
        <v>1149</v>
      </c>
      <c r="K2303" s="51" t="str">
        <f ca="1">LeaveTracker[[#This Row],[Days]]&amp;" "&amp;LeaveTracker[[#This Row],[Type of Leave]]</f>
        <v>1 SL</v>
      </c>
      <c r="L2303" s="23">
        <f ca="1">NETWORKDAYS(LeaveTracker[[#This Row],[Start Date]],LeaveTracker[[#This Row],[End Date]],lstHolidays)</f>
        <v>1</v>
      </c>
      <c r="M2303" s="27"/>
    </row>
    <row r="2304" spans="1:13" ht="30" customHeight="1" x14ac:dyDescent="0.3">
      <c r="A2304" s="27" t="s">
        <v>1174</v>
      </c>
      <c r="B2304" s="31">
        <v>44767</v>
      </c>
      <c r="C2304" s="31">
        <v>44732</v>
      </c>
      <c r="D2304" s="19" t="s">
        <v>775</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1141</v>
      </c>
      <c r="H2304" s="24" t="s">
        <v>1141</v>
      </c>
      <c r="I2304" s="19" t="s">
        <v>298</v>
      </c>
      <c r="J2304" s="43" t="s">
        <v>105</v>
      </c>
      <c r="K2304" s="51" t="str">
        <f ca="1">LeaveTracker[[#This Row],[Days]]&amp;" "&amp;LeaveTracker[[#This Row],[Type of Leave]]</f>
        <v>1 OTHER</v>
      </c>
      <c r="L2304" s="23">
        <f ca="1">NETWORKDAYS(LeaveTracker[[#This Row],[Start Date]],LeaveTracker[[#This Row],[End Date]],lstHolidays)</f>
        <v>1</v>
      </c>
      <c r="M2304" s="27"/>
    </row>
    <row r="2305" spans="1:13" ht="30" customHeight="1" x14ac:dyDescent="0.3">
      <c r="A2305" s="27" t="s">
        <v>1175</v>
      </c>
      <c r="B2305" s="31">
        <v>44767</v>
      </c>
      <c r="C2305" s="31">
        <v>44735</v>
      </c>
      <c r="D2305" s="19" t="s">
        <v>591</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1124</v>
      </c>
      <c r="H2305" s="24" t="s">
        <v>1124</v>
      </c>
      <c r="I2305" s="19" t="s">
        <v>81</v>
      </c>
      <c r="J2305" s="43" t="s">
        <v>1149</v>
      </c>
      <c r="K2305" s="51" t="str">
        <f ca="1">LeaveTracker[[#This Row],[Days]]&amp;" "&amp;LeaveTracker[[#This Row],[Type of Leave]]</f>
        <v>1 SL</v>
      </c>
      <c r="L2305" s="23">
        <f ca="1">NETWORKDAYS(LeaveTracker[[#This Row],[Start Date]],LeaveTracker[[#This Row],[End Date]],lstHolidays)</f>
        <v>1</v>
      </c>
      <c r="M2305" s="27"/>
    </row>
    <row r="2306" spans="1:13" ht="30" customHeight="1" x14ac:dyDescent="0.3">
      <c r="A2306" s="27" t="s">
        <v>1176</v>
      </c>
      <c r="B2306" s="31">
        <v>44767</v>
      </c>
      <c r="C2306" s="31">
        <v>44735</v>
      </c>
      <c r="D2306" s="19" t="s">
        <v>612</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1141</v>
      </c>
      <c r="H2306" s="24" t="s">
        <v>1141</v>
      </c>
      <c r="I2306" s="19" t="s">
        <v>82</v>
      </c>
      <c r="J2306" s="43" t="s">
        <v>1149</v>
      </c>
      <c r="K2306" s="51" t="str">
        <f ca="1">LeaveTracker[[#This Row],[Days]]&amp;" "&amp;LeaveTracker[[#This Row],[Type of Leave]]</f>
        <v>1 VL</v>
      </c>
      <c r="L2306" s="23">
        <f ca="1">NETWORKDAYS(LeaveTracker[[#This Row],[Start Date]],LeaveTracker[[#This Row],[End Date]],lstHolidays)</f>
        <v>1</v>
      </c>
      <c r="M2306" s="27"/>
    </row>
    <row r="2307" spans="1:13" ht="30" customHeight="1" x14ac:dyDescent="0.3">
      <c r="A2307" s="27" t="s">
        <v>1177</v>
      </c>
      <c r="B2307" s="31">
        <v>44767</v>
      </c>
      <c r="C2307" s="31">
        <v>44739</v>
      </c>
      <c r="D2307" s="19" t="s">
        <v>559</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1139</v>
      </c>
      <c r="H2307" s="24" t="s">
        <v>1139</v>
      </c>
      <c r="I2307" s="19" t="s">
        <v>81</v>
      </c>
      <c r="J2307" s="43" t="s">
        <v>1149</v>
      </c>
      <c r="K2307" s="51" t="str">
        <f ca="1">LeaveTracker[[#This Row],[Days]]&amp;" "&amp;LeaveTracker[[#This Row],[Type of Leave]]</f>
        <v>1 SL</v>
      </c>
      <c r="L2307" s="23">
        <f ca="1">NETWORKDAYS(LeaveTracker[[#This Row],[Start Date]],LeaveTracker[[#This Row],[End Date]],lstHolidays)</f>
        <v>1</v>
      </c>
      <c r="M2307" s="27"/>
    </row>
    <row r="2308" spans="1:13" ht="30" customHeight="1" x14ac:dyDescent="0.3">
      <c r="A2308" s="27" t="s">
        <v>1178</v>
      </c>
      <c r="B2308" s="31">
        <v>44767</v>
      </c>
      <c r="C2308" s="31">
        <v>44740</v>
      </c>
      <c r="D2308" s="19" t="s">
        <v>564</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1139</v>
      </c>
      <c r="H2308" s="24" t="s">
        <v>1139</v>
      </c>
      <c r="I2308" s="19" t="s">
        <v>81</v>
      </c>
      <c r="J2308" s="43" t="s">
        <v>1149</v>
      </c>
      <c r="K2308" s="51" t="str">
        <f ca="1">LeaveTracker[[#This Row],[Days]]&amp;" "&amp;LeaveTracker[[#This Row],[Type of Leave]]</f>
        <v>1 SL</v>
      </c>
      <c r="L2308" s="23">
        <f ca="1">NETWORKDAYS(LeaveTracker[[#This Row],[Start Date]],LeaveTracker[[#This Row],[End Date]],lstHolidays)</f>
        <v>1</v>
      </c>
      <c r="M2308" s="27"/>
    </row>
    <row r="2309" spans="1:13" ht="30" customHeight="1" x14ac:dyDescent="0.3">
      <c r="A2309" s="27" t="s">
        <v>1179</v>
      </c>
      <c r="B2309" s="31">
        <v>44767</v>
      </c>
      <c r="C2309" s="31">
        <v>44742</v>
      </c>
      <c r="D2309" s="19" t="s">
        <v>837</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1122</v>
      </c>
      <c r="H2309" s="24" t="s">
        <v>1122</v>
      </c>
      <c r="I2309" s="19" t="s">
        <v>82</v>
      </c>
      <c r="J2309" s="43" t="s">
        <v>1149</v>
      </c>
      <c r="K2309" s="51" t="str">
        <f ca="1">LeaveTracker[[#This Row],[Days]]&amp;" "&amp;LeaveTracker[[#This Row],[Type of Leave]]</f>
        <v>1 VL</v>
      </c>
      <c r="L2309" s="23">
        <f ca="1">NETWORKDAYS(LeaveTracker[[#This Row],[Start Date]],LeaveTracker[[#This Row],[End Date]],lstHolidays)</f>
        <v>1</v>
      </c>
      <c r="M2309" s="27"/>
    </row>
    <row r="2310" spans="1:13" ht="30" customHeight="1" x14ac:dyDescent="0.3">
      <c r="A2310" s="27" t="s">
        <v>1179</v>
      </c>
      <c r="B2310" s="31">
        <v>44767</v>
      </c>
      <c r="C2310" s="31">
        <v>44742</v>
      </c>
      <c r="D2310" s="19" t="s">
        <v>837</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1152</v>
      </c>
      <c r="H2310" s="24" t="s">
        <v>1152</v>
      </c>
      <c r="I2310" s="19" t="s">
        <v>82</v>
      </c>
      <c r="J2310" s="43" t="s">
        <v>1149</v>
      </c>
      <c r="K2310" s="51" t="str">
        <f ca="1">LeaveTracker[[#This Row],[Days]]&amp;" "&amp;LeaveTracker[[#This Row],[Type of Leave]]</f>
        <v>1 VL</v>
      </c>
      <c r="L2310" s="23">
        <f ca="1">NETWORKDAYS(LeaveTracker[[#This Row],[Start Date]],LeaveTracker[[#This Row],[End Date]],lstHolidays)</f>
        <v>1</v>
      </c>
      <c r="M2310" s="27"/>
    </row>
    <row r="2311" spans="1:13" ht="30" customHeight="1" x14ac:dyDescent="0.3">
      <c r="A2311" s="27" t="s">
        <v>1180</v>
      </c>
      <c r="B2311" s="31">
        <v>44767</v>
      </c>
      <c r="C2311" s="31">
        <v>44741</v>
      </c>
      <c r="D2311" s="19" t="s">
        <v>591</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1119</v>
      </c>
      <c r="H2311" s="24" t="s">
        <v>1119</v>
      </c>
      <c r="I2311" s="19" t="s">
        <v>298</v>
      </c>
      <c r="J2311" s="43" t="s">
        <v>755</v>
      </c>
      <c r="K2311" s="51" t="str">
        <f ca="1">LeaveTracker[[#This Row],[Days]]&amp;" "&amp;LeaveTracker[[#This Row],[Type of Leave]]</f>
        <v>1 OTHER</v>
      </c>
      <c r="L2311" s="23">
        <f ca="1">NETWORKDAYS(LeaveTracker[[#This Row],[Start Date]],LeaveTracker[[#This Row],[End Date]],lstHolidays)</f>
        <v>1</v>
      </c>
      <c r="M2311" s="27"/>
    </row>
    <row r="2312" spans="1:13" ht="30" customHeight="1" x14ac:dyDescent="0.3">
      <c r="A2312" s="27" t="s">
        <v>1181</v>
      </c>
      <c r="B2312" s="31">
        <v>44767</v>
      </c>
      <c r="C2312" s="31">
        <v>44727</v>
      </c>
      <c r="D2312" s="19" t="s">
        <v>878</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1117</v>
      </c>
      <c r="H2312" s="24" t="s">
        <v>1117</v>
      </c>
      <c r="I2312" s="19" t="s">
        <v>82</v>
      </c>
      <c r="J2312" s="43" t="s">
        <v>1149</v>
      </c>
      <c r="K2312" s="51" t="str">
        <f ca="1">LeaveTracker[[#This Row],[Days]]&amp;" "&amp;LeaveTracker[[#This Row],[Type of Leave]]</f>
        <v>1 VL</v>
      </c>
      <c r="L2312" s="23">
        <f ca="1">NETWORKDAYS(LeaveTracker[[#This Row],[Start Date]],LeaveTracker[[#This Row],[End Date]],lstHolidays)</f>
        <v>1</v>
      </c>
      <c r="M2312" s="27"/>
    </row>
    <row r="2313" spans="1:13" ht="30" customHeight="1" x14ac:dyDescent="0.3">
      <c r="A2313" s="27" t="s">
        <v>1182</v>
      </c>
      <c r="B2313" s="31">
        <v>44767</v>
      </c>
      <c r="C2313" s="31">
        <v>44741</v>
      </c>
      <c r="D2313" s="19" t="s">
        <v>1191</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1147</v>
      </c>
      <c r="H2313" s="24" t="s">
        <v>1147</v>
      </c>
      <c r="I2313" s="19" t="s">
        <v>82</v>
      </c>
      <c r="J2313" s="43" t="s">
        <v>1149</v>
      </c>
      <c r="K2313" s="51" t="str">
        <f ca="1">LeaveTracker[[#This Row],[Days]]&amp;" "&amp;LeaveTracker[[#This Row],[Type of Leave]]</f>
        <v>1 VL</v>
      </c>
      <c r="L2313" s="23">
        <f ca="1">NETWORKDAYS(LeaveTracker[[#This Row],[Start Date]],LeaveTracker[[#This Row],[End Date]],lstHolidays)</f>
        <v>1</v>
      </c>
      <c r="M2313" s="27"/>
    </row>
    <row r="2314" spans="1:13" ht="30" customHeight="1" x14ac:dyDescent="0.3">
      <c r="A2314" s="27" t="s">
        <v>1183</v>
      </c>
      <c r="B2314" s="31">
        <v>44767</v>
      </c>
      <c r="C2314" s="31">
        <v>44740</v>
      </c>
      <c r="D2314" s="19" t="s">
        <v>809</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1139</v>
      </c>
      <c r="H2314" s="24" t="s">
        <v>1139</v>
      </c>
      <c r="I2314" s="19" t="s">
        <v>81</v>
      </c>
      <c r="J2314" s="43" t="s">
        <v>1149</v>
      </c>
      <c r="K2314" s="51" t="str">
        <f ca="1">LeaveTracker[[#This Row],[Days]]&amp;" "&amp;LeaveTracker[[#This Row],[Type of Leave]]</f>
        <v>1 SL</v>
      </c>
      <c r="L2314" s="23">
        <f ca="1">NETWORKDAYS(LeaveTracker[[#This Row],[Start Date]],LeaveTracker[[#This Row],[End Date]],lstHolidays)</f>
        <v>1</v>
      </c>
      <c r="M2314" s="27"/>
    </row>
    <row r="2315" spans="1:13" ht="30" customHeight="1" x14ac:dyDescent="0.3">
      <c r="A2315" s="27" t="s">
        <v>1184</v>
      </c>
      <c r="B2315" s="31">
        <v>44767</v>
      </c>
      <c r="C2315" s="31">
        <v>44740</v>
      </c>
      <c r="D2315" s="19" t="s">
        <v>809</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1121</v>
      </c>
      <c r="H2315" s="24" t="s">
        <v>1125</v>
      </c>
      <c r="I2315" s="19" t="s">
        <v>82</v>
      </c>
      <c r="J2315" s="43" t="s">
        <v>1149</v>
      </c>
      <c r="K2315" s="51" t="str">
        <f ca="1">LeaveTracker[[#This Row],[Days]]&amp;" "&amp;LeaveTracker[[#This Row],[Type of Leave]]</f>
        <v>2 VL</v>
      </c>
      <c r="L2315" s="23">
        <f ca="1">NETWORKDAYS(LeaveTracker[[#This Row],[Start Date]],LeaveTracker[[#This Row],[End Date]],lstHolidays)</f>
        <v>2</v>
      </c>
      <c r="M2315" s="27"/>
    </row>
    <row r="2316" spans="1:13" ht="30" customHeight="1" x14ac:dyDescent="0.3">
      <c r="A2316" s="27" t="s">
        <v>1185</v>
      </c>
      <c r="B2316" s="31">
        <v>44767</v>
      </c>
      <c r="C2316" s="31">
        <v>44741</v>
      </c>
      <c r="D2316" s="19" t="s">
        <v>829</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1122</v>
      </c>
      <c r="H2316" s="24" t="s">
        <v>1125</v>
      </c>
      <c r="I2316" s="19" t="s">
        <v>82</v>
      </c>
      <c r="J2316" s="43" t="s">
        <v>1149</v>
      </c>
      <c r="K2316" s="51" t="str">
        <f ca="1">LeaveTracker[[#This Row],[Days]]&amp;" "&amp;LeaveTracker[[#This Row],[Type of Leave]]</f>
        <v>3 VL</v>
      </c>
      <c r="L2316" s="23">
        <f ca="1">NETWORKDAYS(LeaveTracker[[#This Row],[Start Date]],LeaveTracker[[#This Row],[End Date]],lstHolidays)</f>
        <v>3</v>
      </c>
      <c r="M2316" s="27"/>
    </row>
    <row r="2317" spans="1:13" ht="30" customHeight="1" x14ac:dyDescent="0.3">
      <c r="A2317" s="27" t="s">
        <v>1186</v>
      </c>
      <c r="B2317" s="31">
        <v>44767</v>
      </c>
      <c r="C2317" s="31">
        <v>44727</v>
      </c>
      <c r="D2317" s="19" t="s">
        <v>530</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1124</v>
      </c>
      <c r="H2317" s="24" t="s">
        <v>1162</v>
      </c>
      <c r="I2317" s="19" t="s">
        <v>82</v>
      </c>
      <c r="J2317" s="43" t="s">
        <v>1149</v>
      </c>
      <c r="K2317" s="51" t="str">
        <f ca="1">LeaveTracker[[#This Row],[Days]]&amp;" "&amp;LeaveTracker[[#This Row],[Type of Leave]]</f>
        <v>2 VL</v>
      </c>
      <c r="L2317" s="23">
        <f ca="1">NETWORKDAYS(LeaveTracker[[#This Row],[Start Date]],LeaveTracker[[#This Row],[End Date]],lstHolidays)</f>
        <v>2</v>
      </c>
      <c r="M2317" s="27"/>
    </row>
    <row r="2318" spans="1:13" ht="30" customHeight="1" x14ac:dyDescent="0.3">
      <c r="A2318" s="27" t="s">
        <v>1186</v>
      </c>
      <c r="B2318" s="31">
        <v>44767</v>
      </c>
      <c r="C2318" s="31">
        <v>44727</v>
      </c>
      <c r="D2318" s="19" t="s">
        <v>530</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1141</v>
      </c>
      <c r="H2318" s="24" t="s">
        <v>1141</v>
      </c>
      <c r="I2318" s="19" t="s">
        <v>82</v>
      </c>
      <c r="J2318" s="43" t="s">
        <v>1149</v>
      </c>
      <c r="K2318" s="51" t="str">
        <f ca="1">LeaveTracker[[#This Row],[Days]]&amp;" "&amp;LeaveTracker[[#This Row],[Type of Leave]]</f>
        <v>1 VL</v>
      </c>
      <c r="L2318" s="23">
        <f ca="1">NETWORKDAYS(LeaveTracker[[#This Row],[Start Date]],LeaveTracker[[#This Row],[End Date]],lstHolidays)</f>
        <v>1</v>
      </c>
      <c r="M2318" s="27"/>
    </row>
    <row r="2319" spans="1:13" ht="30" customHeight="1" x14ac:dyDescent="0.3">
      <c r="A2319" s="27" t="s">
        <v>1187</v>
      </c>
      <c r="B2319" s="31">
        <v>44767</v>
      </c>
      <c r="C2319" s="31">
        <v>44736</v>
      </c>
      <c r="D2319" s="19" t="s">
        <v>874</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1111</v>
      </c>
      <c r="H2319" s="24" t="s">
        <v>1111</v>
      </c>
      <c r="I2319" s="19" t="s">
        <v>81</v>
      </c>
      <c r="J2319" s="43" t="s">
        <v>1149</v>
      </c>
      <c r="K2319" s="51" t="str">
        <f ca="1">LeaveTracker[[#This Row],[Days]]&amp;" "&amp;LeaveTracker[[#This Row],[Type of Leave]]</f>
        <v>1 SL</v>
      </c>
      <c r="L2319" s="23">
        <f ca="1">NETWORKDAYS(LeaveTracker[[#This Row],[Start Date]],LeaveTracker[[#This Row],[End Date]],lstHolidays)</f>
        <v>1</v>
      </c>
      <c r="M2319" s="27"/>
    </row>
    <row r="2320" spans="1:13" ht="30" customHeight="1" x14ac:dyDescent="0.3">
      <c r="A2320" s="27" t="s">
        <v>1187</v>
      </c>
      <c r="B2320" s="31">
        <v>44767</v>
      </c>
      <c r="C2320" s="31">
        <v>44736</v>
      </c>
      <c r="D2320" s="19" t="s">
        <v>874</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1162</v>
      </c>
      <c r="H2320" s="24" t="s">
        <v>1162</v>
      </c>
      <c r="I2320" s="19" t="s">
        <v>81</v>
      </c>
      <c r="J2320" s="43" t="s">
        <v>1149</v>
      </c>
      <c r="K2320" s="51" t="str">
        <f ca="1">LeaveTracker[[#This Row],[Days]]&amp;" "&amp;LeaveTracker[[#This Row],[Type of Leave]]</f>
        <v>1 SL</v>
      </c>
      <c r="L2320" s="23">
        <f ca="1">NETWORKDAYS(LeaveTracker[[#This Row],[Start Date]],LeaveTracker[[#This Row],[End Date]],lstHolidays)</f>
        <v>1</v>
      </c>
      <c r="M2320" s="27"/>
    </row>
    <row r="2321" spans="1:13" ht="30" customHeight="1" x14ac:dyDescent="0.3">
      <c r="A2321" s="27" t="s">
        <v>1188</v>
      </c>
      <c r="B2321" s="31">
        <v>44767</v>
      </c>
      <c r="C2321" s="31">
        <v>44725</v>
      </c>
      <c r="D2321" s="19" t="s">
        <v>874</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1113</v>
      </c>
      <c r="H2321" s="24" t="s">
        <v>1113</v>
      </c>
      <c r="I2321" s="19" t="s">
        <v>81</v>
      </c>
      <c r="J2321" s="43" t="s">
        <v>1149</v>
      </c>
      <c r="K2321" s="51" t="str">
        <f ca="1">LeaveTracker[[#This Row],[Days]]&amp;" "&amp;LeaveTracker[[#This Row],[Type of Leave]]</f>
        <v>1 SL</v>
      </c>
      <c r="L2321" s="23">
        <f ca="1">NETWORKDAYS(LeaveTracker[[#This Row],[Start Date]],LeaveTracker[[#This Row],[End Date]],lstHolidays)</f>
        <v>1</v>
      </c>
      <c r="M2321" s="27"/>
    </row>
    <row r="2322" spans="1:13" ht="30" customHeight="1" x14ac:dyDescent="0.3">
      <c r="A2322" s="27" t="s">
        <v>1199</v>
      </c>
      <c r="B2322" s="31">
        <v>44767</v>
      </c>
      <c r="C2322" s="31">
        <v>44721</v>
      </c>
      <c r="D2322" s="19" t="s">
        <v>402</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1115</v>
      </c>
      <c r="H2322" s="24" t="s">
        <v>1115</v>
      </c>
      <c r="I2322" s="19" t="s">
        <v>81</v>
      </c>
      <c r="J2322" s="43" t="s">
        <v>1149</v>
      </c>
      <c r="K2322" s="51" t="str">
        <f ca="1">LeaveTracker[[#This Row],[Days]]&amp;" "&amp;LeaveTracker[[#This Row],[Type of Leave]]</f>
        <v>1 SL</v>
      </c>
      <c r="L2322" s="23">
        <f ca="1">NETWORKDAYS(LeaveTracker[[#This Row],[Start Date]],LeaveTracker[[#This Row],[End Date]],lstHolidays)</f>
        <v>1</v>
      </c>
      <c r="M2322" s="27"/>
    </row>
    <row r="2323" spans="1:13" ht="30" customHeight="1" x14ac:dyDescent="0.3">
      <c r="A2323" s="27" t="s">
        <v>1200</v>
      </c>
      <c r="B2323" s="31">
        <v>44767</v>
      </c>
      <c r="C2323" s="31">
        <v>44740</v>
      </c>
      <c r="D2323" s="19" t="s">
        <v>519</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1139</v>
      </c>
      <c r="H2323" s="24" t="s">
        <v>1139</v>
      </c>
      <c r="I2323" s="19" t="s">
        <v>81</v>
      </c>
      <c r="J2323" s="43" t="s">
        <v>1149</v>
      </c>
      <c r="K2323" s="51" t="str">
        <f ca="1">LeaveTracker[[#This Row],[Days]]&amp;" "&amp;LeaveTracker[[#This Row],[Type of Leave]]</f>
        <v>1 SL</v>
      </c>
      <c r="L2323" s="23">
        <f ca="1">NETWORKDAYS(LeaveTracker[[#This Row],[Start Date]],LeaveTracker[[#This Row],[End Date]],lstHolidays)</f>
        <v>1</v>
      </c>
      <c r="M2323" s="27"/>
    </row>
    <row r="2324" spans="1:13" ht="30" customHeight="1" x14ac:dyDescent="0.3">
      <c r="A2324" s="27" t="s">
        <v>1201</v>
      </c>
      <c r="B2324" s="31">
        <v>44767</v>
      </c>
      <c r="C2324" s="31">
        <v>44740</v>
      </c>
      <c r="D2324" s="19" t="s">
        <v>1008</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1162</v>
      </c>
      <c r="H2324" s="24" t="s">
        <v>1162</v>
      </c>
      <c r="I2324" s="19" t="s">
        <v>81</v>
      </c>
      <c r="J2324" s="43" t="s">
        <v>1149</v>
      </c>
      <c r="K2324" s="51" t="str">
        <f ca="1">LeaveTracker[[#This Row],[Days]]&amp;" "&amp;LeaveTracker[[#This Row],[Type of Leave]]</f>
        <v>1 SL</v>
      </c>
      <c r="L2324" s="23">
        <f ca="1">NETWORKDAYS(LeaveTracker[[#This Row],[Start Date]],LeaveTracker[[#This Row],[End Date]],lstHolidays)</f>
        <v>1</v>
      </c>
      <c r="M2324" s="27"/>
    </row>
    <row r="2325" spans="1:13" ht="30" customHeight="1" x14ac:dyDescent="0.3">
      <c r="A2325" s="27" t="s">
        <v>1202</v>
      </c>
      <c r="B2325" s="31">
        <v>44767</v>
      </c>
      <c r="C2325" s="31">
        <v>44734</v>
      </c>
      <c r="D2325" s="19" t="s">
        <v>371</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1119</v>
      </c>
      <c r="H2325" s="24" t="s">
        <v>1119</v>
      </c>
      <c r="I2325" s="19" t="s">
        <v>298</v>
      </c>
      <c r="J2325" s="43" t="s">
        <v>105</v>
      </c>
      <c r="K2325" s="51" t="str">
        <f ca="1">LeaveTracker[[#This Row],[Days]]&amp;" "&amp;LeaveTracker[[#This Row],[Type of Leave]]</f>
        <v>1 OTHER</v>
      </c>
      <c r="L2325" s="23">
        <f ca="1">NETWORKDAYS(LeaveTracker[[#This Row],[Start Date]],LeaveTracker[[#This Row],[End Date]],lstHolidays)</f>
        <v>1</v>
      </c>
      <c r="M2325" s="27"/>
    </row>
    <row r="2326" spans="1:13" ht="30" customHeight="1" x14ac:dyDescent="0.3">
      <c r="A2326" s="27" t="s">
        <v>1203</v>
      </c>
      <c r="B2326" s="31">
        <v>44767</v>
      </c>
      <c r="C2326" s="31">
        <v>44740</v>
      </c>
      <c r="D2326" s="19" t="s">
        <v>371</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1141</v>
      </c>
      <c r="H2326" s="24" t="s">
        <v>1141</v>
      </c>
      <c r="I2326" s="19" t="s">
        <v>81</v>
      </c>
      <c r="J2326" s="43" t="s">
        <v>1149</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1204</v>
      </c>
      <c r="B2327" s="31">
        <v>44767</v>
      </c>
      <c r="C2327" s="31">
        <v>44735</v>
      </c>
      <c r="D2327" s="19" t="s">
        <v>1226</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1141</v>
      </c>
      <c r="H2327" s="24" t="s">
        <v>1153</v>
      </c>
      <c r="I2327" s="19" t="s">
        <v>298</v>
      </c>
      <c r="J2327" s="43" t="s">
        <v>274</v>
      </c>
      <c r="K2327" s="51" t="str">
        <f ca="1">LeaveTracker[[#This Row],[Days]]&amp;" "&amp;LeaveTracker[[#This Row],[Type of Leave]]</f>
        <v>2 OTHER</v>
      </c>
      <c r="L2327" s="23">
        <f ca="1">NETWORKDAYS(LeaveTracker[[#This Row],[Start Date]],LeaveTracker[[#This Row],[End Date]],lstHolidays)</f>
        <v>2</v>
      </c>
      <c r="M2327" s="27"/>
    </row>
    <row r="2328" spans="1:13" ht="30" customHeight="1" x14ac:dyDescent="0.3">
      <c r="A2328" s="27" t="s">
        <v>1205</v>
      </c>
      <c r="B2328" s="31">
        <v>44767</v>
      </c>
      <c r="C2328" s="31">
        <v>44739</v>
      </c>
      <c r="D2328" s="19" t="s">
        <v>1072</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1141</v>
      </c>
      <c r="H2328" s="24" t="s">
        <v>1141</v>
      </c>
      <c r="I2328" s="19" t="s">
        <v>298</v>
      </c>
      <c r="J2328" s="43" t="s">
        <v>105</v>
      </c>
      <c r="K2328" s="51" t="str">
        <f ca="1">LeaveTracker[[#This Row],[Days]]&amp;" "&amp;LeaveTracker[[#This Row],[Type of Leave]]</f>
        <v>1 OTHER</v>
      </c>
      <c r="L2328" s="23">
        <f ca="1">NETWORKDAYS(LeaveTracker[[#This Row],[Start Date]],LeaveTracker[[#This Row],[End Date]],lstHolidays)</f>
        <v>1</v>
      </c>
      <c r="M2328" s="27"/>
    </row>
    <row r="2329" spans="1:13" ht="30" customHeight="1" x14ac:dyDescent="0.3">
      <c r="A2329" s="27" t="s">
        <v>1206</v>
      </c>
      <c r="B2329" s="31">
        <v>44767</v>
      </c>
      <c r="C2329" s="31">
        <v>44698</v>
      </c>
      <c r="D2329" s="19" t="s">
        <v>1221</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1233</v>
      </c>
      <c r="H2329" s="24" t="s">
        <v>1140</v>
      </c>
      <c r="I2329" s="19" t="s">
        <v>82</v>
      </c>
      <c r="J2329" s="43" t="s">
        <v>1149</v>
      </c>
      <c r="K2329" s="51" t="str">
        <f ca="1">LeaveTracker[[#This Row],[Days]]&amp;" "&amp;LeaveTracker[[#This Row],[Type of Leave]]</f>
        <v>3 VL</v>
      </c>
      <c r="L2329" s="23">
        <f ca="1">NETWORKDAYS(LeaveTracker[[#This Row],[Start Date]],LeaveTracker[[#This Row],[End Date]],lstHolidays)</f>
        <v>3</v>
      </c>
      <c r="M2329" s="27"/>
    </row>
    <row r="2330" spans="1:13" ht="30" customHeight="1" x14ac:dyDescent="0.3">
      <c r="A2330" s="27" t="s">
        <v>1206</v>
      </c>
      <c r="B2330" s="31">
        <v>44767</v>
      </c>
      <c r="C2330" s="31">
        <v>44698</v>
      </c>
      <c r="D2330" s="19" t="s">
        <v>1221</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1234</v>
      </c>
      <c r="H2330" s="24" t="s">
        <v>1235</v>
      </c>
      <c r="I2330" s="19" t="s">
        <v>82</v>
      </c>
      <c r="J2330" s="43" t="s">
        <v>1149</v>
      </c>
      <c r="K2330" s="51" t="str">
        <f ca="1">LeaveTracker[[#This Row],[Days]]&amp;" "&amp;LeaveTracker[[#This Row],[Type of Leave]]</f>
        <v>5 VL</v>
      </c>
      <c r="L2330" s="23">
        <f ca="1">NETWORKDAYS(LeaveTracker[[#This Row],[Start Date]],LeaveTracker[[#This Row],[End Date]],lstHolidays)</f>
        <v>5</v>
      </c>
      <c r="M2330" s="27"/>
    </row>
    <row r="2331" spans="1:13" ht="30" customHeight="1" x14ac:dyDescent="0.3">
      <c r="A2331" s="27" t="s">
        <v>1206</v>
      </c>
      <c r="B2331" s="31">
        <v>44767</v>
      </c>
      <c r="C2331" s="31">
        <v>44698</v>
      </c>
      <c r="D2331" s="19" t="s">
        <v>1221</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1136</v>
      </c>
      <c r="H2331" s="24" t="s">
        <v>1145</v>
      </c>
      <c r="I2331" s="19" t="s">
        <v>82</v>
      </c>
      <c r="J2331" s="53" t="s">
        <v>1956</v>
      </c>
      <c r="K2331" s="51" t="str">
        <f ca="1">LeaveTracker[[#This Row],[Days]]&amp;" "&amp;LeaveTracker[[#This Row],[Type of Leave]]</f>
        <v>3 VL</v>
      </c>
      <c r="L2331" s="23">
        <f ca="1">NETWORKDAYS(LeaveTracker[[#This Row],[Start Date]],LeaveTracker[[#This Row],[End Date]],lstHolidays)</f>
        <v>3</v>
      </c>
      <c r="M2331" s="27"/>
    </row>
    <row r="2332" spans="1:13" ht="30" customHeight="1" x14ac:dyDescent="0.3">
      <c r="A2332" s="27" t="s">
        <v>1207</v>
      </c>
      <c r="B2332" s="31">
        <v>44767</v>
      </c>
      <c r="C2332" s="31">
        <v>44698</v>
      </c>
      <c r="D2332" s="19" t="s">
        <v>1221</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1236</v>
      </c>
      <c r="H2332" s="24" t="s">
        <v>1237</v>
      </c>
      <c r="I2332" s="19" t="s">
        <v>298</v>
      </c>
      <c r="J2332" s="43" t="s">
        <v>1238</v>
      </c>
      <c r="K2332" s="51" t="str">
        <f ca="1">LeaveTracker[[#This Row],[Days]]&amp;" "&amp;LeaveTracker[[#This Row],[Type of Leave]]</f>
        <v>17 OTHER</v>
      </c>
      <c r="L2332" s="23">
        <f ca="1">NETWORKDAYS(LeaveTracker[[#This Row],[Start Date]],LeaveTracker[[#This Row],[End Date]],lstHolidays)</f>
        <v>17</v>
      </c>
      <c r="M2332" s="27"/>
    </row>
    <row r="2333" spans="1:13" ht="30" customHeight="1" x14ac:dyDescent="0.3">
      <c r="A2333" s="27" t="s">
        <v>1208</v>
      </c>
      <c r="B2333" s="31">
        <v>44767</v>
      </c>
      <c r="C2333" s="31">
        <v>44711</v>
      </c>
      <c r="D2333" s="19" t="s">
        <v>914</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1118</v>
      </c>
      <c r="H2333" s="24" t="s">
        <v>1113</v>
      </c>
      <c r="I2333" s="19" t="s">
        <v>82</v>
      </c>
      <c r="J2333" s="43" t="s">
        <v>1149</v>
      </c>
      <c r="K2333" s="51" t="str">
        <f ca="1">LeaveTracker[[#This Row],[Days]]&amp;" "&amp;LeaveTracker[[#This Row],[Type of Leave]]</f>
        <v>5 VL</v>
      </c>
      <c r="L2333" s="23">
        <f ca="1">NETWORKDAYS(LeaveTracker[[#This Row],[Start Date]],LeaveTracker[[#This Row],[End Date]],lstHolidays)</f>
        <v>5</v>
      </c>
      <c r="M2333" s="27"/>
    </row>
    <row r="2334" spans="1:13" ht="30" customHeight="1" x14ac:dyDescent="0.3">
      <c r="A2334" s="27" t="s">
        <v>1208</v>
      </c>
      <c r="B2334" s="31">
        <v>44767</v>
      </c>
      <c r="C2334" s="31">
        <v>44711</v>
      </c>
      <c r="D2334" s="19" t="s">
        <v>914</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1116</v>
      </c>
      <c r="H2334" s="24" t="s">
        <v>1111</v>
      </c>
      <c r="I2334" s="19" t="s">
        <v>82</v>
      </c>
      <c r="J2334" s="43" t="s">
        <v>1149</v>
      </c>
      <c r="K2334" s="51" t="str">
        <f ca="1">LeaveTracker[[#This Row],[Days]]&amp;" "&amp;LeaveTracker[[#This Row],[Type of Leave]]</f>
        <v>5 VL</v>
      </c>
      <c r="L2334" s="23">
        <f ca="1">NETWORKDAYS(LeaveTracker[[#This Row],[Start Date]],LeaveTracker[[#This Row],[End Date]],lstHolidays)</f>
        <v>5</v>
      </c>
      <c r="M2334" s="27"/>
    </row>
    <row r="2335" spans="1:13" ht="30" customHeight="1" x14ac:dyDescent="0.3">
      <c r="A2335" s="27" t="s">
        <v>1208</v>
      </c>
      <c r="B2335" s="31">
        <v>44767</v>
      </c>
      <c r="C2335" s="31">
        <v>44711</v>
      </c>
      <c r="D2335" s="19" t="s">
        <v>914</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1117</v>
      </c>
      <c r="H2335" s="24" t="s">
        <v>1139</v>
      </c>
      <c r="I2335" s="19" t="s">
        <v>82</v>
      </c>
      <c r="J2335" s="43" t="s">
        <v>1149</v>
      </c>
      <c r="K2335" s="51" t="str">
        <f ca="1">LeaveTracker[[#This Row],[Days]]&amp;" "&amp;LeaveTracker[[#This Row],[Type of Leave]]</f>
        <v>5 VL</v>
      </c>
      <c r="L2335" s="23">
        <f ca="1">NETWORKDAYS(LeaveTracker[[#This Row],[Start Date]],LeaveTracker[[#This Row],[End Date]],lstHolidays)</f>
        <v>5</v>
      </c>
      <c r="M2335" s="27"/>
    </row>
    <row r="2336" spans="1:13" ht="30" customHeight="1" x14ac:dyDescent="0.3">
      <c r="A2336" s="27" t="s">
        <v>1209</v>
      </c>
      <c r="B2336" s="31">
        <v>44767</v>
      </c>
      <c r="C2336" s="31">
        <v>44721</v>
      </c>
      <c r="D2336" s="20" t="s">
        <v>874</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1157</v>
      </c>
      <c r="H2336" s="24" t="s">
        <v>1157</v>
      </c>
      <c r="I2336" s="19" t="s">
        <v>81</v>
      </c>
      <c r="J2336" s="43" t="s">
        <v>1149</v>
      </c>
      <c r="K2336" s="51" t="str">
        <f ca="1">LeaveTracker[[#This Row],[Days]]&amp;" "&amp;LeaveTracker[[#This Row],[Type of Leave]]</f>
        <v>1 SL</v>
      </c>
      <c r="L2336" s="23">
        <f ca="1">NETWORKDAYS(LeaveTracker[[#This Row],[Start Date]],LeaveTracker[[#This Row],[End Date]],lstHolidays)</f>
        <v>1</v>
      </c>
      <c r="M2336" s="27"/>
    </row>
    <row r="2337" spans="1:13" ht="30" customHeight="1" x14ac:dyDescent="0.3">
      <c r="A2337" s="27" t="s">
        <v>1210</v>
      </c>
      <c r="B2337" s="31">
        <v>44767</v>
      </c>
      <c r="C2337" s="31">
        <v>44718</v>
      </c>
      <c r="D2337" s="19" t="s">
        <v>1222</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1115</v>
      </c>
      <c r="H2337" s="24" t="s">
        <v>1115</v>
      </c>
      <c r="I2337" s="19" t="s">
        <v>298</v>
      </c>
      <c r="J2337" s="43" t="s">
        <v>105</v>
      </c>
      <c r="K2337" s="51" t="str">
        <f ca="1">LeaveTracker[[#This Row],[Days]]&amp;" "&amp;LeaveTracker[[#This Row],[Type of Leave]]</f>
        <v>1 OTHER</v>
      </c>
      <c r="L2337" s="23">
        <f ca="1">NETWORKDAYS(LeaveTracker[[#This Row],[Start Date]],LeaveTracker[[#This Row],[End Date]],lstHolidays)</f>
        <v>1</v>
      </c>
      <c r="M2337" s="27"/>
    </row>
    <row r="2338" spans="1:13" ht="30" customHeight="1" x14ac:dyDescent="0.3">
      <c r="A2338" s="27" t="s">
        <v>1211</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1115</v>
      </c>
      <c r="H2338" s="24" t="s">
        <v>1115</v>
      </c>
      <c r="I2338" s="19" t="s">
        <v>81</v>
      </c>
      <c r="J2338" s="43" t="s">
        <v>1149</v>
      </c>
      <c r="K2338" s="51" t="str">
        <f ca="1">LeaveTracker[[#This Row],[Days]]&amp;" "&amp;LeaveTracker[[#This Row],[Type of Leave]]</f>
        <v>1 SL</v>
      </c>
      <c r="L2338" s="23">
        <f ca="1">NETWORKDAYS(LeaveTracker[[#This Row],[Start Date]],LeaveTracker[[#This Row],[End Date]],lstHolidays)</f>
        <v>1</v>
      </c>
      <c r="M2338" s="27"/>
    </row>
    <row r="2339" spans="1:13" ht="30" customHeight="1" x14ac:dyDescent="0.3">
      <c r="A2339" s="27" t="s">
        <v>1212</v>
      </c>
      <c r="B2339" s="31">
        <v>44767</v>
      </c>
      <c r="C2339" s="31">
        <v>44720</v>
      </c>
      <c r="D2339" s="19" t="s">
        <v>695</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1116</v>
      </c>
      <c r="H2339" s="24" t="s">
        <v>1111</v>
      </c>
      <c r="I2339" s="19" t="s">
        <v>82</v>
      </c>
      <c r="J2339" s="43" t="s">
        <v>1149</v>
      </c>
      <c r="K2339" s="51" t="str">
        <f ca="1">LeaveTracker[[#This Row],[Days]]&amp;" "&amp;LeaveTracker[[#This Row],[Type of Leave]]</f>
        <v>5 VL</v>
      </c>
      <c r="L2339" s="23">
        <f ca="1">NETWORKDAYS(LeaveTracker[[#This Row],[Start Date]],LeaveTracker[[#This Row],[End Date]],lstHolidays)</f>
        <v>5</v>
      </c>
      <c r="M2339" s="27"/>
    </row>
    <row r="2340" spans="1:13" ht="30" customHeight="1" x14ac:dyDescent="0.3">
      <c r="A2340" s="27" t="s">
        <v>1212</v>
      </c>
      <c r="B2340" s="31">
        <v>44767</v>
      </c>
      <c r="C2340" s="31">
        <v>44720</v>
      </c>
      <c r="D2340" s="19" t="s">
        <v>695</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1117</v>
      </c>
      <c r="H2340" s="24" t="s">
        <v>1117</v>
      </c>
      <c r="I2340" s="19" t="s">
        <v>82</v>
      </c>
      <c r="J2340" s="43" t="s">
        <v>1149</v>
      </c>
      <c r="K2340" s="51" t="str">
        <f ca="1">LeaveTracker[[#This Row],[Days]]&amp;" "&amp;LeaveTracker[[#This Row],[Type of Leave]]</f>
        <v>1 VL</v>
      </c>
      <c r="L2340" s="23">
        <f ca="1">NETWORKDAYS(LeaveTracker[[#This Row],[Start Date]],LeaveTracker[[#This Row],[End Date]],lstHolidays)</f>
        <v>1</v>
      </c>
      <c r="M2340" s="27"/>
    </row>
    <row r="2341" spans="1:13" ht="30" customHeight="1" x14ac:dyDescent="0.3">
      <c r="A2341" s="27" t="s">
        <v>1212</v>
      </c>
      <c r="B2341" s="31">
        <v>44767</v>
      </c>
      <c r="C2341" s="31">
        <v>44720</v>
      </c>
      <c r="D2341" s="19" t="s">
        <v>695</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1124</v>
      </c>
      <c r="H2341" s="24" t="s">
        <v>1139</v>
      </c>
      <c r="I2341" s="19" t="s">
        <v>82</v>
      </c>
      <c r="J2341" s="43" t="s">
        <v>1149</v>
      </c>
      <c r="K2341" s="51" t="str">
        <f ca="1">LeaveTracker[[#This Row],[Days]]&amp;" "&amp;LeaveTracker[[#This Row],[Type of Leave]]</f>
        <v>3 VL</v>
      </c>
      <c r="L2341" s="23">
        <f ca="1">NETWORKDAYS(LeaveTracker[[#This Row],[Start Date]],LeaveTracker[[#This Row],[End Date]],lstHolidays)</f>
        <v>3</v>
      </c>
      <c r="M2341" s="27"/>
    </row>
    <row r="2342" spans="1:13" ht="30" customHeight="1" x14ac:dyDescent="0.3">
      <c r="A2342" s="27" t="s">
        <v>1212</v>
      </c>
      <c r="B2342" s="31">
        <v>44767</v>
      </c>
      <c r="C2342" s="31">
        <v>44720</v>
      </c>
      <c r="D2342" s="19" t="s">
        <v>695</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1141</v>
      </c>
      <c r="H2342" s="24" t="s">
        <v>1119</v>
      </c>
      <c r="I2342" s="19" t="s">
        <v>82</v>
      </c>
      <c r="J2342" s="43" t="s">
        <v>1149</v>
      </c>
      <c r="K2342" s="51" t="str">
        <f ca="1">LeaveTracker[[#This Row],[Days]]&amp;" "&amp;LeaveTracker[[#This Row],[Type of Leave]]</f>
        <v>4 VL</v>
      </c>
      <c r="L2342" s="23">
        <f ca="1">NETWORKDAYS(LeaveTracker[[#This Row],[Start Date]],LeaveTracker[[#This Row],[End Date]],lstHolidays)</f>
        <v>4</v>
      </c>
      <c r="M2342" s="27"/>
    </row>
    <row r="2343" spans="1:13" ht="30" customHeight="1" x14ac:dyDescent="0.3">
      <c r="A2343" s="27" t="s">
        <v>1213</v>
      </c>
      <c r="B2343" s="31">
        <v>44767</v>
      </c>
      <c r="C2343" s="31">
        <v>44722</v>
      </c>
      <c r="D2343" s="19" t="s">
        <v>695</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1157</v>
      </c>
      <c r="H2343" s="24" t="s">
        <v>1113</v>
      </c>
      <c r="I2343" s="19" t="s">
        <v>81</v>
      </c>
      <c r="J2343" s="43" t="s">
        <v>1149</v>
      </c>
      <c r="K2343" s="51" t="str">
        <f ca="1">LeaveTracker[[#This Row],[Days]]&amp;" "&amp;LeaveTracker[[#This Row],[Type of Leave]]</f>
        <v>3 SL</v>
      </c>
      <c r="L2343" s="23">
        <f ca="1">NETWORKDAYS(LeaveTracker[[#This Row],[Start Date]],LeaveTracker[[#This Row],[End Date]],lstHolidays)</f>
        <v>3</v>
      </c>
      <c r="M2343" s="27"/>
    </row>
    <row r="2344" spans="1:13" ht="30" customHeight="1" x14ac:dyDescent="0.3">
      <c r="A2344" s="27" t="s">
        <v>1214</v>
      </c>
      <c r="B2344" s="31">
        <v>44767</v>
      </c>
      <c r="C2344" s="31">
        <v>44723</v>
      </c>
      <c r="D2344" s="19" t="s">
        <v>268</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1139</v>
      </c>
      <c r="H2344" s="24" t="s">
        <v>1153</v>
      </c>
      <c r="I2344" s="19" t="s">
        <v>82</v>
      </c>
      <c r="J2344" s="43" t="s">
        <v>1149</v>
      </c>
      <c r="K2344" s="51" t="str">
        <f ca="1">LeaveTracker[[#This Row],[Days]]&amp;" "&amp;LeaveTracker[[#This Row],[Type of Leave]]</f>
        <v>3 VL</v>
      </c>
      <c r="L2344" s="23">
        <f ca="1">NETWORKDAYS(LeaveTracker[[#This Row],[Start Date]],LeaveTracker[[#This Row],[End Date]],lstHolidays)</f>
        <v>3</v>
      </c>
      <c r="M2344" s="27"/>
    </row>
    <row r="2345" spans="1:13" ht="30" customHeight="1" x14ac:dyDescent="0.3">
      <c r="A2345" s="27" t="s">
        <v>1215</v>
      </c>
      <c r="B2345" s="31">
        <v>44767</v>
      </c>
      <c r="C2345" s="31">
        <v>44723</v>
      </c>
      <c r="D2345" s="19" t="s">
        <v>676</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1141</v>
      </c>
      <c r="H2345" s="24" t="s">
        <v>1141</v>
      </c>
      <c r="I2345" s="19" t="s">
        <v>298</v>
      </c>
      <c r="J2345" s="43" t="s">
        <v>105</v>
      </c>
      <c r="K2345" s="51" t="str">
        <f ca="1">LeaveTracker[[#This Row],[Days]]&amp;" "&amp;LeaveTracker[[#This Row],[Type of Leave]]</f>
        <v>1 OTHER</v>
      </c>
      <c r="L2345" s="23">
        <f ca="1">NETWORKDAYS(LeaveTracker[[#This Row],[Start Date]],LeaveTracker[[#This Row],[End Date]],lstHolidays)</f>
        <v>1</v>
      </c>
      <c r="M2345" s="27"/>
    </row>
    <row r="2346" spans="1:13" ht="30" customHeight="1" x14ac:dyDescent="0.3">
      <c r="A2346" s="27" t="s">
        <v>1216</v>
      </c>
      <c r="B2346" s="31">
        <v>44767</v>
      </c>
      <c r="C2346" s="31">
        <v>44735</v>
      </c>
      <c r="D2346" s="19" t="s">
        <v>1223</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1154</v>
      </c>
      <c r="H2346" s="24" t="s">
        <v>1154</v>
      </c>
      <c r="I2346" s="19" t="s">
        <v>298</v>
      </c>
      <c r="J2346" s="43" t="s">
        <v>105</v>
      </c>
      <c r="K2346" s="51" t="str">
        <f ca="1">LeaveTracker[[#This Row],[Days]]&amp;" "&amp;LeaveTracker[[#This Row],[Type of Leave]]</f>
        <v>0 OTHER</v>
      </c>
      <c r="L2346" s="23">
        <f ca="1">NETWORKDAYS(LeaveTracker[[#This Row],[Start Date]],LeaveTracker[[#This Row],[End Date]],lstHolidays)</f>
        <v>0</v>
      </c>
      <c r="M2346" s="27"/>
    </row>
    <row r="2347" spans="1:13" ht="30" customHeight="1" x14ac:dyDescent="0.3">
      <c r="A2347" s="27" t="s">
        <v>1217</v>
      </c>
      <c r="B2347" s="31">
        <v>44767</v>
      </c>
      <c r="C2347" s="31">
        <v>44722</v>
      </c>
      <c r="D2347" s="19" t="s">
        <v>347</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1118</v>
      </c>
      <c r="H2347" s="24" t="s">
        <v>1118</v>
      </c>
      <c r="I2347" s="19" t="s">
        <v>81</v>
      </c>
      <c r="J2347" s="43" t="s">
        <v>1149</v>
      </c>
      <c r="K2347" s="51" t="str">
        <f ca="1">LeaveTracker[[#This Row],[Days]]&amp;" "&amp;LeaveTracker[[#This Row],[Type of Leave]]</f>
        <v>1 SL</v>
      </c>
      <c r="L2347" s="23">
        <f ca="1">NETWORKDAYS(LeaveTracker[[#This Row],[Start Date]],LeaveTracker[[#This Row],[End Date]],lstHolidays)</f>
        <v>1</v>
      </c>
      <c r="M2347" s="27"/>
    </row>
    <row r="2348" spans="1:13" ht="30" customHeight="1" x14ac:dyDescent="0.3">
      <c r="A2348" s="27" t="s">
        <v>1217</v>
      </c>
      <c r="B2348" s="31">
        <v>44767</v>
      </c>
      <c r="C2348" s="31">
        <v>44722</v>
      </c>
      <c r="D2348" s="19" t="s">
        <v>347</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1110</v>
      </c>
      <c r="H2348" s="24" t="s">
        <v>1110</v>
      </c>
      <c r="I2348" s="19" t="s">
        <v>81</v>
      </c>
      <c r="J2348" s="43" t="s">
        <v>1149</v>
      </c>
      <c r="K2348" s="51" t="str">
        <f ca="1">LeaveTracker[[#This Row],[Days]]&amp;" "&amp;LeaveTracker[[#This Row],[Type of Leave]]</f>
        <v>1 SL</v>
      </c>
      <c r="L2348" s="23">
        <f ca="1">NETWORKDAYS(LeaveTracker[[#This Row],[Start Date]],LeaveTracker[[#This Row],[End Date]],lstHolidays)</f>
        <v>1</v>
      </c>
      <c r="M2348" s="27"/>
    </row>
    <row r="2349" spans="1:13" ht="30" customHeight="1" x14ac:dyDescent="0.3">
      <c r="A2349" s="27" t="s">
        <v>1218</v>
      </c>
      <c r="B2349" s="31">
        <v>44767</v>
      </c>
      <c r="C2349" s="31">
        <v>44722</v>
      </c>
      <c r="D2349" s="19" t="s">
        <v>1017</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1111</v>
      </c>
      <c r="H2349" s="24" t="s">
        <v>1111</v>
      </c>
      <c r="I2349" s="19" t="s">
        <v>82</v>
      </c>
      <c r="J2349" s="43" t="s">
        <v>1149</v>
      </c>
      <c r="K2349" s="51" t="str">
        <f ca="1">LeaveTracker[[#This Row],[Days]]&amp;" "&amp;LeaveTracker[[#This Row],[Type of Leave]]</f>
        <v>1 VL</v>
      </c>
      <c r="L2349" s="23">
        <f ca="1">NETWORKDAYS(LeaveTracker[[#This Row],[Start Date]],LeaveTracker[[#This Row],[End Date]],lstHolidays)</f>
        <v>1</v>
      </c>
      <c r="M2349" s="27"/>
    </row>
    <row r="2350" spans="1:13" ht="30" customHeight="1" x14ac:dyDescent="0.3">
      <c r="A2350" s="27" t="s">
        <v>1218</v>
      </c>
      <c r="B2350" s="31">
        <v>44767</v>
      </c>
      <c r="C2350" s="31">
        <v>44722</v>
      </c>
      <c r="D2350" s="19" t="s">
        <v>1017</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1141</v>
      </c>
      <c r="H2350" s="24" t="s">
        <v>1141</v>
      </c>
      <c r="I2350" s="19" t="s">
        <v>82</v>
      </c>
      <c r="J2350" s="43" t="s">
        <v>1149</v>
      </c>
      <c r="K2350" s="51" t="str">
        <f ca="1">LeaveTracker[[#This Row],[Days]]&amp;" "&amp;LeaveTracker[[#This Row],[Type of Leave]]</f>
        <v>1 VL</v>
      </c>
      <c r="L2350" s="23">
        <f ca="1">NETWORKDAYS(LeaveTracker[[#This Row],[Start Date]],LeaveTracker[[#This Row],[End Date]],lstHolidays)</f>
        <v>1</v>
      </c>
      <c r="M2350" s="27"/>
    </row>
    <row r="2351" spans="1:13" ht="30" customHeight="1" x14ac:dyDescent="0.3">
      <c r="A2351" s="27" t="s">
        <v>1219</v>
      </c>
      <c r="B2351" s="31">
        <v>44767</v>
      </c>
      <c r="C2351" s="31">
        <v>44725</v>
      </c>
      <c r="D2351" s="19" t="s">
        <v>660</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1117</v>
      </c>
      <c r="H2351" s="24" t="s">
        <v>1117</v>
      </c>
      <c r="I2351" s="19" t="s">
        <v>298</v>
      </c>
      <c r="J2351" s="43" t="s">
        <v>105</v>
      </c>
      <c r="K2351" s="51" t="str">
        <f ca="1">LeaveTracker[[#This Row],[Days]]&amp;" "&amp;LeaveTracker[[#This Row],[Type of Leave]]</f>
        <v>1 OTHER</v>
      </c>
      <c r="L2351" s="23">
        <f ca="1">NETWORKDAYS(LeaveTracker[[#This Row],[Start Date]],LeaveTracker[[#This Row],[End Date]],lstHolidays)</f>
        <v>1</v>
      </c>
      <c r="M2351" s="27"/>
    </row>
    <row r="2352" spans="1:13" ht="30" customHeight="1" x14ac:dyDescent="0.3">
      <c r="A2352" s="27" t="s">
        <v>1239</v>
      </c>
      <c r="B2352" s="31">
        <v>44767</v>
      </c>
      <c r="C2352" s="31">
        <v>44736</v>
      </c>
      <c r="D2352" s="19" t="s">
        <v>297</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1145</v>
      </c>
      <c r="H2352" s="24" t="s">
        <v>1119</v>
      </c>
      <c r="I2352" s="19" t="s">
        <v>81</v>
      </c>
      <c r="J2352" s="43" t="s">
        <v>1149</v>
      </c>
      <c r="K2352" s="51" t="str">
        <f ca="1">LeaveTracker[[#This Row],[Days]]&amp;" "&amp;LeaveTracker[[#This Row],[Type of Leave]]</f>
        <v>22 SL</v>
      </c>
      <c r="L2352" s="23">
        <f ca="1">NETWORKDAYS(LeaveTracker[[#This Row],[Start Date]],LeaveTracker[[#This Row],[End Date]],lstHolidays)</f>
        <v>22</v>
      </c>
      <c r="M2352" s="27"/>
    </row>
    <row r="2353" spans="1:13" ht="30" customHeight="1" x14ac:dyDescent="0.3">
      <c r="A2353" s="27" t="s">
        <v>1240</v>
      </c>
      <c r="B2353" s="31">
        <v>44767</v>
      </c>
      <c r="C2353" s="31">
        <v>44734</v>
      </c>
      <c r="D2353" s="19" t="s">
        <v>362</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1117</v>
      </c>
      <c r="H2353" s="24" t="s">
        <v>1117</v>
      </c>
      <c r="I2353" s="19" t="s">
        <v>81</v>
      </c>
      <c r="J2353" s="43" t="s">
        <v>1149</v>
      </c>
      <c r="K2353" s="51" t="str">
        <f ca="1">LeaveTracker[[#This Row],[Days]]&amp;" "&amp;LeaveTracker[[#This Row],[Type of Leave]]</f>
        <v>1 SL</v>
      </c>
      <c r="L2353" s="23">
        <f ca="1">NETWORKDAYS(LeaveTracker[[#This Row],[Start Date]],LeaveTracker[[#This Row],[End Date]],lstHolidays)</f>
        <v>1</v>
      </c>
      <c r="M2353" s="27"/>
    </row>
    <row r="2354" spans="1:13" ht="30" customHeight="1" x14ac:dyDescent="0.3">
      <c r="A2354" s="27" t="s">
        <v>1241</v>
      </c>
      <c r="B2354" s="31">
        <v>44767</v>
      </c>
      <c r="C2354" s="31">
        <v>44720</v>
      </c>
      <c r="D2354" s="19" t="s">
        <v>868</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1118</v>
      </c>
      <c r="H2354" s="24" t="s">
        <v>1118</v>
      </c>
      <c r="I2354" s="19" t="s">
        <v>81</v>
      </c>
      <c r="J2354" s="43" t="s">
        <v>1149</v>
      </c>
      <c r="K2354" s="51" t="str">
        <f ca="1">LeaveTracker[[#This Row],[Days]]&amp;" "&amp;LeaveTracker[[#This Row],[Type of Leave]]</f>
        <v>1 SL</v>
      </c>
      <c r="L2354" s="23">
        <f ca="1">NETWORKDAYS(LeaveTracker[[#This Row],[Start Date]],LeaveTracker[[#This Row],[End Date]],lstHolidays)</f>
        <v>1</v>
      </c>
      <c r="M2354" s="27"/>
    </row>
    <row r="2355" spans="1:13" ht="30" customHeight="1" x14ac:dyDescent="0.3">
      <c r="A2355" s="27" t="s">
        <v>1242</v>
      </c>
      <c r="B2355" s="31">
        <v>44767</v>
      </c>
      <c r="C2355" s="31">
        <v>44720</v>
      </c>
      <c r="D2355" s="19" t="s">
        <v>868</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1145</v>
      </c>
      <c r="H2355" s="24" t="s">
        <v>1145</v>
      </c>
      <c r="I2355" s="19" t="s">
        <v>81</v>
      </c>
      <c r="J2355" s="43" t="s">
        <v>1149</v>
      </c>
      <c r="K2355" s="51" t="str">
        <f ca="1">LeaveTracker[[#This Row],[Days]]&amp;" "&amp;LeaveTracker[[#This Row],[Type of Leave]]</f>
        <v>1 SL</v>
      </c>
      <c r="L2355" s="23">
        <f ca="1">NETWORKDAYS(LeaveTracker[[#This Row],[Start Date]],LeaveTracker[[#This Row],[End Date]],lstHolidays)</f>
        <v>1</v>
      </c>
      <c r="M2355" s="27"/>
    </row>
    <row r="2356" spans="1:13" ht="30" customHeight="1" x14ac:dyDescent="0.3">
      <c r="A2356" s="27" t="s">
        <v>1243</v>
      </c>
      <c r="B2356" s="31">
        <v>44767</v>
      </c>
      <c r="C2356" s="31">
        <v>44726</v>
      </c>
      <c r="D2356" s="19" t="s">
        <v>950</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1113</v>
      </c>
      <c r="H2356" s="24" t="s">
        <v>1113</v>
      </c>
      <c r="I2356" s="19" t="s">
        <v>81</v>
      </c>
      <c r="J2356" s="43" t="s">
        <v>1149</v>
      </c>
      <c r="K2356" s="51" t="str">
        <f ca="1">LeaveTracker[[#This Row],[Days]]&amp;" "&amp;LeaveTracker[[#This Row],[Type of Leave]]</f>
        <v>1 SL</v>
      </c>
      <c r="L2356" s="23">
        <f ca="1">NETWORKDAYS(LeaveTracker[[#This Row],[Start Date]],LeaveTracker[[#This Row],[End Date]],lstHolidays)</f>
        <v>1</v>
      </c>
      <c r="M2356" s="27"/>
    </row>
    <row r="2357" spans="1:13" ht="30" customHeight="1" x14ac:dyDescent="0.3">
      <c r="A2357" s="27" t="s">
        <v>1244</v>
      </c>
      <c r="B2357" s="31">
        <v>44767</v>
      </c>
      <c r="C2357" s="31">
        <v>44734</v>
      </c>
      <c r="D2357" s="19" t="s">
        <v>1010</v>
      </c>
      <c r="E2357" s="51" t="str">
        <f>IF(ISBLANK(LeaveTracker[[#This Row],[Employee Name]]),"-----",VLOOKUP(LeaveTracker[[#This Row],[Employee Name]],Employees[[Employee Name]:[Office]],7))</f>
        <v>NUTRITION OFFICE</v>
      </c>
      <c r="F2357" s="51" t="str">
        <f>IF(ISBLANK(LeaveTracker[[#This Row],[Employee Name]]),"-----",VLOOKUP(LeaveTracker[[#This Row],[Employee Name]],Employees[[Employee Name]:[Office]],6))</f>
        <v>REGULAR</v>
      </c>
      <c r="G2357" s="24" t="s">
        <v>1119</v>
      </c>
      <c r="H2357" s="24" t="s">
        <v>1119</v>
      </c>
      <c r="I2357" s="19" t="s">
        <v>298</v>
      </c>
      <c r="J2357" s="43" t="s">
        <v>105</v>
      </c>
      <c r="K2357" s="51" t="str">
        <f ca="1">LeaveTracker[[#This Row],[Days]]&amp;" "&amp;LeaveTracker[[#This Row],[Type of Leave]]</f>
        <v>1 OTHER</v>
      </c>
      <c r="L2357" s="23">
        <f ca="1">NETWORKDAYS(LeaveTracker[[#This Row],[Start Date]],LeaveTracker[[#This Row],[End Date]],lstHolidays)</f>
        <v>1</v>
      </c>
      <c r="M2357" s="27"/>
    </row>
    <row r="2358" spans="1:13" ht="30" customHeight="1" x14ac:dyDescent="0.3">
      <c r="A2358" s="27" t="s">
        <v>1245</v>
      </c>
      <c r="B2358" s="31">
        <v>44767</v>
      </c>
      <c r="C2358" s="31">
        <v>44727</v>
      </c>
      <c r="D2358" s="19" t="s">
        <v>1010</v>
      </c>
      <c r="E2358" s="51" t="str">
        <f>IF(ISBLANK(LeaveTracker[[#This Row],[Employee Name]]),"-----",VLOOKUP(LeaveTracker[[#This Row],[Employee Name]],Employees[[Employee Name]:[Office]],7))</f>
        <v>NUTRITION OFFICE</v>
      </c>
      <c r="F2358" s="51" t="str">
        <f>IF(ISBLANK(LeaveTracker[[#This Row],[Employee Name]]),"-----",VLOOKUP(LeaveTracker[[#This Row],[Employee Name]],Employees[[Employee Name]:[Office]],6))</f>
        <v>REGULAR</v>
      </c>
      <c r="G2358" s="24" t="s">
        <v>1135</v>
      </c>
      <c r="H2358" s="24" t="s">
        <v>1135</v>
      </c>
      <c r="I2358" s="19" t="s">
        <v>81</v>
      </c>
      <c r="J2358" s="43" t="s">
        <v>1149</v>
      </c>
      <c r="K2358" s="51" t="str">
        <f ca="1">LeaveTracker[[#This Row],[Days]]&amp;" "&amp;LeaveTracker[[#This Row],[Type of Leave]]</f>
        <v>1 SL</v>
      </c>
      <c r="L2358" s="23">
        <f ca="1">NETWORKDAYS(LeaveTracker[[#This Row],[Start Date]],LeaveTracker[[#This Row],[End Date]],lstHolidays)</f>
        <v>1</v>
      </c>
      <c r="M2358" s="27"/>
    </row>
    <row r="2359" spans="1:13" ht="30" customHeight="1" x14ac:dyDescent="0.3">
      <c r="A2359" s="27" t="s">
        <v>1246</v>
      </c>
      <c r="B2359" s="31">
        <v>44767</v>
      </c>
      <c r="C2359" s="31">
        <v>44603</v>
      </c>
      <c r="D2359" s="19" t="s">
        <v>798</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1137</v>
      </c>
      <c r="H2359" s="24" t="s">
        <v>1111</v>
      </c>
      <c r="I2359" s="19" t="s">
        <v>81</v>
      </c>
      <c r="J2359" s="43" t="s">
        <v>1149</v>
      </c>
      <c r="K2359" s="51" t="str">
        <f ca="1">LeaveTracker[[#This Row],[Days]]&amp;" "&amp;LeaveTracker[[#This Row],[Type of Leave]]</f>
        <v>3 SL</v>
      </c>
      <c r="L2359" s="23">
        <f ca="1">NETWORKDAYS(LeaveTracker[[#This Row],[Start Date]],LeaveTracker[[#This Row],[End Date]],lstHolidays)</f>
        <v>3</v>
      </c>
      <c r="M2359" s="27"/>
    </row>
    <row r="2360" spans="1:13" ht="30" customHeight="1" x14ac:dyDescent="0.3">
      <c r="A2360" s="27" t="s">
        <v>1247</v>
      </c>
      <c r="B2360" s="31">
        <v>44767</v>
      </c>
      <c r="C2360" s="31">
        <v>44729</v>
      </c>
      <c r="D2360" s="19" t="s">
        <v>1025</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1113</v>
      </c>
      <c r="H2360" s="24" t="s">
        <v>1113</v>
      </c>
      <c r="I2360" s="19" t="s">
        <v>81</v>
      </c>
      <c r="J2360" s="43" t="s">
        <v>1149</v>
      </c>
      <c r="K2360" s="51" t="str">
        <f ca="1">LeaveTracker[[#This Row],[Days]]&amp;" "&amp;LeaveTracker[[#This Row],[Type of Leave]]</f>
        <v>1 SL</v>
      </c>
      <c r="L2360" s="23">
        <f ca="1">NETWORKDAYS(LeaveTracker[[#This Row],[Start Date]],LeaveTracker[[#This Row],[End Date]],lstHolidays)</f>
        <v>1</v>
      </c>
      <c r="M2360" s="27"/>
    </row>
    <row r="2361" spans="1:13" ht="30" customHeight="1" x14ac:dyDescent="0.3">
      <c r="A2361" s="27" t="s">
        <v>1247</v>
      </c>
      <c r="B2361" s="31">
        <v>44767</v>
      </c>
      <c r="C2361" s="31">
        <v>44729</v>
      </c>
      <c r="D2361" s="19" t="s">
        <v>1025</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1116</v>
      </c>
      <c r="H2361" s="24" t="s">
        <v>1137</v>
      </c>
      <c r="I2361" s="19" t="s">
        <v>81</v>
      </c>
      <c r="J2361" s="43" t="s">
        <v>1149</v>
      </c>
      <c r="K2361" s="51" t="str">
        <f ca="1">LeaveTracker[[#This Row],[Days]]&amp;" "&amp;LeaveTracker[[#This Row],[Type of Leave]]</f>
        <v>3 SL</v>
      </c>
      <c r="L2361" s="23">
        <f ca="1">NETWORKDAYS(LeaveTracker[[#This Row],[Start Date]],LeaveTracker[[#This Row],[End Date]],lstHolidays)</f>
        <v>3</v>
      </c>
      <c r="M2361" s="27"/>
    </row>
    <row r="2362" spans="1:13" ht="30" customHeight="1" x14ac:dyDescent="0.3">
      <c r="A2362" s="27" t="s">
        <v>1248</v>
      </c>
      <c r="B2362" s="31">
        <v>44767</v>
      </c>
      <c r="C2362" s="31">
        <v>44734</v>
      </c>
      <c r="D2362" s="19" t="s">
        <v>396</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1114</v>
      </c>
      <c r="H2362" s="24" t="s">
        <v>1111</v>
      </c>
      <c r="I2362" s="19" t="s">
        <v>81</v>
      </c>
      <c r="J2362" s="43" t="s">
        <v>1149</v>
      </c>
      <c r="K2362" s="51" t="str">
        <f ca="1">LeaveTracker[[#This Row],[Days]]&amp;" "&amp;LeaveTracker[[#This Row],[Type of Leave]]</f>
        <v>2 SL</v>
      </c>
      <c r="L2362" s="23">
        <f ca="1">NETWORKDAYS(LeaveTracker[[#This Row],[Start Date]],LeaveTracker[[#This Row],[End Date]],lstHolidays)</f>
        <v>2</v>
      </c>
      <c r="M2362" s="27"/>
    </row>
    <row r="2363" spans="1:13" ht="30" customHeight="1" x14ac:dyDescent="0.3">
      <c r="A2363" s="27" t="s">
        <v>1249</v>
      </c>
      <c r="B2363" s="31">
        <v>44767</v>
      </c>
      <c r="C2363" s="31">
        <v>44729</v>
      </c>
      <c r="D2363" s="19" t="s">
        <v>1257</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1220</v>
      </c>
      <c r="H2363" s="24" t="s">
        <v>1137</v>
      </c>
      <c r="I2363" s="19" t="s">
        <v>81</v>
      </c>
      <c r="J2363" s="43" t="s">
        <v>1149</v>
      </c>
      <c r="K2363" s="51" t="str">
        <f ca="1">LeaveTracker[[#This Row],[Days]]&amp;" "&amp;LeaveTracker[[#This Row],[Type of Leave]]</f>
        <v>3 SL</v>
      </c>
      <c r="L2363" s="23">
        <f ca="1">NETWORKDAYS(LeaveTracker[[#This Row],[Start Date]],LeaveTracker[[#This Row],[End Date]],lstHolidays)</f>
        <v>3</v>
      </c>
      <c r="M2363" s="27"/>
    </row>
    <row r="2364" spans="1:13" ht="30" customHeight="1" x14ac:dyDescent="0.3">
      <c r="A2364" s="27" t="s">
        <v>1250</v>
      </c>
      <c r="B2364" s="31">
        <v>44767</v>
      </c>
      <c r="C2364" s="24">
        <v>44734</v>
      </c>
      <c r="D2364" s="19" t="s">
        <v>737</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1124</v>
      </c>
      <c r="H2364" s="24" t="s">
        <v>1124</v>
      </c>
      <c r="I2364" s="19" t="s">
        <v>298</v>
      </c>
      <c r="J2364" s="43" t="s">
        <v>105</v>
      </c>
      <c r="K2364" s="51" t="str">
        <f ca="1">LeaveTracker[[#This Row],[Days]]&amp;" "&amp;LeaveTracker[[#This Row],[Type of Leave]]</f>
        <v>1 OTHER</v>
      </c>
      <c r="L2364" s="23">
        <f ca="1">NETWORKDAYS(LeaveTracker[[#This Row],[Start Date]],LeaveTracker[[#This Row],[End Date]],lstHolidays)</f>
        <v>1</v>
      </c>
      <c r="M2364" s="27"/>
    </row>
    <row r="2365" spans="1:13" ht="30" customHeight="1" x14ac:dyDescent="0.3">
      <c r="A2365" s="27" t="s">
        <v>1251</v>
      </c>
      <c r="B2365" s="31">
        <v>44767</v>
      </c>
      <c r="C2365" s="31">
        <v>44713</v>
      </c>
      <c r="D2365" s="19" t="s">
        <v>759</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1157</v>
      </c>
      <c r="H2365" s="24" t="s">
        <v>1113</v>
      </c>
      <c r="I2365" s="19" t="s">
        <v>298</v>
      </c>
      <c r="J2365" s="43" t="s">
        <v>1004</v>
      </c>
      <c r="K2365" s="51" t="str">
        <f ca="1">LeaveTracker[[#This Row],[Days]]&amp;" "&amp;LeaveTracker[[#This Row],[Type of Leave]]</f>
        <v>3 OTHER</v>
      </c>
      <c r="L2365" s="23">
        <f ca="1">NETWORKDAYS(LeaveTracker[[#This Row],[Start Date]],LeaveTracker[[#This Row],[End Date]],lstHolidays)</f>
        <v>3</v>
      </c>
      <c r="M2365" s="27"/>
    </row>
    <row r="2366" spans="1:13" ht="30" customHeight="1" x14ac:dyDescent="0.3">
      <c r="A2366" s="27" t="s">
        <v>1252</v>
      </c>
      <c r="B2366" s="31">
        <v>44767</v>
      </c>
      <c r="C2366" s="31">
        <v>44713</v>
      </c>
      <c r="D2366" s="19" t="s">
        <v>396</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1134</v>
      </c>
      <c r="H2366" s="24" t="s">
        <v>1134</v>
      </c>
      <c r="I2366" s="19" t="s">
        <v>81</v>
      </c>
      <c r="J2366" s="43" t="s">
        <v>1149</v>
      </c>
      <c r="K2366" s="51" t="str">
        <f ca="1">LeaveTracker[[#This Row],[Days]]&amp;" "&amp;LeaveTracker[[#This Row],[Type of Leave]]</f>
        <v>1 SL</v>
      </c>
      <c r="L2366" s="23">
        <f ca="1">NETWORKDAYS(LeaveTracker[[#This Row],[Start Date]],LeaveTracker[[#This Row],[End Date]],lstHolidays)</f>
        <v>1</v>
      </c>
      <c r="M2366" s="27"/>
    </row>
    <row r="2367" spans="1:13" ht="30" customHeight="1" x14ac:dyDescent="0.3">
      <c r="A2367" s="27" t="s">
        <v>1253</v>
      </c>
      <c r="B2367" s="31">
        <v>44767</v>
      </c>
      <c r="C2367" s="31">
        <v>44735</v>
      </c>
      <c r="D2367" s="19" t="s">
        <v>826</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1141</v>
      </c>
      <c r="H2367" s="24" t="s">
        <v>1141</v>
      </c>
      <c r="I2367" s="19" t="s">
        <v>82</v>
      </c>
      <c r="J2367" s="43" t="s">
        <v>1149</v>
      </c>
      <c r="K2367" s="51" t="str">
        <f ca="1">LeaveTracker[[#This Row],[Days]]&amp;" "&amp;LeaveTracker[[#This Row],[Type of Leave]]</f>
        <v>1 VL</v>
      </c>
      <c r="L2367" s="23">
        <f ca="1">NETWORKDAYS(LeaveTracker[[#This Row],[Start Date]],LeaveTracker[[#This Row],[End Date]],lstHolidays)</f>
        <v>1</v>
      </c>
      <c r="M2367" s="27"/>
    </row>
    <row r="2368" spans="1:13" ht="30" customHeight="1" x14ac:dyDescent="0.3">
      <c r="A2368" s="27" t="s">
        <v>1254</v>
      </c>
      <c r="B2368" s="31">
        <v>44767</v>
      </c>
      <c r="C2368" s="31">
        <v>44735</v>
      </c>
      <c r="D2368" s="19" t="s">
        <v>826</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1117</v>
      </c>
      <c r="H2368" s="24" t="s">
        <v>1117</v>
      </c>
      <c r="I2368" s="19" t="s">
        <v>81</v>
      </c>
      <c r="J2368" s="43" t="s">
        <v>1149</v>
      </c>
      <c r="K2368" s="51" t="str">
        <f ca="1">LeaveTracker[[#This Row],[Days]]&amp;" "&amp;LeaveTracker[[#This Row],[Type of Leave]]</f>
        <v>1 SL</v>
      </c>
      <c r="L2368" s="23">
        <f ca="1">NETWORKDAYS(LeaveTracker[[#This Row],[Start Date]],LeaveTracker[[#This Row],[End Date]],lstHolidays)</f>
        <v>1</v>
      </c>
      <c r="M2368" s="27"/>
    </row>
    <row r="2369" spans="1:13" ht="30" customHeight="1" x14ac:dyDescent="0.3">
      <c r="A2369" s="27" t="s">
        <v>1255</v>
      </c>
      <c r="B2369" s="31">
        <v>44767</v>
      </c>
      <c r="C2369" s="31">
        <v>44734</v>
      </c>
      <c r="D2369" s="19" t="s">
        <v>809</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1113</v>
      </c>
      <c r="H2369" s="24" t="s">
        <v>1113</v>
      </c>
      <c r="I2369" s="19" t="s">
        <v>81</v>
      </c>
      <c r="J2369" s="43" t="s">
        <v>1149</v>
      </c>
      <c r="K2369" s="51" t="str">
        <f ca="1">LeaveTracker[[#This Row],[Days]]&amp;" "&amp;LeaveTracker[[#This Row],[Type of Leave]]</f>
        <v>1 SL</v>
      </c>
      <c r="L2369" s="23">
        <f ca="1">NETWORKDAYS(LeaveTracker[[#This Row],[Start Date]],LeaveTracker[[#This Row],[End Date]],lstHolidays)</f>
        <v>1</v>
      </c>
      <c r="M2369" s="27"/>
    </row>
    <row r="2370" spans="1:13" ht="30" customHeight="1" x14ac:dyDescent="0.3">
      <c r="A2370" s="27" t="s">
        <v>1256</v>
      </c>
      <c r="B2370" s="31">
        <v>44767</v>
      </c>
      <c r="C2370" s="24">
        <v>44750</v>
      </c>
      <c r="D2370" s="19" t="s">
        <v>609</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1152</v>
      </c>
      <c r="H2370" s="24" t="s">
        <v>1152</v>
      </c>
      <c r="I2370" s="19" t="s">
        <v>82</v>
      </c>
      <c r="J2370" s="43" t="s">
        <v>1149</v>
      </c>
      <c r="K2370" s="51" t="str">
        <f ca="1">LeaveTracker[[#This Row],[Days]]&amp;" "&amp;LeaveTracker[[#This Row],[Type of Leave]]</f>
        <v>1 VL</v>
      </c>
      <c r="L2370" s="23">
        <f ca="1">NETWORKDAYS(LeaveTracker[[#This Row],[Start Date]],LeaveTracker[[#This Row],[End Date]],lstHolidays)</f>
        <v>1</v>
      </c>
      <c r="M2370" s="27"/>
    </row>
    <row r="2371" spans="1:13" ht="30" customHeight="1" x14ac:dyDescent="0.3">
      <c r="A2371" s="27">
        <v>827</v>
      </c>
      <c r="B2371" s="31">
        <v>44778</v>
      </c>
      <c r="C2371" s="31">
        <v>44770</v>
      </c>
      <c r="D2371" s="19" t="s">
        <v>488</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19" t="s">
        <v>298</v>
      </c>
      <c r="J2371" s="43" t="s">
        <v>1004</v>
      </c>
      <c r="K2371" s="51" t="str">
        <f ca="1">LeaveTracker[[#This Row],[Days]]&amp;" "&amp;LeaveTracker[[#This Row],[Type of Leave]]</f>
        <v>1 OTHER</v>
      </c>
      <c r="L2371" s="23">
        <f ca="1">NETWORKDAYS(LeaveTracker[[#This Row],[Start Date]],LeaveTracker[[#This Row],[End Date]],lstHolidays)</f>
        <v>1</v>
      </c>
      <c r="M2371" s="27"/>
    </row>
    <row r="2372" spans="1:13" ht="30" customHeight="1" x14ac:dyDescent="0.3">
      <c r="A2372" s="27">
        <v>827</v>
      </c>
      <c r="B2372" s="31">
        <v>44778</v>
      </c>
      <c r="C2372" s="31">
        <v>44770</v>
      </c>
      <c r="D2372" s="19" t="s">
        <v>488</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19" t="s">
        <v>298</v>
      </c>
      <c r="J2372" s="43" t="s">
        <v>1004</v>
      </c>
      <c r="K2372" s="51" t="str">
        <f ca="1">LeaveTracker[[#This Row],[Days]]&amp;" "&amp;LeaveTracker[[#This Row],[Type of Leave]]</f>
        <v>2 OTHER</v>
      </c>
      <c r="L2372" s="23">
        <f ca="1">NETWORKDAYS(LeaveTracker[[#This Row],[Start Date]],LeaveTracker[[#This Row],[End Date]],lstHolidays)</f>
        <v>2</v>
      </c>
      <c r="M2372" s="27"/>
    </row>
    <row r="2373" spans="1:13" ht="30" customHeight="1" x14ac:dyDescent="0.3">
      <c r="A2373" s="27">
        <f>A2372+1</f>
        <v>828</v>
      </c>
      <c r="B2373" s="31">
        <v>44778</v>
      </c>
      <c r="C2373" s="31">
        <v>44770</v>
      </c>
      <c r="D2373" s="19" t="s">
        <v>488</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19" t="s">
        <v>298</v>
      </c>
      <c r="J2373" s="43" t="s">
        <v>1003</v>
      </c>
      <c r="K2373" s="51" t="str">
        <f ca="1">LeaveTracker[[#This Row],[Days]]&amp;" "&amp;LeaveTracker[[#This Row],[Type of Leave]]</f>
        <v>1 OTHER</v>
      </c>
      <c r="L2373" s="23">
        <f ca="1">NETWORKDAYS(LeaveTracker[[#This Row],[Start Date]],LeaveTracker[[#This Row],[End Date]],lstHolidays)</f>
        <v>1</v>
      </c>
      <c r="M2373" s="27"/>
    </row>
    <row r="2374" spans="1:13" ht="30" customHeight="1" x14ac:dyDescent="0.3">
      <c r="A2374" s="27">
        <v>828</v>
      </c>
      <c r="B2374" s="31">
        <v>44778</v>
      </c>
      <c r="C2374" s="31">
        <v>44770</v>
      </c>
      <c r="D2374" s="19" t="s">
        <v>488</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19" t="s">
        <v>298</v>
      </c>
      <c r="J2374" s="43" t="s">
        <v>1003</v>
      </c>
      <c r="K2374" s="51" t="str">
        <f ca="1">LeaveTracker[[#This Row],[Days]]&amp;" "&amp;LeaveTracker[[#This Row],[Type of Leave]]</f>
        <v>1 OTHER</v>
      </c>
      <c r="L2374" s="23">
        <f ca="1">NETWORKDAYS(LeaveTracker[[#This Row],[Start Date]],LeaveTracker[[#This Row],[End Date]],lstHolidays)</f>
        <v>1</v>
      </c>
      <c r="M2374" s="27"/>
    </row>
    <row r="2375" spans="1:13" ht="30" customHeight="1" x14ac:dyDescent="0.3">
      <c r="A2375" s="27">
        <f t="shared" ref="A2375:A2392" si="0">A2374+1</f>
        <v>829</v>
      </c>
      <c r="B2375" s="31">
        <v>44778</v>
      </c>
      <c r="C2375" s="31">
        <v>44749</v>
      </c>
      <c r="D2375" s="19" t="s">
        <v>671</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19" t="s">
        <v>81</v>
      </c>
      <c r="K2375" s="51" t="str">
        <f ca="1">LeaveTracker[[#This Row],[Days]]&amp;" "&amp;LeaveTracker[[#This Row],[Type of Leave]]</f>
        <v>1 SL</v>
      </c>
      <c r="L2375" s="23">
        <f ca="1">NETWORKDAYS(LeaveTracker[[#This Row],[Start Date]],LeaveTracker[[#This Row],[End Date]],lstHolidays)</f>
        <v>1</v>
      </c>
      <c r="M2375" s="27"/>
    </row>
    <row r="2376" spans="1:13" ht="30" customHeight="1" x14ac:dyDescent="0.3">
      <c r="A2376" s="27">
        <f t="shared" si="0"/>
        <v>830</v>
      </c>
      <c r="B2376" s="31">
        <v>44778</v>
      </c>
      <c r="C2376" s="31">
        <v>44755</v>
      </c>
      <c r="D2376" s="19" t="s">
        <v>572</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19" t="s">
        <v>81</v>
      </c>
      <c r="K2376" s="51" t="str">
        <f ca="1">LeaveTracker[[#This Row],[Days]]&amp;" "&amp;LeaveTracker[[#This Row],[Type of Leave]]</f>
        <v>1 SL</v>
      </c>
      <c r="L2376" s="23">
        <f ca="1">NETWORKDAYS(LeaveTracker[[#This Row],[Start Date]],LeaveTracker[[#This Row],[End Date]],lstHolidays)</f>
        <v>1</v>
      </c>
      <c r="M2376" s="27"/>
    </row>
    <row r="2377" spans="1:13" ht="30" customHeight="1" x14ac:dyDescent="0.3">
      <c r="A2377" s="27">
        <f t="shared" si="0"/>
        <v>831</v>
      </c>
      <c r="B2377" s="31">
        <v>44778</v>
      </c>
      <c r="C2377" s="31">
        <v>44746</v>
      </c>
      <c r="D2377" s="19" t="s">
        <v>833</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19" t="s">
        <v>298</v>
      </c>
      <c r="J2377" s="43" t="s">
        <v>1003</v>
      </c>
      <c r="K2377" s="51" t="str">
        <f ca="1">LeaveTracker[[#This Row],[Days]]&amp;" "&amp;LeaveTracker[[#This Row],[Type of Leave]]</f>
        <v>1 OTHER</v>
      </c>
      <c r="L2377" s="23">
        <f ca="1">NETWORKDAYS(LeaveTracker[[#This Row],[Start Date]],LeaveTracker[[#This Row],[End Date]],lstHolidays)</f>
        <v>1</v>
      </c>
      <c r="M2377" s="27"/>
    </row>
    <row r="2378" spans="1:13" ht="30" customHeight="1" x14ac:dyDescent="0.3">
      <c r="A2378" s="27">
        <f t="shared" si="0"/>
        <v>832</v>
      </c>
      <c r="B2378" s="31">
        <v>44778</v>
      </c>
      <c r="C2378" s="31">
        <v>44747</v>
      </c>
      <c r="D2378" s="19" t="s">
        <v>553</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19" t="s">
        <v>81</v>
      </c>
      <c r="K2378" s="51" t="str">
        <f ca="1">LeaveTracker[[#This Row],[Days]]&amp;" "&amp;LeaveTracker[[#This Row],[Type of Leave]]</f>
        <v>1 SL</v>
      </c>
      <c r="L2378" s="23">
        <f ca="1">NETWORKDAYS(LeaveTracker[[#This Row],[Start Date]],LeaveTracker[[#This Row],[End Date]],lstHolidays)</f>
        <v>1</v>
      </c>
      <c r="M2378" s="27"/>
    </row>
    <row r="2379" spans="1:13" ht="30" customHeight="1" x14ac:dyDescent="0.3">
      <c r="A2379" s="27">
        <f t="shared" si="0"/>
        <v>833</v>
      </c>
      <c r="B2379" s="31">
        <v>44778</v>
      </c>
      <c r="C2379" s="31">
        <v>44755</v>
      </c>
      <c r="D2379" s="19" t="s">
        <v>1002</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19" t="s">
        <v>298</v>
      </c>
      <c r="J2379" s="43" t="s">
        <v>1004</v>
      </c>
      <c r="K2379" s="51" t="str">
        <f ca="1">LeaveTracker[[#This Row],[Days]]&amp;" "&amp;LeaveTracker[[#This Row],[Type of Leave]]</f>
        <v>1 OTHER</v>
      </c>
      <c r="L2379" s="23">
        <f ca="1">NETWORKDAYS(LeaveTracker[[#This Row],[Start Date]],LeaveTracker[[#This Row],[End Date]],lstHolidays)</f>
        <v>1</v>
      </c>
      <c r="M2379" s="27"/>
    </row>
    <row r="2380" spans="1:13" ht="30" customHeight="1" x14ac:dyDescent="0.3">
      <c r="A2380" s="27">
        <f t="shared" si="0"/>
        <v>834</v>
      </c>
      <c r="B2380" s="31">
        <v>44778</v>
      </c>
      <c r="C2380" s="31">
        <v>44753</v>
      </c>
      <c r="D2380" s="19" t="s">
        <v>1008</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19" t="s">
        <v>298</v>
      </c>
      <c r="J2380" s="43" t="s">
        <v>299</v>
      </c>
      <c r="K2380" s="51" t="str">
        <f ca="1">LeaveTracker[[#This Row],[Days]]&amp;" "&amp;LeaveTracker[[#This Row],[Type of Leave]]</f>
        <v>5 OTHER</v>
      </c>
      <c r="L2380" s="23">
        <f ca="1">NETWORKDAYS(LeaveTracker[[#This Row],[Start Date]],LeaveTracker[[#This Row],[End Date]],lstHolidays)</f>
        <v>5</v>
      </c>
      <c r="M2380" s="27"/>
    </row>
    <row r="2381" spans="1:13" ht="30" customHeight="1" x14ac:dyDescent="0.3">
      <c r="A2381" s="27">
        <f t="shared" si="0"/>
        <v>835</v>
      </c>
      <c r="B2381" s="31">
        <v>44778</v>
      </c>
      <c r="C2381" s="31">
        <v>44754</v>
      </c>
      <c r="D2381" s="19" t="s">
        <v>513</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19" t="s">
        <v>81</v>
      </c>
      <c r="K2381" s="51" t="str">
        <f ca="1">LeaveTracker[[#This Row],[Days]]&amp;" "&amp;LeaveTracker[[#This Row],[Type of Leave]]</f>
        <v>1 SL</v>
      </c>
      <c r="L2381" s="23">
        <f ca="1">NETWORKDAYS(LeaveTracker[[#This Row],[Start Date]],LeaveTracker[[#This Row],[End Date]],lstHolidays)</f>
        <v>1</v>
      </c>
      <c r="M2381" s="27"/>
    </row>
    <row r="2382" spans="1:13" ht="30" customHeight="1" x14ac:dyDescent="0.3">
      <c r="A2382" s="27">
        <f t="shared" si="0"/>
        <v>836</v>
      </c>
      <c r="B2382" s="31">
        <v>44778</v>
      </c>
      <c r="C2382" s="31">
        <v>44754</v>
      </c>
      <c r="D2382" s="19" t="s">
        <v>513</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19" t="s">
        <v>81</v>
      </c>
      <c r="K2382" s="51" t="str">
        <f ca="1">LeaveTracker[[#This Row],[Days]]&amp;" "&amp;LeaveTracker[[#This Row],[Type of Leave]]</f>
        <v>1 SL</v>
      </c>
      <c r="L2382" s="23">
        <f ca="1">NETWORKDAYS(LeaveTracker[[#This Row],[Start Date]],LeaveTracker[[#This Row],[End Date]],lstHolidays)</f>
        <v>1</v>
      </c>
      <c r="M2382" s="27"/>
    </row>
    <row r="2383" spans="1:13" ht="30" customHeight="1" x14ac:dyDescent="0.3">
      <c r="A2383" s="27">
        <f t="shared" si="0"/>
        <v>837</v>
      </c>
      <c r="B2383" s="31">
        <v>44778</v>
      </c>
      <c r="C2383" s="31">
        <v>44767</v>
      </c>
      <c r="D2383" s="19" t="s">
        <v>868</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19" t="s">
        <v>81</v>
      </c>
      <c r="K2383" s="51" t="str">
        <f ca="1">LeaveTracker[[#This Row],[Days]]&amp;" "&amp;LeaveTracker[[#This Row],[Type of Leave]]</f>
        <v>1 SL</v>
      </c>
      <c r="L2383" s="23">
        <f ca="1">NETWORKDAYS(LeaveTracker[[#This Row],[Start Date]],LeaveTracker[[#This Row],[End Date]],lstHolidays)</f>
        <v>1</v>
      </c>
      <c r="M2383" s="27"/>
    </row>
    <row r="2384" spans="1:13" ht="30" customHeight="1" x14ac:dyDescent="0.3">
      <c r="A2384" s="27">
        <f t="shared" si="0"/>
        <v>838</v>
      </c>
      <c r="B2384" s="31">
        <v>44778</v>
      </c>
      <c r="C2384" s="31">
        <v>44760</v>
      </c>
      <c r="D2384" s="19" t="s">
        <v>860</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19" t="s">
        <v>81</v>
      </c>
      <c r="K2384" s="51" t="str">
        <f ca="1">LeaveTracker[[#This Row],[Days]]&amp;" "&amp;LeaveTracker[[#This Row],[Type of Leave]]</f>
        <v>1 SL</v>
      </c>
      <c r="L2384" s="23">
        <f ca="1">NETWORKDAYS(LeaveTracker[[#This Row],[Start Date]],LeaveTracker[[#This Row],[End Date]],lstHolidays)</f>
        <v>1</v>
      </c>
      <c r="M2384" s="27"/>
    </row>
    <row r="2385" spans="1:13" ht="30" customHeight="1" x14ac:dyDescent="0.3">
      <c r="A2385" s="27">
        <f t="shared" si="0"/>
        <v>839</v>
      </c>
      <c r="B2385" s="31">
        <v>44778</v>
      </c>
      <c r="C2385" s="31">
        <v>44760</v>
      </c>
      <c r="D2385" s="19" t="s">
        <v>1010</v>
      </c>
      <c r="E2385" s="51" t="str">
        <f>IF(ISBLANK(LeaveTracker[[#This Row],[Employee Name]]),"-----",VLOOKUP(LeaveTracker[[#This Row],[Employee Name]],Employees[[Employee Name]:[Office]],7))</f>
        <v>NUTRITION OFFICE</v>
      </c>
      <c r="F2385" s="51" t="str">
        <f>IF(ISBLANK(LeaveTracker[[#This Row],[Employee Name]]),"-----",VLOOKUP(LeaveTracker[[#This Row],[Employee Name]],Employees[[Employee Name]:[Office]],6))</f>
        <v>REGULAR</v>
      </c>
      <c r="G2385" s="24">
        <v>44757</v>
      </c>
      <c r="H2385" s="24">
        <v>44757</v>
      </c>
      <c r="I2385" s="19" t="s">
        <v>81</v>
      </c>
      <c r="K2385" s="51" t="str">
        <f ca="1">LeaveTracker[[#This Row],[Days]]&amp;" "&amp;LeaveTracker[[#This Row],[Type of Leave]]</f>
        <v>1 SL</v>
      </c>
      <c r="L2385" s="23">
        <f ca="1">NETWORKDAYS(LeaveTracker[[#This Row],[Start Date]],LeaveTracker[[#This Row],[End Date]],lstHolidays)</f>
        <v>1</v>
      </c>
      <c r="M2385" s="27"/>
    </row>
    <row r="2386" spans="1:13" ht="30" customHeight="1" x14ac:dyDescent="0.3">
      <c r="A2386" s="27">
        <f t="shared" si="0"/>
        <v>840</v>
      </c>
      <c r="B2386" s="31">
        <v>44778</v>
      </c>
      <c r="C2386" s="31">
        <v>44755</v>
      </c>
      <c r="D2386" s="19" t="s">
        <v>1010</v>
      </c>
      <c r="E2386" s="51" t="str">
        <f>IF(ISBLANK(LeaveTracker[[#This Row],[Employee Name]]),"-----",VLOOKUP(LeaveTracker[[#This Row],[Employee Name]],Employees[[Employee Name]:[Office]],7))</f>
        <v>NUTRITION OFFICE</v>
      </c>
      <c r="F2386" s="51" t="str">
        <f>IF(ISBLANK(LeaveTracker[[#This Row],[Employee Name]]),"-----",VLOOKUP(LeaveTracker[[#This Row],[Employee Name]],Employees[[Employee Name]:[Office]],6))</f>
        <v>REGULAR</v>
      </c>
      <c r="G2386" s="24">
        <v>44753</v>
      </c>
      <c r="H2386" s="24">
        <v>44754</v>
      </c>
      <c r="I2386" s="19" t="s">
        <v>298</v>
      </c>
      <c r="J2386" s="43" t="s">
        <v>1003</v>
      </c>
      <c r="K2386" s="51" t="str">
        <f ca="1">LeaveTracker[[#This Row],[Days]]&amp;" "&amp;LeaveTracker[[#This Row],[Type of Leave]]</f>
        <v>2 OTHER</v>
      </c>
      <c r="L2386" s="23">
        <f ca="1">NETWORKDAYS(LeaveTracker[[#This Row],[Start Date]],LeaveTracker[[#This Row],[End Date]],lstHolidays)</f>
        <v>2</v>
      </c>
      <c r="M2386" s="27"/>
    </row>
    <row r="2387" spans="1:13" ht="30" customHeight="1" x14ac:dyDescent="0.3">
      <c r="A2387" s="27">
        <f t="shared" si="0"/>
        <v>841</v>
      </c>
      <c r="B2387" s="31">
        <v>44778</v>
      </c>
      <c r="C2387" s="31">
        <v>44762</v>
      </c>
      <c r="D2387" s="19" t="s">
        <v>863</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19" t="s">
        <v>298</v>
      </c>
      <c r="J2387" s="43" t="s">
        <v>1003</v>
      </c>
      <c r="K2387" s="51" t="str">
        <f ca="1">LeaveTracker[[#This Row],[Days]]&amp;" "&amp;LeaveTracker[[#This Row],[Type of Leave]]</f>
        <v>1 OTHER</v>
      </c>
      <c r="L2387" s="23">
        <f ca="1">NETWORKDAYS(LeaveTracker[[#This Row],[Start Date]],LeaveTracker[[#This Row],[End Date]],lstHolidays)</f>
        <v>1</v>
      </c>
      <c r="M2387" s="27"/>
    </row>
    <row r="2388" spans="1:13" ht="30" customHeight="1" x14ac:dyDescent="0.3">
      <c r="A2388" s="27">
        <f t="shared" si="0"/>
        <v>842</v>
      </c>
      <c r="B2388" s="31">
        <v>44778</v>
      </c>
      <c r="C2388" s="31">
        <v>44760</v>
      </c>
      <c r="D2388" s="19" t="s">
        <v>863</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19" t="s">
        <v>81</v>
      </c>
      <c r="K2388" s="51" t="str">
        <f ca="1">LeaveTracker[[#This Row],[Days]]&amp;" "&amp;LeaveTracker[[#This Row],[Type of Leave]]</f>
        <v>1 SL</v>
      </c>
      <c r="L2388" s="23">
        <f ca="1">NETWORKDAYS(LeaveTracker[[#This Row],[Start Date]],LeaveTracker[[#This Row],[End Date]],lstHolidays)</f>
        <v>1</v>
      </c>
      <c r="M2388" s="27"/>
    </row>
    <row r="2389" spans="1:13" ht="30" customHeight="1" x14ac:dyDescent="0.3">
      <c r="A2389" s="27">
        <f t="shared" si="0"/>
        <v>843</v>
      </c>
      <c r="B2389" s="31">
        <v>44778</v>
      </c>
      <c r="C2389" s="31">
        <v>44760</v>
      </c>
      <c r="D2389" s="19" t="s">
        <v>440</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19" t="s">
        <v>82</v>
      </c>
      <c r="K2389" s="51" t="str">
        <f ca="1">LeaveTracker[[#This Row],[Days]]&amp;" "&amp;LeaveTracker[[#This Row],[Type of Leave]]</f>
        <v>1 VL</v>
      </c>
      <c r="L2389" s="23">
        <f ca="1">NETWORKDAYS(LeaveTracker[[#This Row],[Start Date]],LeaveTracker[[#This Row],[End Date]],lstHolidays)</f>
        <v>1</v>
      </c>
      <c r="M2389" s="27"/>
    </row>
    <row r="2390" spans="1:13" ht="30" customHeight="1" x14ac:dyDescent="0.3">
      <c r="A2390" s="27">
        <f t="shared" si="0"/>
        <v>844</v>
      </c>
      <c r="B2390" s="31">
        <v>44778</v>
      </c>
      <c r="C2390" s="31">
        <v>44755</v>
      </c>
      <c r="D2390" s="19" t="s">
        <v>857</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19" t="s">
        <v>81</v>
      </c>
      <c r="K2390" s="51" t="str">
        <f ca="1">LeaveTracker[[#This Row],[Days]]&amp;" "&amp;LeaveTracker[[#This Row],[Type of Leave]]</f>
        <v>1 SL</v>
      </c>
      <c r="L2390" s="23">
        <f ca="1">NETWORKDAYS(LeaveTracker[[#This Row],[Start Date]],LeaveTracker[[#This Row],[End Date]],lstHolidays)</f>
        <v>1</v>
      </c>
      <c r="M2390" s="27"/>
    </row>
    <row r="2391" spans="1:13" ht="30" customHeight="1" x14ac:dyDescent="0.3">
      <c r="A2391" s="27">
        <f t="shared" si="0"/>
        <v>845</v>
      </c>
      <c r="B2391" s="31">
        <v>44778</v>
      </c>
      <c r="C2391" s="31">
        <v>44746</v>
      </c>
      <c r="D2391" s="19" t="s">
        <v>302</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19" t="s">
        <v>81</v>
      </c>
      <c r="K2391" s="51" t="str">
        <f ca="1">LeaveTracker[[#This Row],[Days]]&amp;" "&amp;LeaveTracker[[#This Row],[Type of Leave]]</f>
        <v>3 SL</v>
      </c>
      <c r="L2391" s="23">
        <f ca="1">NETWORKDAYS(LeaveTracker[[#This Row],[Start Date]],LeaveTracker[[#This Row],[End Date]],lstHolidays)</f>
        <v>3</v>
      </c>
      <c r="M2391" s="27"/>
    </row>
    <row r="2392" spans="1:13" ht="30" customHeight="1" x14ac:dyDescent="0.3">
      <c r="A2392" s="27">
        <f t="shared" si="0"/>
        <v>846</v>
      </c>
      <c r="B2392" s="31">
        <v>44778</v>
      </c>
      <c r="C2392" s="31">
        <v>44754</v>
      </c>
      <c r="D2392" s="19" t="s">
        <v>874</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19" t="s">
        <v>81</v>
      </c>
      <c r="K2392" s="51" t="str">
        <f ca="1">LeaveTracker[[#This Row],[Days]]&amp;" "&amp;LeaveTracker[[#This Row],[Type of Leave]]</f>
        <v>1 SL</v>
      </c>
      <c r="L2392" s="23">
        <f ca="1">NETWORKDAYS(LeaveTracker[[#This Row],[Start Date]],LeaveTracker[[#This Row],[End Date]],lstHolidays)</f>
        <v>1</v>
      </c>
      <c r="M2392" s="27"/>
    </row>
    <row r="2393" spans="1:13" ht="30" customHeight="1" x14ac:dyDescent="0.3">
      <c r="A2393" s="27">
        <v>846</v>
      </c>
      <c r="B2393" s="31">
        <v>44778</v>
      </c>
      <c r="C2393" s="31">
        <v>44754</v>
      </c>
      <c r="D2393" s="19" t="s">
        <v>874</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19" t="s">
        <v>81</v>
      </c>
      <c r="K2393" s="51" t="str">
        <f ca="1">LeaveTracker[[#This Row],[Days]]&amp;" "&amp;LeaveTracker[[#This Row],[Type of Leave]]</f>
        <v>1 SL</v>
      </c>
      <c r="L2393" s="23">
        <f ca="1">NETWORKDAYS(LeaveTracker[[#This Row],[Start Date]],LeaveTracker[[#This Row],[End Date]],lstHolidays)</f>
        <v>1</v>
      </c>
      <c r="M2393" s="27"/>
    </row>
    <row r="2394" spans="1:13" ht="30" customHeight="1" x14ac:dyDescent="0.3">
      <c r="A2394" s="27">
        <f t="shared" ref="A2394:A2399" si="1">A2393+1</f>
        <v>847</v>
      </c>
      <c r="B2394" s="31">
        <v>44778</v>
      </c>
      <c r="C2394" s="31">
        <v>44741</v>
      </c>
      <c r="D2394" s="19" t="s">
        <v>530</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19" t="s">
        <v>81</v>
      </c>
      <c r="K2394" s="51" t="str">
        <f ca="1">LeaveTracker[[#This Row],[Days]]&amp;" "&amp;LeaveTracker[[#This Row],[Type of Leave]]</f>
        <v>1 SL</v>
      </c>
      <c r="L2394" s="23">
        <f ca="1">NETWORKDAYS(LeaveTracker[[#This Row],[Start Date]],LeaveTracker[[#This Row],[End Date]],lstHolidays)</f>
        <v>1</v>
      </c>
      <c r="M2394" s="27"/>
    </row>
    <row r="2395" spans="1:13" ht="30" customHeight="1" x14ac:dyDescent="0.3">
      <c r="A2395" s="27">
        <f t="shared" si="1"/>
        <v>848</v>
      </c>
      <c r="B2395" s="31">
        <v>44778</v>
      </c>
      <c r="C2395" s="31">
        <v>44753</v>
      </c>
      <c r="D2395" s="19" t="s">
        <v>776</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19" t="s">
        <v>81</v>
      </c>
      <c r="K2395" s="51" t="str">
        <f ca="1">LeaveTracker[[#This Row],[Days]]&amp;" "&amp;LeaveTracker[[#This Row],[Type of Leave]]</f>
        <v>2 SL</v>
      </c>
      <c r="L2395" s="23">
        <f ca="1">NETWORKDAYS(LeaveTracker[[#This Row],[Start Date]],LeaveTracker[[#This Row],[End Date]],lstHolidays)</f>
        <v>2</v>
      </c>
      <c r="M2395" s="27"/>
    </row>
    <row r="2396" spans="1:13" ht="30" customHeight="1" x14ac:dyDescent="0.3">
      <c r="A2396" s="27">
        <f t="shared" si="1"/>
        <v>849</v>
      </c>
      <c r="B2396" s="31">
        <v>44778</v>
      </c>
      <c r="C2396" s="31">
        <v>44741</v>
      </c>
      <c r="D2396" s="19" t="s">
        <v>525</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19" t="s">
        <v>82</v>
      </c>
      <c r="K2396" s="51" t="str">
        <f ca="1">LeaveTracker[[#This Row],[Days]]&amp;" "&amp;LeaveTracker[[#This Row],[Type of Leave]]</f>
        <v>1 VL</v>
      </c>
      <c r="L2396" s="23">
        <f ca="1">NETWORKDAYS(LeaveTracker[[#This Row],[Start Date]],LeaveTracker[[#This Row],[End Date]],lstHolidays)</f>
        <v>1</v>
      </c>
      <c r="M2396" s="27"/>
    </row>
    <row r="2397" spans="1:13" ht="30" customHeight="1" x14ac:dyDescent="0.3">
      <c r="A2397" s="27">
        <f t="shared" si="1"/>
        <v>850</v>
      </c>
      <c r="B2397" s="31">
        <v>44778</v>
      </c>
      <c r="C2397" s="31">
        <v>44718</v>
      </c>
      <c r="D2397" s="19" t="s">
        <v>909</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19" t="s">
        <v>81</v>
      </c>
      <c r="K2397" s="51" t="str">
        <f ca="1">LeaveTracker[[#This Row],[Days]]&amp;" "&amp;LeaveTracker[[#This Row],[Type of Leave]]</f>
        <v>4 SL</v>
      </c>
      <c r="L2397" s="23">
        <f ca="1">NETWORKDAYS(LeaveTracker[[#This Row],[Start Date]],LeaveTracker[[#This Row],[End Date]],lstHolidays)</f>
        <v>4</v>
      </c>
      <c r="M2397" s="27"/>
    </row>
    <row r="2398" spans="1:13" ht="30" customHeight="1" x14ac:dyDescent="0.3">
      <c r="A2398" s="27">
        <f t="shared" si="1"/>
        <v>851</v>
      </c>
      <c r="B2398" s="31">
        <v>44778</v>
      </c>
      <c r="C2398" s="31">
        <v>44755</v>
      </c>
      <c r="D2398" s="19" t="s">
        <v>683</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19" t="s">
        <v>298</v>
      </c>
      <c r="J2398" s="43" t="s">
        <v>1004</v>
      </c>
      <c r="K2398" s="51" t="str">
        <f ca="1">LeaveTracker[[#This Row],[Days]]&amp;" "&amp;LeaveTracker[[#This Row],[Type of Leave]]</f>
        <v>2 OTHER</v>
      </c>
      <c r="L2398" s="23">
        <f ca="1">NETWORKDAYS(LeaveTracker[[#This Row],[Start Date]],LeaveTracker[[#This Row],[End Date]],lstHolidays)</f>
        <v>2</v>
      </c>
      <c r="M2398" s="27"/>
    </row>
    <row r="2399" spans="1:13" ht="30" customHeight="1" x14ac:dyDescent="0.3">
      <c r="A2399" s="27">
        <f t="shared" si="1"/>
        <v>852</v>
      </c>
      <c r="B2399" s="31">
        <v>44778</v>
      </c>
      <c r="C2399" s="31">
        <v>44746</v>
      </c>
      <c r="D2399" s="19" t="s">
        <v>904</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19" t="s">
        <v>81</v>
      </c>
      <c r="K2399" s="51" t="str">
        <f ca="1">LeaveTracker[[#This Row],[Days]]&amp;" "&amp;LeaveTracker[[#This Row],[Type of Leave]]</f>
        <v>1 SL</v>
      </c>
      <c r="L2399" s="23">
        <f ca="1">NETWORKDAYS(LeaveTracker[[#This Row],[Start Date]],LeaveTracker[[#This Row],[End Date]],lstHolidays)</f>
        <v>1</v>
      </c>
      <c r="M2399" s="27"/>
    </row>
    <row r="2400" spans="1:13" ht="30" customHeight="1" x14ac:dyDescent="0.3">
      <c r="A2400" s="27">
        <v>852</v>
      </c>
      <c r="B2400" s="31">
        <v>44778</v>
      </c>
      <c r="C2400" s="31">
        <v>44746</v>
      </c>
      <c r="D2400" s="19" t="s">
        <v>904</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19" t="s">
        <v>81</v>
      </c>
      <c r="K2400" s="51" t="str">
        <f ca="1">LeaveTracker[[#This Row],[Days]]&amp;" "&amp;LeaveTracker[[#This Row],[Type of Leave]]</f>
        <v>1 SL</v>
      </c>
      <c r="L2400" s="23">
        <f ca="1">NETWORKDAYS(LeaveTracker[[#This Row],[Start Date]],LeaveTracker[[#This Row],[End Date]],lstHolidays)</f>
        <v>1</v>
      </c>
      <c r="M2400" s="27"/>
    </row>
    <row r="2401" spans="1:13" ht="30" customHeight="1" x14ac:dyDescent="0.3">
      <c r="A2401" s="27">
        <f>A2400+1</f>
        <v>853</v>
      </c>
      <c r="B2401" s="31">
        <v>44778</v>
      </c>
      <c r="C2401" s="31">
        <v>44740</v>
      </c>
      <c r="D2401" s="19" t="s">
        <v>323</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19" t="s">
        <v>81</v>
      </c>
      <c r="K2401" s="51" t="str">
        <f ca="1">LeaveTracker[[#This Row],[Days]]&amp;" "&amp;LeaveTracker[[#This Row],[Type of Leave]]</f>
        <v>1 SL</v>
      </c>
      <c r="L2401" s="23">
        <f ca="1">NETWORKDAYS(LeaveTracker[[#This Row],[Start Date]],LeaveTracker[[#This Row],[End Date]],lstHolidays)</f>
        <v>1</v>
      </c>
      <c r="M2401" s="27"/>
    </row>
    <row r="2402" spans="1:13" ht="30" customHeight="1" x14ac:dyDescent="0.3">
      <c r="A2402" s="27">
        <f>A2401+1</f>
        <v>854</v>
      </c>
      <c r="B2402" s="31">
        <v>44778</v>
      </c>
      <c r="C2402" s="31">
        <v>44753</v>
      </c>
      <c r="D2402" s="19" t="s">
        <v>612</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19" t="s">
        <v>81</v>
      </c>
      <c r="K2402" s="51" t="str">
        <f ca="1">LeaveTracker[[#This Row],[Days]]&amp;" "&amp;LeaveTracker[[#This Row],[Type of Leave]]</f>
        <v>2 SL</v>
      </c>
      <c r="L2402" s="23">
        <f ca="1">NETWORKDAYS(LeaveTracker[[#This Row],[Start Date]],LeaveTracker[[#This Row],[End Date]],lstHolidays)</f>
        <v>2</v>
      </c>
      <c r="M2402" s="27"/>
    </row>
    <row r="2403" spans="1:13" ht="30" customHeight="1" x14ac:dyDescent="0.3">
      <c r="A2403" s="27">
        <f>A2402+1</f>
        <v>855</v>
      </c>
      <c r="B2403" s="31">
        <v>44778</v>
      </c>
      <c r="C2403" s="31">
        <v>44757</v>
      </c>
      <c r="D2403" s="19" t="s">
        <v>231</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19" t="s">
        <v>82</v>
      </c>
      <c r="K2403" s="51" t="str">
        <f ca="1">LeaveTracker[[#This Row],[Days]]&amp;" "&amp;LeaveTracker[[#This Row],[Type of Leave]]</f>
        <v>1 VL</v>
      </c>
      <c r="L2403" s="23">
        <f ca="1">NETWORKDAYS(LeaveTracker[[#This Row],[Start Date]],LeaveTracker[[#This Row],[End Date]],lstHolidays)</f>
        <v>1</v>
      </c>
      <c r="M2403" s="27"/>
    </row>
    <row r="2404" spans="1:13" ht="30" customHeight="1" x14ac:dyDescent="0.3">
      <c r="A2404" s="27">
        <v>855</v>
      </c>
      <c r="B2404" s="31">
        <v>44778</v>
      </c>
      <c r="C2404" s="31">
        <v>44757</v>
      </c>
      <c r="D2404" s="19" t="s">
        <v>231</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19" t="s">
        <v>82</v>
      </c>
      <c r="K2404" s="51" t="str">
        <f ca="1">LeaveTracker[[#This Row],[Days]]&amp;" "&amp;LeaveTracker[[#This Row],[Type of Leave]]</f>
        <v>1 VL</v>
      </c>
      <c r="L2404" s="23">
        <f ca="1">NETWORKDAYS(LeaveTracker[[#This Row],[Start Date]],LeaveTracker[[#This Row],[End Date]],lstHolidays)</f>
        <v>1</v>
      </c>
      <c r="M2404" s="27"/>
    </row>
    <row r="2405" spans="1:13" ht="30" customHeight="1" x14ac:dyDescent="0.3">
      <c r="A2405" s="27">
        <f t="shared" ref="A2405:A2413" si="2">A2404+1</f>
        <v>856</v>
      </c>
      <c r="B2405" s="31">
        <v>44778</v>
      </c>
      <c r="C2405" s="31">
        <v>44760</v>
      </c>
      <c r="D2405" s="19" t="s">
        <v>231</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19" t="s">
        <v>81</v>
      </c>
      <c r="K2405" s="51" t="str">
        <f ca="1">LeaveTracker[[#This Row],[Days]]&amp;" "&amp;LeaveTracker[[#This Row],[Type of Leave]]</f>
        <v>2 SL</v>
      </c>
      <c r="L2405" s="23">
        <f ca="1">NETWORKDAYS(LeaveTracker[[#This Row],[Start Date]],LeaveTracker[[#This Row],[End Date]],lstHolidays)</f>
        <v>2</v>
      </c>
      <c r="M2405" s="27"/>
    </row>
    <row r="2406" spans="1:13" ht="30" customHeight="1" x14ac:dyDescent="0.3">
      <c r="A2406" s="27">
        <f t="shared" si="2"/>
        <v>857</v>
      </c>
      <c r="B2406" s="31">
        <v>44778</v>
      </c>
      <c r="C2406" s="31">
        <v>44757</v>
      </c>
      <c r="D2406" s="19" t="s">
        <v>231</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19" t="s">
        <v>298</v>
      </c>
      <c r="J2406" s="43" t="s">
        <v>214</v>
      </c>
      <c r="K2406" s="51" t="str">
        <f ca="1">LeaveTracker[[#This Row],[Days]]&amp;" "&amp;LeaveTracker[[#This Row],[Type of Leave]]</f>
        <v>1 OTHER</v>
      </c>
      <c r="L2406" s="23">
        <f ca="1">NETWORKDAYS(LeaveTracker[[#This Row],[Start Date]],LeaveTracker[[#This Row],[End Date]],lstHolidays)</f>
        <v>1</v>
      </c>
      <c r="M2406" s="27"/>
    </row>
    <row r="2407" spans="1:13" ht="30" customHeight="1" x14ac:dyDescent="0.3">
      <c r="A2407" s="27">
        <f t="shared" si="2"/>
        <v>858</v>
      </c>
      <c r="B2407" s="31">
        <v>44778</v>
      </c>
      <c r="C2407" s="31">
        <v>44754</v>
      </c>
      <c r="D2407" s="19" t="s">
        <v>748</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19" t="s">
        <v>81</v>
      </c>
      <c r="K2407" s="51" t="str">
        <f ca="1">LeaveTracker[[#This Row],[Days]]&amp;" "&amp;LeaveTracker[[#This Row],[Type of Leave]]</f>
        <v>1 SL</v>
      </c>
      <c r="L2407" s="23">
        <f ca="1">NETWORKDAYS(LeaveTracker[[#This Row],[Start Date]],LeaveTracker[[#This Row],[End Date]],lstHolidays)</f>
        <v>1</v>
      </c>
      <c r="M2407" s="27"/>
    </row>
    <row r="2408" spans="1:13" ht="30" customHeight="1" x14ac:dyDescent="0.3">
      <c r="A2408" s="27">
        <f t="shared" si="2"/>
        <v>859</v>
      </c>
      <c r="B2408" s="31">
        <v>44778</v>
      </c>
      <c r="C2408" s="31">
        <v>44749</v>
      </c>
      <c r="D2408" s="19" t="s">
        <v>1014</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19" t="s">
        <v>81</v>
      </c>
      <c r="K2408" s="51" t="str">
        <f ca="1">LeaveTracker[[#This Row],[Days]]&amp;" "&amp;LeaveTracker[[#This Row],[Type of Leave]]</f>
        <v>1 SL</v>
      </c>
      <c r="L2408" s="23">
        <f ca="1">NETWORKDAYS(LeaveTracker[[#This Row],[Start Date]],LeaveTracker[[#This Row],[End Date]],lstHolidays)</f>
        <v>1</v>
      </c>
      <c r="M2408" s="27"/>
    </row>
    <row r="2409" spans="1:13" ht="30" customHeight="1" x14ac:dyDescent="0.3">
      <c r="A2409" s="27">
        <f t="shared" si="2"/>
        <v>860</v>
      </c>
      <c r="B2409" s="31">
        <v>44778</v>
      </c>
      <c r="C2409" s="31">
        <v>44753</v>
      </c>
      <c r="D2409" s="19" t="s">
        <v>737</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19" t="s">
        <v>298</v>
      </c>
      <c r="J2409" s="43" t="s">
        <v>1003</v>
      </c>
      <c r="K2409" s="51" t="str">
        <f ca="1">LeaveTracker[[#This Row],[Days]]&amp;" "&amp;LeaveTracker[[#This Row],[Type of Leave]]</f>
        <v>1 OTHER</v>
      </c>
      <c r="L2409" s="23">
        <f ca="1">NETWORKDAYS(LeaveTracker[[#This Row],[Start Date]],LeaveTracker[[#This Row],[End Date]],lstHolidays)</f>
        <v>1</v>
      </c>
      <c r="M2409" s="27"/>
    </row>
    <row r="2410" spans="1:13" ht="30"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19" t="s">
        <v>81</v>
      </c>
      <c r="K2410" s="51" t="str">
        <f ca="1">LeaveTracker[[#This Row],[Days]]&amp;" "&amp;LeaveTracker[[#This Row],[Type of Leave]]</f>
        <v>2 SL</v>
      </c>
      <c r="L2410" s="23">
        <f ca="1">NETWORKDAYS(LeaveTracker[[#This Row],[Start Date]],LeaveTracker[[#This Row],[End Date]],lstHolidays)</f>
        <v>2</v>
      </c>
      <c r="M2410" s="27"/>
    </row>
    <row r="2411" spans="1:13" ht="30" customHeight="1" x14ac:dyDescent="0.3">
      <c r="A2411" s="27">
        <f t="shared" si="2"/>
        <v>862</v>
      </c>
      <c r="B2411" s="31">
        <v>44778</v>
      </c>
      <c r="C2411" s="31">
        <v>44714</v>
      </c>
      <c r="D2411" s="19" t="s">
        <v>632</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19" t="s">
        <v>81</v>
      </c>
      <c r="K2411" s="51" t="str">
        <f ca="1">LeaveTracker[[#This Row],[Days]]&amp;" "&amp;LeaveTracker[[#This Row],[Type of Leave]]</f>
        <v>2 SL</v>
      </c>
      <c r="L2411" s="23">
        <f ca="1">NETWORKDAYS(LeaveTracker[[#This Row],[Start Date]],LeaveTracker[[#This Row],[End Date]],lstHolidays)</f>
        <v>2</v>
      </c>
      <c r="M2411" s="27"/>
    </row>
    <row r="2412" spans="1:13" ht="30" customHeight="1" x14ac:dyDescent="0.3">
      <c r="A2412" s="27">
        <f t="shared" si="2"/>
        <v>863</v>
      </c>
      <c r="B2412" s="31">
        <v>44778</v>
      </c>
      <c r="C2412" s="31">
        <v>44747</v>
      </c>
      <c r="D2412" s="19" t="s">
        <v>468</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19" t="s">
        <v>82</v>
      </c>
      <c r="K2412" s="51" t="str">
        <f ca="1">LeaveTracker[[#This Row],[Days]]&amp;" "&amp;LeaveTracker[[#This Row],[Type of Leave]]</f>
        <v>2 VL</v>
      </c>
      <c r="L2412" s="23">
        <f ca="1">NETWORKDAYS(LeaveTracker[[#This Row],[Start Date]],LeaveTracker[[#This Row],[End Date]],lstHolidays)</f>
        <v>2</v>
      </c>
      <c r="M2412" s="27"/>
    </row>
    <row r="2413" spans="1:13" ht="30" customHeight="1" x14ac:dyDescent="0.3">
      <c r="A2413" s="27">
        <f t="shared" si="2"/>
        <v>864</v>
      </c>
      <c r="B2413" s="31">
        <v>44778</v>
      </c>
      <c r="C2413" s="31">
        <v>44740</v>
      </c>
      <c r="D2413" s="19" t="s">
        <v>1017</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19" t="s">
        <v>81</v>
      </c>
      <c r="K2413" s="51" t="str">
        <f ca="1">LeaveTracker[[#This Row],[Days]]&amp;" "&amp;LeaveTracker[[#This Row],[Type of Leave]]</f>
        <v>1 SL</v>
      </c>
      <c r="L2413" s="23">
        <f ca="1">NETWORKDAYS(LeaveTracker[[#This Row],[Start Date]],LeaveTracker[[#This Row],[End Date]],lstHolidays)</f>
        <v>1</v>
      </c>
      <c r="M2413" s="27"/>
    </row>
    <row r="2414" spans="1:13" ht="30" customHeight="1" x14ac:dyDescent="0.3">
      <c r="A2414" s="27">
        <v>864</v>
      </c>
      <c r="B2414" s="31">
        <v>44778</v>
      </c>
      <c r="C2414" s="31">
        <v>44740</v>
      </c>
      <c r="D2414" s="19" t="s">
        <v>1017</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19" t="s">
        <v>81</v>
      </c>
      <c r="K2414" s="51" t="str">
        <f ca="1">LeaveTracker[[#This Row],[Days]]&amp;" "&amp;LeaveTracker[[#This Row],[Type of Leave]]</f>
        <v>1 SL</v>
      </c>
      <c r="L2414" s="23">
        <f ca="1">NETWORKDAYS(LeaveTracker[[#This Row],[Start Date]],LeaveTracker[[#This Row],[End Date]],lstHolidays)</f>
        <v>1</v>
      </c>
      <c r="M2414" s="27"/>
    </row>
    <row r="2415" spans="1:13" ht="30" customHeight="1" x14ac:dyDescent="0.3">
      <c r="A2415" s="27">
        <f>A2414+1</f>
        <v>865</v>
      </c>
      <c r="B2415" s="31">
        <v>44778</v>
      </c>
      <c r="C2415" s="31">
        <v>44741</v>
      </c>
      <c r="D2415" s="19" t="s">
        <v>405</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19" t="s">
        <v>81</v>
      </c>
      <c r="K2415" s="51" t="str">
        <f ca="1">LeaveTracker[[#This Row],[Days]]&amp;" "&amp;LeaveTracker[[#This Row],[Type of Leave]]</f>
        <v>1 SL</v>
      </c>
      <c r="L2415" s="23">
        <f ca="1">NETWORKDAYS(LeaveTracker[[#This Row],[Start Date]],LeaveTracker[[#This Row],[End Date]],lstHolidays)</f>
        <v>1</v>
      </c>
      <c r="M2415" s="27"/>
    </row>
    <row r="2416" spans="1:13" ht="30" customHeight="1" x14ac:dyDescent="0.3">
      <c r="A2416" s="27">
        <v>865</v>
      </c>
      <c r="B2416" s="31">
        <v>44778</v>
      </c>
      <c r="C2416" s="31">
        <v>44741</v>
      </c>
      <c r="D2416" s="19" t="s">
        <v>405</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19" t="s">
        <v>81</v>
      </c>
      <c r="K2416" s="51" t="str">
        <f ca="1">LeaveTracker[[#This Row],[Days]]&amp;" "&amp;LeaveTracker[[#This Row],[Type of Leave]]</f>
        <v>1 SL</v>
      </c>
      <c r="L2416" s="23">
        <f ca="1">NETWORKDAYS(LeaveTracker[[#This Row],[Start Date]],LeaveTracker[[#This Row],[End Date]],lstHolidays)</f>
        <v>1</v>
      </c>
      <c r="M2416" s="27"/>
    </row>
    <row r="2417" spans="1:13" ht="30" customHeight="1" x14ac:dyDescent="0.3">
      <c r="A2417" s="27">
        <f>A2416+1</f>
        <v>866</v>
      </c>
      <c r="B2417" s="31">
        <v>44778</v>
      </c>
      <c r="C2417" s="31">
        <v>44757</v>
      </c>
      <c r="D2417" s="19" t="s">
        <v>323</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19" t="s">
        <v>298</v>
      </c>
      <c r="J2417" s="43" t="s">
        <v>1003</v>
      </c>
      <c r="K2417" s="51" t="str">
        <f ca="1">LeaveTracker[[#This Row],[Days]]&amp;" "&amp;LeaveTracker[[#This Row],[Type of Leave]]</f>
        <v>1 OTHER</v>
      </c>
      <c r="L2417" s="23">
        <f ca="1">NETWORKDAYS(LeaveTracker[[#This Row],[Start Date]],LeaveTracker[[#This Row],[End Date]],lstHolidays)</f>
        <v>1</v>
      </c>
      <c r="M2417" s="27"/>
    </row>
    <row r="2418" spans="1:13" ht="30" customHeight="1" x14ac:dyDescent="0.3">
      <c r="A2418" s="27">
        <f>A2417+1</f>
        <v>867</v>
      </c>
      <c r="B2418" s="31">
        <v>44778</v>
      </c>
      <c r="C2418" s="31">
        <v>44759</v>
      </c>
      <c r="D2418" s="19" t="s">
        <v>283</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19" t="s">
        <v>298</v>
      </c>
      <c r="J2418" s="43" t="s">
        <v>1003</v>
      </c>
      <c r="K2418" s="51" t="str">
        <f ca="1">LeaveTracker[[#This Row],[Days]]&amp;" "&amp;LeaveTracker[[#This Row],[Type of Leave]]</f>
        <v>1 OTHER</v>
      </c>
      <c r="L2418" s="23">
        <f ca="1">NETWORKDAYS(LeaveTracker[[#This Row],[Start Date]],LeaveTracker[[#This Row],[End Date]],lstHolidays)</f>
        <v>1</v>
      </c>
      <c r="M2418" s="27"/>
    </row>
    <row r="2419" spans="1:13" ht="30" customHeight="1" x14ac:dyDescent="0.3">
      <c r="A2419" s="27">
        <f>A2418+1</f>
        <v>868</v>
      </c>
      <c r="B2419" s="31">
        <v>44778</v>
      </c>
      <c r="C2419" s="31">
        <v>44760</v>
      </c>
      <c r="D2419" s="19" t="s">
        <v>242</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19" t="s">
        <v>82</v>
      </c>
      <c r="K2419" s="51" t="str">
        <f ca="1">LeaveTracker[[#This Row],[Days]]&amp;" "&amp;LeaveTracker[[#This Row],[Type of Leave]]</f>
        <v>2 VL</v>
      </c>
      <c r="L2419" s="23">
        <f ca="1">NETWORKDAYS(LeaveTracker[[#This Row],[Start Date]],LeaveTracker[[#This Row],[End Date]],lstHolidays)</f>
        <v>2</v>
      </c>
      <c r="M2419" s="27"/>
    </row>
    <row r="2420" spans="1:13" ht="30" customHeight="1" x14ac:dyDescent="0.3">
      <c r="A2420" s="27">
        <v>868</v>
      </c>
      <c r="B2420" s="31">
        <v>44778</v>
      </c>
      <c r="C2420" s="31">
        <v>44760</v>
      </c>
      <c r="D2420" s="19" t="s">
        <v>242</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19" t="s">
        <v>82</v>
      </c>
      <c r="K2420" s="51" t="str">
        <f ca="1">LeaveTracker[[#This Row],[Days]]&amp;" "&amp;LeaveTracker[[#This Row],[Type of Leave]]</f>
        <v>5 VL</v>
      </c>
      <c r="L2420" s="23">
        <f ca="1">NETWORKDAYS(LeaveTracker[[#This Row],[Start Date]],LeaveTracker[[#This Row],[End Date]],lstHolidays)</f>
        <v>5</v>
      </c>
      <c r="M2420" s="27"/>
    </row>
    <row r="2421" spans="1:13" ht="30" customHeight="1" x14ac:dyDescent="0.3">
      <c r="A2421" s="27">
        <f t="shared" ref="A2421:A2428" si="3">A2420+1</f>
        <v>869</v>
      </c>
      <c r="B2421" s="31">
        <v>44778</v>
      </c>
      <c r="C2421" s="31">
        <v>44755</v>
      </c>
      <c r="D2421" s="19" t="s">
        <v>440</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19" t="s">
        <v>298</v>
      </c>
      <c r="J2421" s="43" t="s">
        <v>1003</v>
      </c>
      <c r="K2421" s="51" t="str">
        <f ca="1">LeaveTracker[[#This Row],[Days]]&amp;" "&amp;LeaveTracker[[#This Row],[Type of Leave]]</f>
        <v>1 OTHER</v>
      </c>
      <c r="L2421" s="23">
        <f ca="1">NETWORKDAYS(LeaveTracker[[#This Row],[Start Date]],LeaveTracker[[#This Row],[End Date]],lstHolidays)</f>
        <v>1</v>
      </c>
      <c r="M2421" s="27"/>
    </row>
    <row r="2422" spans="1:13" ht="30" customHeight="1" x14ac:dyDescent="0.3">
      <c r="A2422" s="27">
        <f t="shared" si="3"/>
        <v>870</v>
      </c>
      <c r="B2422" s="31">
        <v>44778</v>
      </c>
      <c r="C2422" s="31">
        <v>44756</v>
      </c>
      <c r="D2422" s="19" t="s">
        <v>762</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19" t="s">
        <v>81</v>
      </c>
      <c r="K2422" s="51" t="str">
        <f ca="1">LeaveTracker[[#This Row],[Days]]&amp;" "&amp;LeaveTracker[[#This Row],[Type of Leave]]</f>
        <v>1 SL</v>
      </c>
      <c r="L2422" s="23">
        <f ca="1">NETWORKDAYS(LeaveTracker[[#This Row],[Start Date]],LeaveTracker[[#This Row],[End Date]],lstHolidays)</f>
        <v>1</v>
      </c>
      <c r="M2422" s="27"/>
    </row>
    <row r="2423" spans="1:13" ht="30" customHeight="1" x14ac:dyDescent="0.3">
      <c r="A2423" s="27">
        <f t="shared" si="3"/>
        <v>871</v>
      </c>
      <c r="B2423" s="31">
        <v>44778</v>
      </c>
      <c r="C2423" s="31">
        <v>44756</v>
      </c>
      <c r="D2423" s="19" t="s">
        <v>762</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19" t="s">
        <v>298</v>
      </c>
      <c r="J2423" s="43" t="s">
        <v>995</v>
      </c>
      <c r="K2423" s="51" t="str">
        <f ca="1">LeaveTracker[[#This Row],[Days]]&amp;" "&amp;LeaveTracker[[#This Row],[Type of Leave]]</f>
        <v>1 OTHER</v>
      </c>
      <c r="L2423" s="23">
        <f ca="1">NETWORKDAYS(LeaveTracker[[#This Row],[Start Date]],LeaveTracker[[#This Row],[End Date]],lstHolidays)</f>
        <v>1</v>
      </c>
      <c r="M2423" s="27"/>
    </row>
    <row r="2424" spans="1:13" ht="30" customHeight="1" x14ac:dyDescent="0.3">
      <c r="A2424" s="27">
        <f t="shared" si="3"/>
        <v>872</v>
      </c>
      <c r="B2424" s="31">
        <v>44778</v>
      </c>
      <c r="C2424" s="31">
        <v>44757</v>
      </c>
      <c r="D2424" s="19" t="s">
        <v>834</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19" t="s">
        <v>81</v>
      </c>
      <c r="K2424" s="51" t="str">
        <f ca="1">LeaveTracker[[#This Row],[Days]]&amp;" "&amp;LeaveTracker[[#This Row],[Type of Leave]]</f>
        <v>1 SL</v>
      </c>
      <c r="L2424" s="23">
        <f ca="1">NETWORKDAYS(LeaveTracker[[#This Row],[Start Date]],LeaveTracker[[#This Row],[End Date]],lstHolidays)</f>
        <v>1</v>
      </c>
      <c r="M2424" s="27"/>
    </row>
    <row r="2425" spans="1:13" ht="30" customHeight="1" x14ac:dyDescent="0.3">
      <c r="A2425" s="27">
        <f t="shared" si="3"/>
        <v>873</v>
      </c>
      <c r="B2425" s="31">
        <v>44778</v>
      </c>
      <c r="C2425" s="31">
        <v>44746</v>
      </c>
      <c r="D2425" s="19" t="s">
        <v>657</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19" t="s">
        <v>82</v>
      </c>
      <c r="K2425" s="51" t="str">
        <f ca="1">LeaveTracker[[#This Row],[Days]]&amp;" "&amp;LeaveTracker[[#This Row],[Type of Leave]]</f>
        <v>4 VL</v>
      </c>
      <c r="L2425" s="23">
        <f ca="1">NETWORKDAYS(LeaveTracker[[#This Row],[Start Date]],LeaveTracker[[#This Row],[End Date]],lstHolidays)</f>
        <v>4</v>
      </c>
      <c r="M2425" s="27"/>
    </row>
    <row r="2426" spans="1:13" ht="30" customHeight="1" x14ac:dyDescent="0.3">
      <c r="A2426" s="27">
        <f t="shared" si="3"/>
        <v>874</v>
      </c>
      <c r="B2426" s="31">
        <v>44778</v>
      </c>
      <c r="C2426" s="31">
        <v>44746</v>
      </c>
      <c r="D2426" s="19" t="s">
        <v>657</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19" t="s">
        <v>81</v>
      </c>
      <c r="K2426" s="51" t="str">
        <f ca="1">LeaveTracker[[#This Row],[Days]]&amp;" "&amp;LeaveTracker[[#This Row],[Type of Leave]]</f>
        <v>2 SL</v>
      </c>
      <c r="L2426" s="23">
        <f ca="1">NETWORKDAYS(LeaveTracker[[#This Row],[Start Date]],LeaveTracker[[#This Row],[End Date]],lstHolidays)</f>
        <v>2</v>
      </c>
      <c r="M2426" s="27"/>
    </row>
    <row r="2427" spans="1:13" ht="30" customHeight="1" x14ac:dyDescent="0.3">
      <c r="A2427" s="27">
        <f t="shared" si="3"/>
        <v>875</v>
      </c>
      <c r="B2427" s="31">
        <v>44778</v>
      </c>
      <c r="C2427" s="31">
        <v>44739</v>
      </c>
      <c r="D2427" s="19" t="s">
        <v>657</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19" t="s">
        <v>298</v>
      </c>
      <c r="J2427" s="43" t="s">
        <v>1003</v>
      </c>
      <c r="K2427" s="51" t="str">
        <f ca="1">LeaveTracker[[#This Row],[Days]]&amp;" "&amp;LeaveTracker[[#This Row],[Type of Leave]]</f>
        <v>1 OTHER</v>
      </c>
      <c r="L2427" s="23">
        <f ca="1">NETWORKDAYS(LeaveTracker[[#This Row],[Start Date]],LeaveTracker[[#This Row],[End Date]],lstHolidays)</f>
        <v>1</v>
      </c>
      <c r="M2427" s="27"/>
    </row>
    <row r="2428" spans="1:13" ht="30" customHeight="1" x14ac:dyDescent="0.3">
      <c r="A2428" s="27">
        <f t="shared" si="3"/>
        <v>876</v>
      </c>
      <c r="B2428" s="31">
        <v>44778</v>
      </c>
      <c r="C2428" s="31">
        <v>44763</v>
      </c>
      <c r="D2428" s="19" t="s">
        <v>904</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19" t="s">
        <v>82</v>
      </c>
      <c r="K2428" s="51" t="str">
        <f ca="1">LeaveTracker[[#This Row],[Days]]&amp;" "&amp;LeaveTracker[[#This Row],[Type of Leave]]</f>
        <v>2 VL</v>
      </c>
      <c r="L2428" s="23">
        <f ca="1">NETWORKDAYS(LeaveTracker[[#This Row],[Start Date]],LeaveTracker[[#This Row],[End Date]],lstHolidays)</f>
        <v>2</v>
      </c>
      <c r="M2428" s="27"/>
    </row>
    <row r="2429" spans="1:13" ht="30" customHeight="1" x14ac:dyDescent="0.3">
      <c r="A2429" s="27">
        <v>876</v>
      </c>
      <c r="B2429" s="31">
        <v>44778</v>
      </c>
      <c r="C2429" s="31">
        <v>44763</v>
      </c>
      <c r="D2429" s="19" t="s">
        <v>904</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19" t="s">
        <v>82</v>
      </c>
      <c r="K2429" s="51" t="str">
        <f ca="1">LeaveTracker[[#This Row],[Days]]&amp;" "&amp;LeaveTracker[[#This Row],[Type of Leave]]</f>
        <v>1 VL</v>
      </c>
      <c r="L2429" s="23">
        <f ca="1">NETWORKDAYS(LeaveTracker[[#This Row],[Start Date]],LeaveTracker[[#This Row],[End Date]],lstHolidays)</f>
        <v>1</v>
      </c>
      <c r="M2429" s="27"/>
    </row>
    <row r="2430" spans="1:13" ht="30" customHeight="1" x14ac:dyDescent="0.3">
      <c r="A2430" s="27">
        <f>A2429+1</f>
        <v>877</v>
      </c>
      <c r="B2430" s="31">
        <v>44778</v>
      </c>
      <c r="C2430" s="31">
        <v>44749</v>
      </c>
      <c r="D2430" s="19" t="s">
        <v>660</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19" t="s">
        <v>81</v>
      </c>
      <c r="K2430" s="51" t="str">
        <f ca="1">LeaveTracker[[#This Row],[Days]]&amp;" "&amp;LeaveTracker[[#This Row],[Type of Leave]]</f>
        <v>1 SL</v>
      </c>
      <c r="L2430" s="23">
        <f ca="1">NETWORKDAYS(LeaveTracker[[#This Row],[Start Date]],LeaveTracker[[#This Row],[End Date]],lstHolidays)</f>
        <v>1</v>
      </c>
      <c r="M2430" s="27"/>
    </row>
    <row r="2431" spans="1:13" ht="30" customHeight="1" x14ac:dyDescent="0.3">
      <c r="A2431" s="27">
        <v>877</v>
      </c>
      <c r="B2431" s="31">
        <v>44778</v>
      </c>
      <c r="C2431" s="31">
        <v>44749</v>
      </c>
      <c r="D2431" s="19" t="s">
        <v>660</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19" t="s">
        <v>81</v>
      </c>
      <c r="K2431" s="51" t="str">
        <f ca="1">LeaveTracker[[#This Row],[Days]]&amp;" "&amp;LeaveTracker[[#This Row],[Type of Leave]]</f>
        <v>3 SL</v>
      </c>
      <c r="L2431" s="23">
        <f ca="1">NETWORKDAYS(LeaveTracker[[#This Row],[Start Date]],LeaveTracker[[#This Row],[End Date]],lstHolidays)</f>
        <v>3</v>
      </c>
      <c r="M2431" s="27"/>
    </row>
    <row r="2432" spans="1:13" ht="30" customHeight="1" x14ac:dyDescent="0.3">
      <c r="A2432" s="27">
        <v>877</v>
      </c>
      <c r="B2432" s="31">
        <v>44778</v>
      </c>
      <c r="C2432" s="31">
        <v>44749</v>
      </c>
      <c r="D2432" s="19" t="s">
        <v>660</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19" t="s">
        <v>81</v>
      </c>
      <c r="K2432" s="51" t="str">
        <f ca="1">LeaveTracker[[#This Row],[Days]]&amp;" "&amp;LeaveTracker[[#This Row],[Type of Leave]]</f>
        <v>4 SL</v>
      </c>
      <c r="L2432" s="23">
        <f ca="1">NETWORKDAYS(LeaveTracker[[#This Row],[Start Date]],LeaveTracker[[#This Row],[End Date]],lstHolidays)</f>
        <v>4</v>
      </c>
      <c r="M2432" s="27"/>
    </row>
    <row r="2433" spans="1:13" ht="30" customHeight="1" x14ac:dyDescent="0.3">
      <c r="A2433" s="27">
        <v>877</v>
      </c>
      <c r="B2433" s="31">
        <v>44778</v>
      </c>
      <c r="C2433" s="31">
        <v>44749</v>
      </c>
      <c r="D2433" s="19" t="s">
        <v>660</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19" t="s">
        <v>81</v>
      </c>
      <c r="K2433" s="51" t="str">
        <f ca="1">LeaveTracker[[#This Row],[Days]]&amp;" "&amp;LeaveTracker[[#This Row],[Type of Leave]]</f>
        <v>1 SL</v>
      </c>
      <c r="L2433" s="23">
        <f ca="1">NETWORKDAYS(LeaveTracker[[#This Row],[Start Date]],LeaveTracker[[#This Row],[End Date]],lstHolidays)</f>
        <v>1</v>
      </c>
      <c r="M2433" s="27"/>
    </row>
    <row r="2434" spans="1:13" ht="30" customHeight="1" x14ac:dyDescent="0.3">
      <c r="A2434" s="27">
        <v>877</v>
      </c>
      <c r="B2434" s="31">
        <v>44778</v>
      </c>
      <c r="C2434" s="31">
        <v>44750</v>
      </c>
      <c r="D2434" s="19" t="s">
        <v>660</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19" t="s">
        <v>81</v>
      </c>
      <c r="K2434" s="51" t="str">
        <f ca="1">LeaveTracker[[#This Row],[Days]]&amp;" "&amp;LeaveTracker[[#This Row],[Type of Leave]]</f>
        <v>2 SL</v>
      </c>
      <c r="L2434" s="23">
        <f ca="1">NETWORKDAYS(LeaveTracker[[#This Row],[Start Date]],LeaveTracker[[#This Row],[End Date]],lstHolidays)</f>
        <v>2</v>
      </c>
      <c r="M2434" s="27"/>
    </row>
    <row r="2435" spans="1:13" ht="30" customHeight="1" x14ac:dyDescent="0.3">
      <c r="A2435" s="27">
        <f>A2434+1</f>
        <v>878</v>
      </c>
      <c r="B2435" s="31">
        <v>44778</v>
      </c>
      <c r="C2435" s="31">
        <v>44764</v>
      </c>
      <c r="D2435" s="19" t="s">
        <v>950</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19" t="s">
        <v>81</v>
      </c>
      <c r="K2435" s="51" t="str">
        <f ca="1">LeaveTracker[[#This Row],[Days]]&amp;" "&amp;LeaveTracker[[#This Row],[Type of Leave]]</f>
        <v>1 SL</v>
      </c>
      <c r="L2435" s="23">
        <f ca="1">NETWORKDAYS(LeaveTracker[[#This Row],[Start Date]],LeaveTracker[[#This Row],[End Date]],lstHolidays)</f>
        <v>1</v>
      </c>
      <c r="M2435" s="27"/>
    </row>
    <row r="2436" spans="1:13" ht="30" customHeight="1" x14ac:dyDescent="0.3">
      <c r="A2436" s="27">
        <v>878</v>
      </c>
      <c r="B2436" s="31">
        <v>44778</v>
      </c>
      <c r="C2436" s="31">
        <v>44764</v>
      </c>
      <c r="D2436" s="19" t="s">
        <v>950</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19" t="s">
        <v>81</v>
      </c>
      <c r="K2436" s="51" t="str">
        <f ca="1">LeaveTracker[[#This Row],[Days]]&amp;" "&amp;LeaveTracker[[#This Row],[Type of Leave]]</f>
        <v>1 SL</v>
      </c>
      <c r="L2436" s="23">
        <f ca="1">NETWORKDAYS(LeaveTracker[[#This Row],[Start Date]],LeaveTracker[[#This Row],[End Date]],lstHolidays)</f>
        <v>1</v>
      </c>
      <c r="M2436" s="27"/>
    </row>
    <row r="2437" spans="1:13" ht="30" customHeight="1" x14ac:dyDescent="0.3">
      <c r="A2437" s="27">
        <f t="shared" ref="A2437:A2450" si="4">A2436+1</f>
        <v>879</v>
      </c>
      <c r="B2437" s="31">
        <v>44778</v>
      </c>
      <c r="C2437" s="31">
        <v>44757</v>
      </c>
      <c r="D2437" s="19" t="s">
        <v>950</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19" t="s">
        <v>81</v>
      </c>
      <c r="K2437" s="51" t="str">
        <f ca="1">LeaveTracker[[#This Row],[Days]]&amp;" "&amp;LeaveTracker[[#This Row],[Type of Leave]]</f>
        <v>1 SL</v>
      </c>
      <c r="L2437" s="23">
        <f ca="1">NETWORKDAYS(LeaveTracker[[#This Row],[Start Date]],LeaveTracker[[#This Row],[End Date]],lstHolidays)</f>
        <v>1</v>
      </c>
      <c r="M2437" s="27"/>
    </row>
    <row r="2438" spans="1:13" ht="30" customHeight="1" x14ac:dyDescent="0.3">
      <c r="A2438" s="27">
        <f t="shared" si="4"/>
        <v>880</v>
      </c>
      <c r="B2438" s="31">
        <v>44778</v>
      </c>
      <c r="C2438" s="31">
        <v>44753</v>
      </c>
      <c r="D2438" s="19" t="s">
        <v>950</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19" t="s">
        <v>81</v>
      </c>
      <c r="K2438" s="51" t="str">
        <f ca="1">LeaveTracker[[#This Row],[Days]]&amp;" "&amp;LeaveTracker[[#This Row],[Type of Leave]]</f>
        <v>1 SL</v>
      </c>
      <c r="L2438" s="23">
        <f ca="1">NETWORKDAYS(LeaveTracker[[#This Row],[Start Date]],LeaveTracker[[#This Row],[End Date]],lstHolidays)</f>
        <v>1</v>
      </c>
      <c r="M2438" s="27"/>
    </row>
    <row r="2439" spans="1:13" ht="30" customHeight="1" x14ac:dyDescent="0.3">
      <c r="A2439" s="27">
        <f t="shared" si="4"/>
        <v>881</v>
      </c>
      <c r="B2439" s="31">
        <v>44778</v>
      </c>
      <c r="C2439" s="31">
        <v>44757</v>
      </c>
      <c r="D2439" s="19" t="s">
        <v>950</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19" t="s">
        <v>81</v>
      </c>
      <c r="K2439" s="51" t="str">
        <f ca="1">LeaveTracker[[#This Row],[Days]]&amp;" "&amp;LeaveTracker[[#This Row],[Type of Leave]]</f>
        <v>1 SL</v>
      </c>
      <c r="L2439" s="23">
        <f ca="1">NETWORKDAYS(LeaveTracker[[#This Row],[Start Date]],LeaveTracker[[#This Row],[End Date]],lstHolidays)</f>
        <v>1</v>
      </c>
      <c r="M2439" s="27"/>
    </row>
    <row r="2440" spans="1:13" ht="30" customHeight="1" x14ac:dyDescent="0.3">
      <c r="A2440" s="27">
        <f t="shared" si="4"/>
        <v>882</v>
      </c>
      <c r="B2440" s="31">
        <v>44778</v>
      </c>
      <c r="C2440" s="31">
        <v>44778</v>
      </c>
      <c r="D2440" s="19" t="s">
        <v>1008</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19" t="s">
        <v>82</v>
      </c>
      <c r="K2440" s="51" t="str">
        <f ca="1">LeaveTracker[[#This Row],[Days]]&amp;" "&amp;LeaveTracker[[#This Row],[Type of Leave]]</f>
        <v>1 VL</v>
      </c>
      <c r="L2440" s="23">
        <f ca="1">NETWORKDAYS(LeaveTracker[[#This Row],[Start Date]],LeaveTracker[[#This Row],[End Date]],lstHolidays)</f>
        <v>1</v>
      </c>
      <c r="M2440" s="27"/>
    </row>
    <row r="2441" spans="1:13" ht="30" customHeight="1" x14ac:dyDescent="0.3">
      <c r="A2441" s="27">
        <f t="shared" si="4"/>
        <v>883</v>
      </c>
      <c r="B2441" s="31">
        <v>44778</v>
      </c>
      <c r="C2441" s="31">
        <v>44776</v>
      </c>
      <c r="D2441" s="19" t="s">
        <v>504</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19" t="s">
        <v>82</v>
      </c>
      <c r="K2441" s="51" t="str">
        <f ca="1">LeaveTracker[[#This Row],[Days]]&amp;" "&amp;LeaveTracker[[#This Row],[Type of Leave]]</f>
        <v>1 VL</v>
      </c>
      <c r="L2441" s="23">
        <f ca="1">NETWORKDAYS(LeaveTracker[[#This Row],[Start Date]],LeaveTracker[[#This Row],[End Date]],lstHolidays)</f>
        <v>1</v>
      </c>
      <c r="M2441" s="27"/>
    </row>
    <row r="2442" spans="1:13" ht="30" customHeight="1" x14ac:dyDescent="0.3">
      <c r="A2442" s="27">
        <f t="shared" si="4"/>
        <v>884</v>
      </c>
      <c r="B2442" s="31">
        <v>44778</v>
      </c>
      <c r="C2442" s="31">
        <v>44777</v>
      </c>
      <c r="D2442" s="19" t="s">
        <v>1019</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19" t="s">
        <v>81</v>
      </c>
      <c r="K2442" s="51" t="str">
        <f ca="1">LeaveTracker[[#This Row],[Days]]&amp;" "&amp;LeaveTracker[[#This Row],[Type of Leave]]</f>
        <v>1 SL</v>
      </c>
      <c r="L2442" s="23">
        <f ca="1">NETWORKDAYS(LeaveTracker[[#This Row],[Start Date]],LeaveTracker[[#This Row],[End Date]],lstHolidays)</f>
        <v>1</v>
      </c>
      <c r="M2442" s="27"/>
    </row>
    <row r="2443" spans="1:13" ht="30" customHeight="1" x14ac:dyDescent="0.3">
      <c r="A2443" s="27">
        <f t="shared" si="4"/>
        <v>885</v>
      </c>
      <c r="B2443" s="31">
        <v>44778</v>
      </c>
      <c r="C2443" s="31">
        <v>44774</v>
      </c>
      <c r="D2443" s="19" t="s">
        <v>601</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19" t="s">
        <v>81</v>
      </c>
      <c r="K2443" s="51" t="str">
        <f ca="1">LeaveTracker[[#This Row],[Days]]&amp;" "&amp;LeaveTracker[[#This Row],[Type of Leave]]</f>
        <v>2 SL</v>
      </c>
      <c r="L2443" s="23">
        <f ca="1">NETWORKDAYS(LeaveTracker[[#This Row],[Start Date]],LeaveTracker[[#This Row],[End Date]],lstHolidays)</f>
        <v>2</v>
      </c>
      <c r="M2443" s="27"/>
    </row>
    <row r="2444" spans="1:13" ht="30" customHeight="1" x14ac:dyDescent="0.3">
      <c r="A2444" s="27">
        <f t="shared" si="4"/>
        <v>886</v>
      </c>
      <c r="B2444" s="31">
        <v>44778</v>
      </c>
      <c r="C2444" s="31">
        <v>44774</v>
      </c>
      <c r="D2444" s="19" t="s">
        <v>922</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19" t="s">
        <v>298</v>
      </c>
      <c r="J2444" s="43" t="s">
        <v>1003</v>
      </c>
      <c r="K2444" s="51" t="str">
        <f ca="1">LeaveTracker[[#This Row],[Days]]&amp;" "&amp;LeaveTracker[[#This Row],[Type of Leave]]</f>
        <v>1 OTHER</v>
      </c>
      <c r="L2444" s="23">
        <f ca="1">NETWORKDAYS(LeaveTracker[[#This Row],[Start Date]],LeaveTracker[[#This Row],[End Date]],lstHolidays)</f>
        <v>1</v>
      </c>
      <c r="M2444" s="27"/>
    </row>
    <row r="2445" spans="1:13" ht="30" customHeight="1" x14ac:dyDescent="0.3">
      <c r="A2445" s="27">
        <f t="shared" si="4"/>
        <v>887</v>
      </c>
      <c r="B2445" s="31">
        <v>44778</v>
      </c>
      <c r="C2445" s="31">
        <v>44750</v>
      </c>
      <c r="D2445" s="19" t="s">
        <v>411</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19" t="s">
        <v>298</v>
      </c>
      <c r="J2445" s="43" t="s">
        <v>1003</v>
      </c>
      <c r="K2445" s="51" t="str">
        <f ca="1">LeaveTracker[[#This Row],[Days]]&amp;" "&amp;LeaveTracker[[#This Row],[Type of Leave]]</f>
        <v>1 OTHER</v>
      </c>
      <c r="L2445" s="23">
        <f ca="1">NETWORKDAYS(LeaveTracker[[#This Row],[Start Date]],LeaveTracker[[#This Row],[End Date]],lstHolidays)</f>
        <v>1</v>
      </c>
      <c r="M2445" s="27"/>
    </row>
    <row r="2446" spans="1:13" ht="30" customHeight="1" x14ac:dyDescent="0.3">
      <c r="A2446" s="27">
        <f t="shared" si="4"/>
        <v>888</v>
      </c>
      <c r="B2446" s="31">
        <v>44778</v>
      </c>
      <c r="C2446" s="31">
        <v>44757</v>
      </c>
      <c r="D2446" s="19" t="s">
        <v>449</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19" t="s">
        <v>298</v>
      </c>
      <c r="J2446" s="43" t="s">
        <v>1003</v>
      </c>
      <c r="K2446" s="51" t="str">
        <f ca="1">LeaveTracker[[#This Row],[Days]]&amp;" "&amp;LeaveTracker[[#This Row],[Type of Leave]]</f>
        <v>2 OTHER</v>
      </c>
      <c r="L2446" s="23">
        <f ca="1">NETWORKDAYS(LeaveTracker[[#This Row],[Start Date]],LeaveTracker[[#This Row],[End Date]],lstHolidays)</f>
        <v>2</v>
      </c>
      <c r="M2446" s="27"/>
    </row>
    <row r="2447" spans="1:13" ht="30" customHeight="1" x14ac:dyDescent="0.3">
      <c r="A2447" s="27">
        <f t="shared" si="4"/>
        <v>889</v>
      </c>
      <c r="B2447" s="31">
        <v>44778</v>
      </c>
      <c r="C2447" s="31">
        <v>44757</v>
      </c>
      <c r="D2447" s="19" t="s">
        <v>456</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19" t="s">
        <v>298</v>
      </c>
      <c r="J2447" s="43" t="s">
        <v>1003</v>
      </c>
      <c r="K2447" s="51" t="str">
        <f ca="1">LeaveTracker[[#This Row],[Days]]&amp;" "&amp;LeaveTracker[[#This Row],[Type of Leave]]</f>
        <v>2 OTHER</v>
      </c>
      <c r="L2447" s="23">
        <f ca="1">NETWORKDAYS(LeaveTracker[[#This Row],[Start Date]],LeaveTracker[[#This Row],[End Date]],lstHolidays)</f>
        <v>2</v>
      </c>
      <c r="M2447" s="27"/>
    </row>
    <row r="2448" spans="1:13" ht="30" customHeight="1" x14ac:dyDescent="0.3">
      <c r="A2448" s="27">
        <f t="shared" si="4"/>
        <v>890</v>
      </c>
      <c r="B2448" s="31">
        <v>44783</v>
      </c>
      <c r="C2448" s="31">
        <v>44770</v>
      </c>
      <c r="D2448" s="19" t="s">
        <v>1021</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19" t="s">
        <v>82</v>
      </c>
      <c r="K2448" s="51" t="str">
        <f ca="1">LeaveTracker[[#This Row],[Days]]&amp;" "&amp;LeaveTracker[[#This Row],[Type of Leave]]</f>
        <v>1 VL</v>
      </c>
      <c r="L2448" s="23">
        <f ca="1">NETWORKDAYS(LeaveTracker[[#This Row],[Start Date]],LeaveTracker[[#This Row],[End Date]],lstHolidays)</f>
        <v>1</v>
      </c>
      <c r="M2448" s="27"/>
    </row>
    <row r="2449" spans="1:13" ht="30" customHeight="1" x14ac:dyDescent="0.3">
      <c r="A2449" s="27">
        <f t="shared" si="4"/>
        <v>891</v>
      </c>
      <c r="B2449" s="31">
        <v>44783</v>
      </c>
      <c r="C2449" s="31">
        <v>44764</v>
      </c>
      <c r="D2449" s="19" t="s">
        <v>242</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19" t="s">
        <v>81</v>
      </c>
      <c r="K2449" s="51" t="str">
        <f ca="1">LeaveTracker[[#This Row],[Days]]&amp;" "&amp;LeaveTracker[[#This Row],[Type of Leave]]</f>
        <v>1 SL</v>
      </c>
      <c r="L2449" s="23">
        <f ca="1">NETWORKDAYS(LeaveTracker[[#This Row],[Start Date]],LeaveTracker[[#This Row],[End Date]],lstHolidays)</f>
        <v>1</v>
      </c>
      <c r="M2449" s="27"/>
    </row>
    <row r="2450" spans="1:13" ht="30" customHeight="1" x14ac:dyDescent="0.3">
      <c r="A2450" s="27">
        <f t="shared" si="4"/>
        <v>892</v>
      </c>
      <c r="B2450" s="31">
        <v>44783</v>
      </c>
      <c r="C2450" s="31">
        <v>44769</v>
      </c>
      <c r="D2450" s="19" t="s">
        <v>714</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19" t="s">
        <v>81</v>
      </c>
      <c r="K2450" s="51" t="str">
        <f ca="1">LeaveTracker[[#This Row],[Days]]&amp;" "&amp;LeaveTracker[[#This Row],[Type of Leave]]</f>
        <v>1 SL</v>
      </c>
      <c r="L2450" s="23">
        <f ca="1">NETWORKDAYS(LeaveTracker[[#This Row],[Start Date]],LeaveTracker[[#This Row],[End Date]],lstHolidays)</f>
        <v>1</v>
      </c>
      <c r="M2450" s="27"/>
    </row>
    <row r="2451" spans="1:13" ht="30" customHeight="1" x14ac:dyDescent="0.3">
      <c r="A2451" s="27">
        <v>892</v>
      </c>
      <c r="B2451" s="31">
        <v>44783</v>
      </c>
      <c r="C2451" s="31">
        <v>44769</v>
      </c>
      <c r="D2451" s="19" t="s">
        <v>714</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19" t="s">
        <v>81</v>
      </c>
      <c r="K2451" s="51" t="str">
        <f ca="1">LeaveTracker[[#This Row],[Days]]&amp;" "&amp;LeaveTracker[[#This Row],[Type of Leave]]</f>
        <v>1 SL</v>
      </c>
      <c r="L2451" s="23">
        <f ca="1">NETWORKDAYS(LeaveTracker[[#This Row],[Start Date]],LeaveTracker[[#This Row],[End Date]],lstHolidays)</f>
        <v>1</v>
      </c>
      <c r="M2451" s="27"/>
    </row>
    <row r="2452" spans="1:13" ht="30" customHeight="1" x14ac:dyDescent="0.3">
      <c r="A2452" s="27">
        <f t="shared" ref="A2452:A2462" si="5">A2451+1</f>
        <v>893</v>
      </c>
      <c r="B2452" s="31">
        <v>44783</v>
      </c>
      <c r="C2452" s="31">
        <v>44764</v>
      </c>
      <c r="D2452" s="19" t="s">
        <v>553</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19" t="s">
        <v>81</v>
      </c>
      <c r="K2452" s="51" t="str">
        <f ca="1">LeaveTracker[[#This Row],[Days]]&amp;" "&amp;LeaveTracker[[#This Row],[Type of Leave]]</f>
        <v>1 SL</v>
      </c>
      <c r="L2452" s="23">
        <f ca="1">NETWORKDAYS(LeaveTracker[[#This Row],[Start Date]],LeaveTracker[[#This Row],[End Date]],lstHolidays)</f>
        <v>1</v>
      </c>
      <c r="M2452" s="27"/>
    </row>
    <row r="2453" spans="1:13" ht="30"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19" t="s">
        <v>81</v>
      </c>
      <c r="K2453" s="51" t="str">
        <f ca="1">LeaveTracker[[#This Row],[Days]]&amp;" "&amp;LeaveTracker[[#This Row],[Type of Leave]]</f>
        <v>1 SL</v>
      </c>
      <c r="L2453" s="23">
        <f ca="1">NETWORKDAYS(LeaveTracker[[#This Row],[Start Date]],LeaveTracker[[#This Row],[End Date]],lstHolidays)</f>
        <v>1</v>
      </c>
      <c r="M2453" s="27"/>
    </row>
    <row r="2454" spans="1:13" ht="30" customHeight="1" x14ac:dyDescent="0.3">
      <c r="A2454" s="27">
        <f t="shared" si="5"/>
        <v>895</v>
      </c>
      <c r="B2454" s="31">
        <v>44783</v>
      </c>
      <c r="C2454" s="31">
        <v>44760</v>
      </c>
      <c r="D2454" s="19" t="s">
        <v>530</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19" t="s">
        <v>1022</v>
      </c>
      <c r="J2454" s="43" t="s">
        <v>1022</v>
      </c>
      <c r="K2454" s="51" t="str">
        <f ca="1">LeaveTracker[[#This Row],[Days]]&amp;" "&amp;LeaveTracker[[#This Row],[Type of Leave]]</f>
        <v>1 WITHOUTPAY</v>
      </c>
      <c r="L2454" s="23">
        <f ca="1">NETWORKDAYS(LeaveTracker[[#This Row],[Start Date]],LeaveTracker[[#This Row],[End Date]],lstHolidays)</f>
        <v>1</v>
      </c>
      <c r="M2454" s="27"/>
    </row>
    <row r="2455" spans="1:13" ht="30" customHeight="1" x14ac:dyDescent="0.3">
      <c r="A2455" s="27">
        <f t="shared" si="5"/>
        <v>896</v>
      </c>
      <c r="B2455" s="31">
        <v>44783</v>
      </c>
      <c r="C2455" s="31">
        <v>44778</v>
      </c>
      <c r="D2455" s="19" t="s">
        <v>762</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19" t="s">
        <v>81</v>
      </c>
      <c r="K2455" s="51" t="str">
        <f ca="1">LeaveTracker[[#This Row],[Days]]&amp;" "&amp;LeaveTracker[[#This Row],[Type of Leave]]</f>
        <v>3 SL</v>
      </c>
      <c r="L2455" s="23">
        <f ca="1">NETWORKDAYS(LeaveTracker[[#This Row],[Start Date]],LeaveTracker[[#This Row],[End Date]],lstHolidays)</f>
        <v>3</v>
      </c>
      <c r="M2455" s="27"/>
    </row>
    <row r="2456" spans="1:13" ht="30" customHeight="1" x14ac:dyDescent="0.3">
      <c r="A2456" s="27">
        <f t="shared" si="5"/>
        <v>897</v>
      </c>
      <c r="B2456" s="31">
        <v>44783</v>
      </c>
      <c r="C2456" s="31">
        <v>44764</v>
      </c>
      <c r="D2456" s="19" t="s">
        <v>612</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19" t="s">
        <v>81</v>
      </c>
      <c r="K2456" s="51" t="str">
        <f ca="1">LeaveTracker[[#This Row],[Days]]&amp;" "&amp;LeaveTracker[[#This Row],[Type of Leave]]</f>
        <v>2 SL</v>
      </c>
      <c r="L2456" s="23">
        <f ca="1">NETWORKDAYS(LeaveTracker[[#This Row],[Start Date]],LeaveTracker[[#This Row],[End Date]],lstHolidays)</f>
        <v>2</v>
      </c>
      <c r="M2456" s="27"/>
    </row>
    <row r="2457" spans="1:13" ht="30" customHeight="1" x14ac:dyDescent="0.3">
      <c r="A2457" s="27">
        <f t="shared" si="5"/>
        <v>898</v>
      </c>
      <c r="B2457" s="31">
        <v>44783</v>
      </c>
      <c r="C2457" s="31">
        <v>44763</v>
      </c>
      <c r="D2457" s="19" t="s">
        <v>407</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19" t="s">
        <v>298</v>
      </c>
      <c r="J2457" s="43" t="s">
        <v>1003</v>
      </c>
      <c r="K2457" s="51" t="str">
        <f ca="1">LeaveTracker[[#This Row],[Days]]&amp;" "&amp;LeaveTracker[[#This Row],[Type of Leave]]</f>
        <v>1 OTHER</v>
      </c>
      <c r="L2457" s="23">
        <f ca="1">NETWORKDAYS(LeaveTracker[[#This Row],[Start Date]],LeaveTracker[[#This Row],[End Date]],lstHolidays)</f>
        <v>1</v>
      </c>
      <c r="M2457" s="27"/>
    </row>
    <row r="2458" spans="1:13" ht="30" customHeight="1" x14ac:dyDescent="0.3">
      <c r="A2458" s="27">
        <f t="shared" si="5"/>
        <v>899</v>
      </c>
      <c r="B2458" s="31">
        <v>44783</v>
      </c>
      <c r="C2458" s="31">
        <v>44755</v>
      </c>
      <c r="D2458" s="19" t="s">
        <v>422</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19" t="s">
        <v>81</v>
      </c>
      <c r="K2458" s="51" t="str">
        <f ca="1">LeaveTracker[[#This Row],[Days]]&amp;" "&amp;LeaveTracker[[#This Row],[Type of Leave]]</f>
        <v>3 SL</v>
      </c>
      <c r="L2458" s="23">
        <f ca="1">NETWORKDAYS(LeaveTracker[[#This Row],[Start Date]],LeaveTracker[[#This Row],[End Date]],lstHolidays)</f>
        <v>3</v>
      </c>
      <c r="M2458" s="27"/>
    </row>
    <row r="2459" spans="1:13" ht="30"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19" t="s">
        <v>81</v>
      </c>
      <c r="K2459" s="51" t="str">
        <f ca="1">LeaveTracker[[#This Row],[Days]]&amp;" "&amp;LeaveTracker[[#This Row],[Type of Leave]]</f>
        <v>1 SL</v>
      </c>
      <c r="L2459" s="23">
        <f ca="1">NETWORKDAYS(LeaveTracker[[#This Row],[Start Date]],LeaveTracker[[#This Row],[End Date]],lstHolidays)</f>
        <v>1</v>
      </c>
      <c r="M2459" s="27"/>
    </row>
    <row r="2460" spans="1:13" ht="30" customHeight="1" x14ac:dyDescent="0.3">
      <c r="A2460" s="27">
        <f t="shared" si="5"/>
        <v>901</v>
      </c>
      <c r="B2460" s="31">
        <v>44783</v>
      </c>
      <c r="C2460" s="31">
        <v>44763</v>
      </c>
      <c r="D2460" s="19" t="s">
        <v>396</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19" t="s">
        <v>298</v>
      </c>
      <c r="J2460" s="43" t="s">
        <v>214</v>
      </c>
      <c r="K2460" s="51" t="str">
        <f ca="1">LeaveTracker[[#This Row],[Days]]&amp;" "&amp;LeaveTracker[[#This Row],[Type of Leave]]</f>
        <v>1 OTHER</v>
      </c>
      <c r="L2460" s="23">
        <f ca="1">NETWORKDAYS(LeaveTracker[[#This Row],[Start Date]],LeaveTracker[[#This Row],[End Date]],lstHolidays)</f>
        <v>1</v>
      </c>
      <c r="M2460" s="27"/>
    </row>
    <row r="2461" spans="1:13" ht="30" customHeight="1" x14ac:dyDescent="0.3">
      <c r="A2461" s="27">
        <f t="shared" si="5"/>
        <v>902</v>
      </c>
      <c r="B2461" s="31">
        <v>44783</v>
      </c>
      <c r="C2461" s="31">
        <v>44761</v>
      </c>
      <c r="D2461" s="19" t="s">
        <v>762</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19" t="s">
        <v>298</v>
      </c>
      <c r="J2461" s="43" t="s">
        <v>763</v>
      </c>
      <c r="K2461" s="51" t="str">
        <f ca="1">LeaveTracker[[#This Row],[Days]]&amp;" "&amp;LeaveTracker[[#This Row],[Type of Leave]]</f>
        <v>1 OTHER</v>
      </c>
      <c r="L2461" s="23">
        <f ca="1">NETWORKDAYS(LeaveTracker[[#This Row],[Start Date]],LeaveTracker[[#This Row],[End Date]],lstHolidays)</f>
        <v>1</v>
      </c>
      <c r="M2461" s="27"/>
    </row>
    <row r="2462" spans="1:13" ht="30" customHeight="1" x14ac:dyDescent="0.3">
      <c r="A2462" s="27">
        <f t="shared" si="5"/>
        <v>903</v>
      </c>
      <c r="B2462" s="31">
        <v>44783</v>
      </c>
      <c r="C2462" s="31">
        <v>44763</v>
      </c>
      <c r="D2462" s="19" t="s">
        <v>1017</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19" t="s">
        <v>81</v>
      </c>
      <c r="K2462" s="51" t="str">
        <f ca="1">LeaveTracker[[#This Row],[Days]]&amp;" "&amp;LeaveTracker[[#This Row],[Type of Leave]]</f>
        <v>1 SL</v>
      </c>
      <c r="L2462" s="23">
        <f ca="1">NETWORKDAYS(LeaveTracker[[#This Row],[Start Date]],LeaveTracker[[#This Row],[End Date]],lstHolidays)</f>
        <v>1</v>
      </c>
      <c r="M2462" s="27"/>
    </row>
    <row r="2463" spans="1:13" ht="30" customHeight="1" x14ac:dyDescent="0.3">
      <c r="A2463" s="27">
        <v>903</v>
      </c>
      <c r="B2463" s="31">
        <v>44783</v>
      </c>
      <c r="C2463" s="31">
        <v>44763</v>
      </c>
      <c r="D2463" s="19" t="s">
        <v>1017</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19" t="s">
        <v>81</v>
      </c>
      <c r="K2463" s="51" t="str">
        <f ca="1">LeaveTracker[[#This Row],[Days]]&amp;" "&amp;LeaveTracker[[#This Row],[Type of Leave]]</f>
        <v>1 SL</v>
      </c>
      <c r="L2463" s="23">
        <f ca="1">NETWORKDAYS(LeaveTracker[[#This Row],[Start Date]],LeaveTracker[[#This Row],[End Date]],lstHolidays)</f>
        <v>1</v>
      </c>
      <c r="M2463" s="27"/>
    </row>
    <row r="2464" spans="1:13" ht="30" customHeight="1" x14ac:dyDescent="0.3">
      <c r="A2464" s="27">
        <f t="shared" ref="A2464:A2477" si="6">A2463+1</f>
        <v>904</v>
      </c>
      <c r="B2464" s="31">
        <v>44783</v>
      </c>
      <c r="C2464" s="31">
        <v>44762</v>
      </c>
      <c r="D2464" s="19" t="s">
        <v>398</v>
      </c>
      <c r="E2464" s="51" t="str">
        <f>IF(ISBLANK(LeaveTracker[[#This Row],[Employee Name]]),"-----",VLOOKUP(LeaveTracker[[#This Row],[Employee Name]],Employees[[Employee Name]:[Office]],7))</f>
        <v>NUTRITION OFFICE</v>
      </c>
      <c r="F2464" s="51" t="str">
        <f>IF(ISBLANK(LeaveTracker[[#This Row],[Employee Name]]),"-----",VLOOKUP(LeaveTracker[[#This Row],[Employee Name]],Employees[[Employee Name]:[Office]],6))</f>
        <v>REGULAR</v>
      </c>
      <c r="G2464" s="24">
        <v>44762</v>
      </c>
      <c r="H2464" s="24">
        <v>44762</v>
      </c>
      <c r="I2464" s="19" t="s">
        <v>81</v>
      </c>
      <c r="K2464" s="51" t="str">
        <f ca="1">LeaveTracker[[#This Row],[Days]]&amp;" "&amp;LeaveTracker[[#This Row],[Type of Leave]]</f>
        <v>1 SL</v>
      </c>
      <c r="L2464" s="23">
        <f ca="1">NETWORKDAYS(LeaveTracker[[#This Row],[Start Date]],LeaveTracker[[#This Row],[End Date]],lstHolidays)</f>
        <v>1</v>
      </c>
      <c r="M2464" s="27"/>
    </row>
    <row r="2465" spans="1:13" ht="30" customHeight="1" x14ac:dyDescent="0.3">
      <c r="A2465" s="27">
        <f t="shared" si="6"/>
        <v>905</v>
      </c>
      <c r="B2465" s="31">
        <v>44783</v>
      </c>
      <c r="C2465" s="31">
        <v>44767</v>
      </c>
      <c r="D2465" s="19" t="s">
        <v>776</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19" t="s">
        <v>1022</v>
      </c>
      <c r="J2465" s="43" t="s">
        <v>1022</v>
      </c>
      <c r="K2465" s="51" t="str">
        <f ca="1">LeaveTracker[[#This Row],[Days]]&amp;" "&amp;LeaveTracker[[#This Row],[Type of Leave]]</f>
        <v>1 WITHOUTPAY</v>
      </c>
      <c r="L2465" s="23">
        <f ca="1">NETWORKDAYS(LeaveTracker[[#This Row],[Start Date]],LeaveTracker[[#This Row],[End Date]],lstHolidays)</f>
        <v>1</v>
      </c>
      <c r="M2465" s="27"/>
    </row>
    <row r="2466" spans="1:13" ht="30" customHeight="1" x14ac:dyDescent="0.3">
      <c r="A2466" s="27">
        <f t="shared" si="6"/>
        <v>906</v>
      </c>
      <c r="B2466" s="31">
        <v>44783</v>
      </c>
      <c r="C2466" s="31">
        <v>44767</v>
      </c>
      <c r="D2466" s="19" t="s">
        <v>525</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19" t="s">
        <v>298</v>
      </c>
      <c r="J2466" s="43" t="s">
        <v>644</v>
      </c>
      <c r="K2466" s="51" t="str">
        <f ca="1">LeaveTracker[[#This Row],[Days]]&amp;" "&amp;LeaveTracker[[#This Row],[Type of Leave]]</f>
        <v>1 OTHER</v>
      </c>
      <c r="L2466" s="23">
        <f ca="1">NETWORKDAYS(LeaveTracker[[#This Row],[Start Date]],LeaveTracker[[#This Row],[End Date]],lstHolidays)</f>
        <v>1</v>
      </c>
      <c r="M2466" s="27"/>
    </row>
    <row r="2467" spans="1:13" ht="30" customHeight="1" x14ac:dyDescent="0.3">
      <c r="A2467" s="27">
        <f t="shared" si="6"/>
        <v>907</v>
      </c>
      <c r="B2467" s="31">
        <v>44783</v>
      </c>
      <c r="C2467" s="31">
        <v>44756</v>
      </c>
      <c r="D2467" s="19" t="s">
        <v>829</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19" t="s">
        <v>81</v>
      </c>
      <c r="K2467" s="51" t="str">
        <f ca="1">LeaveTracker[[#This Row],[Days]]&amp;" "&amp;LeaveTracker[[#This Row],[Type of Leave]]</f>
        <v>1 SL</v>
      </c>
      <c r="L2467" s="23">
        <f ca="1">NETWORKDAYS(LeaveTracker[[#This Row],[Start Date]],LeaveTracker[[#This Row],[End Date]],lstHolidays)</f>
        <v>1</v>
      </c>
      <c r="M2467" s="27"/>
    </row>
    <row r="2468" spans="1:13" ht="30" customHeight="1" x14ac:dyDescent="0.3">
      <c r="A2468" s="27">
        <f t="shared" si="6"/>
        <v>908</v>
      </c>
      <c r="B2468" s="31">
        <v>44783</v>
      </c>
      <c r="C2468" s="31">
        <v>44756</v>
      </c>
      <c r="D2468" s="19" t="s">
        <v>829</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19" t="s">
        <v>81</v>
      </c>
      <c r="K2468" s="51" t="str">
        <f ca="1">LeaveTracker[[#This Row],[Days]]&amp;" "&amp;LeaveTracker[[#This Row],[Type of Leave]]</f>
        <v>1 SL</v>
      </c>
      <c r="L2468" s="23">
        <f ca="1">NETWORKDAYS(LeaveTracker[[#This Row],[Start Date]],LeaveTracker[[#This Row],[End Date]],lstHolidays)</f>
        <v>1</v>
      </c>
      <c r="M2468" s="27"/>
    </row>
    <row r="2469" spans="1:13" ht="30" customHeight="1" x14ac:dyDescent="0.3">
      <c r="A2469" s="27">
        <f t="shared" si="6"/>
        <v>909</v>
      </c>
      <c r="B2469" s="31">
        <v>44783</v>
      </c>
      <c r="C2469" s="31">
        <v>44742</v>
      </c>
      <c r="D2469" s="19" t="s">
        <v>1025</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19" t="s">
        <v>81</v>
      </c>
      <c r="K2469" s="51" t="str">
        <f ca="1">LeaveTracker[[#This Row],[Days]]&amp;" "&amp;LeaveTracker[[#This Row],[Type of Leave]]</f>
        <v>11 SL</v>
      </c>
      <c r="L2469" s="23">
        <f ca="1">NETWORKDAYS(LeaveTracker[[#This Row],[Start Date]],LeaveTracker[[#This Row],[End Date]],lstHolidays)</f>
        <v>11</v>
      </c>
      <c r="M2469" s="27"/>
    </row>
    <row r="2470" spans="1:13" ht="30" customHeight="1" x14ac:dyDescent="0.3">
      <c r="A2470" s="27">
        <f t="shared" si="6"/>
        <v>910</v>
      </c>
      <c r="B2470" s="31">
        <v>44783</v>
      </c>
      <c r="C2470" s="31">
        <v>44761</v>
      </c>
      <c r="D2470" s="19" t="s">
        <v>798</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19" t="s">
        <v>81</v>
      </c>
      <c r="K2470" s="51" t="str">
        <f ca="1">LeaveTracker[[#This Row],[Days]]&amp;" "&amp;LeaveTracker[[#This Row],[Type of Leave]]</f>
        <v>1 SL</v>
      </c>
      <c r="L2470" s="23">
        <f ca="1">NETWORKDAYS(LeaveTracker[[#This Row],[Start Date]],LeaveTracker[[#This Row],[End Date]],lstHolidays)</f>
        <v>1</v>
      </c>
      <c r="M2470" s="27"/>
    </row>
    <row r="2471" spans="1:13" ht="30"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19" t="s">
        <v>81</v>
      </c>
      <c r="K2471" s="51" t="str">
        <f ca="1">LeaveTracker[[#This Row],[Days]]&amp;" "&amp;LeaveTracker[[#This Row],[Type of Leave]]</f>
        <v>2 SL</v>
      </c>
      <c r="L2471" s="23">
        <f ca="1">NETWORKDAYS(LeaveTracker[[#This Row],[Start Date]],LeaveTracker[[#This Row],[End Date]],lstHolidays)</f>
        <v>2</v>
      </c>
      <c r="M2471" s="27"/>
    </row>
    <row r="2472" spans="1:13" ht="30"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19" t="s">
        <v>81</v>
      </c>
      <c r="K2472" s="51" t="str">
        <f ca="1">LeaveTracker[[#This Row],[Days]]&amp;" "&amp;LeaveTracker[[#This Row],[Type of Leave]]</f>
        <v>1 SL</v>
      </c>
      <c r="L2472" s="23">
        <f ca="1">NETWORKDAYS(LeaveTracker[[#This Row],[Start Date]],LeaveTracker[[#This Row],[End Date]],lstHolidays)</f>
        <v>1</v>
      </c>
      <c r="M2472" s="27"/>
    </row>
    <row r="2473" spans="1:13" ht="30" customHeight="1" x14ac:dyDescent="0.3">
      <c r="A2473" s="27">
        <f t="shared" si="6"/>
        <v>913</v>
      </c>
      <c r="B2473" s="31">
        <v>44783</v>
      </c>
      <c r="C2473" s="31">
        <v>44760</v>
      </c>
      <c r="D2473" s="19" t="s">
        <v>482</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19" t="s">
        <v>82</v>
      </c>
      <c r="K2473" s="51" t="str">
        <f ca="1">LeaveTracker[[#This Row],[Days]]&amp;" "&amp;LeaveTracker[[#This Row],[Type of Leave]]</f>
        <v>1 VL</v>
      </c>
      <c r="L2473" s="23">
        <f ca="1">NETWORKDAYS(LeaveTracker[[#This Row],[Start Date]],LeaveTracker[[#This Row],[End Date]],lstHolidays)</f>
        <v>1</v>
      </c>
      <c r="M2473" s="27"/>
    </row>
    <row r="2474" spans="1:13" ht="30" customHeight="1" x14ac:dyDescent="0.3">
      <c r="A2474" s="27">
        <f t="shared" si="6"/>
        <v>914</v>
      </c>
      <c r="B2474" s="31">
        <v>44783</v>
      </c>
      <c r="C2474" s="31">
        <v>44760</v>
      </c>
      <c r="D2474" s="19" t="s">
        <v>759</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19" t="s">
        <v>82</v>
      </c>
      <c r="K2474" s="51" t="str">
        <f ca="1">LeaveTracker[[#This Row],[Days]]&amp;" "&amp;LeaveTracker[[#This Row],[Type of Leave]]</f>
        <v>3 VL</v>
      </c>
      <c r="L2474" s="23">
        <f ca="1">NETWORKDAYS(LeaveTracker[[#This Row],[Start Date]],LeaveTracker[[#This Row],[End Date]],lstHolidays)</f>
        <v>3</v>
      </c>
      <c r="M2474" s="27"/>
    </row>
    <row r="2475" spans="1:13" ht="30" customHeight="1" x14ac:dyDescent="0.3">
      <c r="A2475" s="27">
        <f t="shared" si="6"/>
        <v>915</v>
      </c>
      <c r="B2475" s="31">
        <v>44783</v>
      </c>
      <c r="C2475" s="31">
        <v>44760</v>
      </c>
      <c r="D2475" s="19" t="s">
        <v>759</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19" t="s">
        <v>82</v>
      </c>
      <c r="K2475" s="51" t="str">
        <f ca="1">LeaveTracker[[#This Row],[Days]]&amp;" "&amp;LeaveTracker[[#This Row],[Type of Leave]]</f>
        <v>2 VL</v>
      </c>
      <c r="L2475" s="23">
        <f ca="1">NETWORKDAYS(LeaveTracker[[#This Row],[Start Date]],LeaveTracker[[#This Row],[End Date]],lstHolidays)</f>
        <v>2</v>
      </c>
      <c r="M2475" s="27"/>
    </row>
    <row r="2476" spans="1:13" ht="30" customHeight="1" x14ac:dyDescent="0.3">
      <c r="A2476" s="27">
        <f t="shared" si="6"/>
        <v>916</v>
      </c>
      <c r="B2476" s="31">
        <v>44783</v>
      </c>
      <c r="C2476" s="31">
        <v>44756</v>
      </c>
      <c r="D2476" s="19" t="s">
        <v>624</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19" t="s">
        <v>298</v>
      </c>
      <c r="J2476" s="43" t="s">
        <v>1003</v>
      </c>
      <c r="K2476" s="51" t="str">
        <f ca="1">LeaveTracker[[#This Row],[Days]]&amp;" "&amp;LeaveTracker[[#This Row],[Type of Leave]]</f>
        <v>1 OTHER</v>
      </c>
      <c r="L2476" s="23">
        <f ca="1">NETWORKDAYS(LeaveTracker[[#This Row],[Start Date]],LeaveTracker[[#This Row],[End Date]],lstHolidays)</f>
        <v>1</v>
      </c>
      <c r="M2476" s="27"/>
    </row>
    <row r="2477" spans="1:13" ht="30" customHeight="1" x14ac:dyDescent="0.3">
      <c r="A2477" s="27">
        <f t="shared" si="6"/>
        <v>917</v>
      </c>
      <c r="B2477" s="31">
        <v>44783</v>
      </c>
      <c r="C2477" s="31">
        <v>44762</v>
      </c>
      <c r="D2477" s="19" t="s">
        <v>776</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19" t="s">
        <v>81</v>
      </c>
      <c r="K2477" s="51" t="str">
        <f ca="1">LeaveTracker[[#This Row],[Days]]&amp;" "&amp;LeaveTracker[[#This Row],[Type of Leave]]</f>
        <v>1 SL</v>
      </c>
      <c r="L2477" s="23">
        <f ca="1">NETWORKDAYS(LeaveTracker[[#This Row],[Start Date]],LeaveTracker[[#This Row],[End Date]],lstHolidays)</f>
        <v>1</v>
      </c>
      <c r="M2477" s="27"/>
    </row>
    <row r="2478" spans="1:13" ht="30" customHeight="1" x14ac:dyDescent="0.3">
      <c r="A2478" s="27">
        <v>917</v>
      </c>
      <c r="B2478" s="31">
        <v>44783</v>
      </c>
      <c r="C2478" s="31">
        <v>44762</v>
      </c>
      <c r="D2478" s="19" t="s">
        <v>776</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19" t="s">
        <v>81</v>
      </c>
      <c r="K2478" s="51" t="str">
        <f ca="1">LeaveTracker[[#This Row],[Days]]&amp;" "&amp;LeaveTracker[[#This Row],[Type of Leave]]</f>
        <v>2 SL</v>
      </c>
      <c r="L2478" s="23">
        <f ca="1">NETWORKDAYS(LeaveTracker[[#This Row],[Start Date]],LeaveTracker[[#This Row],[End Date]],lstHolidays)</f>
        <v>2</v>
      </c>
      <c r="M2478" s="27"/>
    </row>
    <row r="2479" spans="1:13" ht="30" customHeight="1" x14ac:dyDescent="0.3">
      <c r="A2479" s="27">
        <f t="shared" ref="A2479:A2492" si="7">A2478+1</f>
        <v>918</v>
      </c>
      <c r="B2479" s="31">
        <v>44783</v>
      </c>
      <c r="C2479" s="31">
        <v>44761</v>
      </c>
      <c r="D2479" s="19" t="s">
        <v>826</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19" t="s">
        <v>82</v>
      </c>
      <c r="K2479" s="51" t="str">
        <f ca="1">LeaveTracker[[#This Row],[Days]]&amp;" "&amp;LeaveTracker[[#This Row],[Type of Leave]]</f>
        <v>3 VL</v>
      </c>
      <c r="L2479" s="23">
        <f ca="1">NETWORKDAYS(LeaveTracker[[#This Row],[Start Date]],LeaveTracker[[#This Row],[End Date]],lstHolidays)</f>
        <v>3</v>
      </c>
      <c r="M2479" s="27"/>
    </row>
    <row r="2480" spans="1:13" ht="30" customHeight="1" x14ac:dyDescent="0.3">
      <c r="A2480" s="27">
        <f t="shared" si="7"/>
        <v>919</v>
      </c>
      <c r="B2480" s="31">
        <v>44783</v>
      </c>
      <c r="C2480" s="31">
        <v>44760</v>
      </c>
      <c r="D2480" s="19" t="s">
        <v>826</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19" t="s">
        <v>81</v>
      </c>
      <c r="K2480" s="51" t="str">
        <f ca="1">LeaveTracker[[#This Row],[Days]]&amp;" "&amp;LeaveTracker[[#This Row],[Type of Leave]]</f>
        <v>1 SL</v>
      </c>
      <c r="L2480" s="23">
        <f ca="1">NETWORKDAYS(LeaveTracker[[#This Row],[Start Date]],LeaveTracker[[#This Row],[End Date]],lstHolidays)</f>
        <v>1</v>
      </c>
      <c r="M2480" s="27"/>
    </row>
    <row r="2481" spans="1:13" ht="30" customHeight="1" x14ac:dyDescent="0.3">
      <c r="A2481" s="27">
        <f t="shared" si="7"/>
        <v>920</v>
      </c>
      <c r="B2481" s="31">
        <v>44783</v>
      </c>
      <c r="C2481" s="31">
        <v>44761</v>
      </c>
      <c r="D2481" s="19" t="s">
        <v>711</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19" t="s">
        <v>81</v>
      </c>
      <c r="K2481" s="51" t="str">
        <f ca="1">LeaveTracker[[#This Row],[Days]]&amp;" "&amp;LeaveTracker[[#This Row],[Type of Leave]]</f>
        <v>1 SL</v>
      </c>
      <c r="L2481" s="23">
        <f ca="1">NETWORKDAYS(LeaveTracker[[#This Row],[Start Date]],LeaveTracker[[#This Row],[End Date]],lstHolidays)</f>
        <v>1</v>
      </c>
      <c r="M2481" s="27"/>
    </row>
    <row r="2482" spans="1:13" ht="30" customHeight="1" x14ac:dyDescent="0.3">
      <c r="A2482" s="27">
        <f t="shared" si="7"/>
        <v>921</v>
      </c>
      <c r="B2482" s="31">
        <v>44783</v>
      </c>
      <c r="C2482" s="31">
        <v>44755</v>
      </c>
      <c r="D2482" s="19" t="s">
        <v>572</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19" t="s">
        <v>298</v>
      </c>
      <c r="J2482" s="43" t="s">
        <v>644</v>
      </c>
      <c r="K2482" s="51" t="str">
        <f ca="1">LeaveTracker[[#This Row],[Days]]&amp;" "&amp;LeaveTracker[[#This Row],[Type of Leave]]</f>
        <v>1 OTHER</v>
      </c>
      <c r="L2482" s="23">
        <f ca="1">NETWORKDAYS(LeaveTracker[[#This Row],[Start Date]],LeaveTracker[[#This Row],[End Date]],lstHolidays)</f>
        <v>1</v>
      </c>
      <c r="M2482" s="27"/>
    </row>
    <row r="2483" spans="1:13" ht="30" customHeight="1" x14ac:dyDescent="0.3">
      <c r="A2483" s="27">
        <f t="shared" si="7"/>
        <v>922</v>
      </c>
      <c r="B2483" s="31">
        <v>44783</v>
      </c>
      <c r="C2483" s="31">
        <v>44761</v>
      </c>
      <c r="D2483" s="19" t="s">
        <v>630</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19" t="s">
        <v>81</v>
      </c>
      <c r="K2483" s="51" t="str">
        <f ca="1">LeaveTracker[[#This Row],[Days]]&amp;" "&amp;LeaveTracker[[#This Row],[Type of Leave]]</f>
        <v>1 SL</v>
      </c>
      <c r="L2483" s="23">
        <f ca="1">NETWORKDAYS(LeaveTracker[[#This Row],[Start Date]],LeaveTracker[[#This Row],[End Date]],lstHolidays)</f>
        <v>1</v>
      </c>
      <c r="M2483" s="27"/>
    </row>
    <row r="2484" spans="1:13" ht="30" customHeight="1" x14ac:dyDescent="0.3">
      <c r="A2484" s="27">
        <f t="shared" si="7"/>
        <v>923</v>
      </c>
      <c r="B2484" s="31">
        <v>44783</v>
      </c>
      <c r="C2484" s="31">
        <v>44705</v>
      </c>
      <c r="D2484" s="19" t="s">
        <v>1030</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19" t="s">
        <v>76</v>
      </c>
      <c r="J2484" s="43" t="s">
        <v>1031</v>
      </c>
      <c r="K2484" s="51" t="str">
        <f ca="1">LeaveTracker[[#This Row],[Days]]&amp;" "&amp;LeaveTracker[[#This Row],[Type of Leave]]</f>
        <v>75 Maternity</v>
      </c>
      <c r="L2484" s="23">
        <f ca="1">NETWORKDAYS(LeaveTracker[[#This Row],[Start Date]],LeaveTracker[[#This Row],[End Date]],lstHolidays)</f>
        <v>75</v>
      </c>
      <c r="M2484" s="27"/>
    </row>
    <row r="2485" spans="1:13" ht="30" customHeight="1" x14ac:dyDescent="0.3">
      <c r="A2485" s="27">
        <f t="shared" si="7"/>
        <v>924</v>
      </c>
      <c r="B2485" s="31">
        <v>44783</v>
      </c>
      <c r="C2485" s="31">
        <v>44781</v>
      </c>
      <c r="D2485" s="19" t="s">
        <v>559</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19" t="s">
        <v>81</v>
      </c>
      <c r="K2485" s="51" t="str">
        <f ca="1">LeaveTracker[[#This Row],[Days]]&amp;" "&amp;LeaveTracker[[#This Row],[Type of Leave]]</f>
        <v>1 SL</v>
      </c>
      <c r="L2485" s="23">
        <f ca="1">NETWORKDAYS(LeaveTracker[[#This Row],[Start Date]],LeaveTracker[[#This Row],[End Date]],lstHolidays)</f>
        <v>1</v>
      </c>
      <c r="M2485" s="27"/>
    </row>
    <row r="2486" spans="1:13" ht="30" customHeight="1" x14ac:dyDescent="0.3">
      <c r="A2486" s="27">
        <f t="shared" si="7"/>
        <v>925</v>
      </c>
      <c r="B2486" s="31">
        <v>44783</v>
      </c>
      <c r="C2486" s="31">
        <v>44756</v>
      </c>
      <c r="D2486" s="19" t="s">
        <v>632</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19" t="s">
        <v>81</v>
      </c>
      <c r="K2486" s="51" t="str">
        <f ca="1">LeaveTracker[[#This Row],[Days]]&amp;" "&amp;LeaveTracker[[#This Row],[Type of Leave]]</f>
        <v>1 SL</v>
      </c>
      <c r="L2486" s="23">
        <f ca="1">NETWORKDAYS(LeaveTracker[[#This Row],[Start Date]],LeaveTracker[[#This Row],[End Date]],lstHolidays)</f>
        <v>1</v>
      </c>
      <c r="M2486" s="27"/>
    </row>
    <row r="2487" spans="1:13" ht="30" customHeight="1" x14ac:dyDescent="0.3">
      <c r="A2487" s="27">
        <f t="shared" si="7"/>
        <v>926</v>
      </c>
      <c r="B2487" s="31">
        <v>44784</v>
      </c>
      <c r="C2487" s="31">
        <v>44782</v>
      </c>
      <c r="D2487" s="19" t="s">
        <v>338</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19" t="s">
        <v>81</v>
      </c>
      <c r="K2487" s="51" t="str">
        <f ca="1">LeaveTracker[[#This Row],[Days]]&amp;" "&amp;LeaveTracker[[#This Row],[Type of Leave]]</f>
        <v>1 SL</v>
      </c>
      <c r="L2487" s="23">
        <f ca="1">NETWORKDAYS(LeaveTracker[[#This Row],[Start Date]],LeaveTracker[[#This Row],[End Date]],lstHolidays)</f>
        <v>1</v>
      </c>
      <c r="M2487" s="27"/>
    </row>
    <row r="2488" spans="1:13" ht="30" customHeight="1" x14ac:dyDescent="0.3">
      <c r="A2488" s="27">
        <f t="shared" si="7"/>
        <v>927</v>
      </c>
      <c r="B2488" s="31">
        <v>44784</v>
      </c>
      <c r="C2488" s="31">
        <v>44753</v>
      </c>
      <c r="D2488" s="19" t="s">
        <v>1034</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19" t="s">
        <v>298</v>
      </c>
      <c r="J2488" s="43" t="s">
        <v>1035</v>
      </c>
      <c r="K2488" s="51" t="str">
        <f ca="1">LeaveTracker[[#This Row],[Days]]&amp;" "&amp;LeaveTracker[[#This Row],[Type of Leave]]</f>
        <v>2 OTHER</v>
      </c>
      <c r="L2488" s="23">
        <f ca="1">NETWORKDAYS(LeaveTracker[[#This Row],[Start Date]],LeaveTracker[[#This Row],[End Date]],lstHolidays)</f>
        <v>2</v>
      </c>
      <c r="M2488" s="27"/>
    </row>
    <row r="2489" spans="1:13" ht="30" customHeight="1" x14ac:dyDescent="0.3">
      <c r="A2489" s="27">
        <f t="shared" si="7"/>
        <v>928</v>
      </c>
      <c r="B2489" s="31">
        <v>44784</v>
      </c>
      <c r="C2489" s="31">
        <v>44767</v>
      </c>
      <c r="D2489" s="19" t="s">
        <v>595</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19" t="s">
        <v>298</v>
      </c>
      <c r="J2489" s="43" t="s">
        <v>755</v>
      </c>
      <c r="K2489" s="51" t="str">
        <f ca="1">LeaveTracker[[#This Row],[Days]]&amp;" "&amp;LeaveTracker[[#This Row],[Type of Leave]]</f>
        <v>1 OTHER</v>
      </c>
      <c r="L2489" s="23">
        <f ca="1">NETWORKDAYS(LeaveTracker[[#This Row],[Start Date]],LeaveTracker[[#This Row],[End Date]],lstHolidays)</f>
        <v>1</v>
      </c>
      <c r="M2489" s="27"/>
    </row>
    <row r="2490" spans="1:13" ht="30" customHeight="1" x14ac:dyDescent="0.3">
      <c r="A2490" s="27">
        <f t="shared" si="7"/>
        <v>929</v>
      </c>
      <c r="B2490" s="31">
        <v>44784</v>
      </c>
      <c r="C2490" s="31">
        <v>44753</v>
      </c>
      <c r="D2490" s="19" t="s">
        <v>595</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19" t="s">
        <v>81</v>
      </c>
      <c r="K2490" s="51" t="str">
        <f ca="1">LeaveTracker[[#This Row],[Days]]&amp;" "&amp;LeaveTracker[[#This Row],[Type of Leave]]</f>
        <v>1 SL</v>
      </c>
      <c r="L2490" s="23">
        <f ca="1">NETWORKDAYS(LeaveTracker[[#This Row],[Start Date]],LeaveTracker[[#This Row],[End Date]],lstHolidays)</f>
        <v>1</v>
      </c>
      <c r="M2490" s="27"/>
    </row>
    <row r="2491" spans="1:13" ht="30" customHeight="1" x14ac:dyDescent="0.3">
      <c r="A2491" s="27">
        <f t="shared" si="7"/>
        <v>930</v>
      </c>
      <c r="B2491" s="31">
        <v>44784</v>
      </c>
      <c r="C2491" s="31">
        <v>44739</v>
      </c>
      <c r="D2491" s="19" t="s">
        <v>776</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19" t="s">
        <v>81</v>
      </c>
      <c r="K2491" s="51" t="str">
        <f ca="1">LeaveTracker[[#This Row],[Days]]&amp;" "&amp;LeaveTracker[[#This Row],[Type of Leave]]</f>
        <v>1 SL</v>
      </c>
      <c r="L2491" s="23">
        <f ca="1">NETWORKDAYS(LeaveTracker[[#This Row],[Start Date]],LeaveTracker[[#This Row],[End Date]],lstHolidays)</f>
        <v>1</v>
      </c>
      <c r="M2491" s="27"/>
    </row>
    <row r="2492" spans="1:13" ht="30" customHeight="1" x14ac:dyDescent="0.3">
      <c r="A2492" s="27">
        <f t="shared" si="7"/>
        <v>931</v>
      </c>
      <c r="B2492" s="31">
        <v>44784</v>
      </c>
      <c r="C2492" s="31">
        <v>44724</v>
      </c>
      <c r="D2492" s="19" t="s">
        <v>1038</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19" t="s">
        <v>81</v>
      </c>
      <c r="K2492" s="51" t="str">
        <f ca="1">LeaveTracker[[#This Row],[Days]]&amp;" "&amp;LeaveTracker[[#This Row],[Type of Leave]]</f>
        <v>1 SL</v>
      </c>
      <c r="L2492" s="23">
        <f ca="1">NETWORKDAYS(LeaveTracker[[#This Row],[Start Date]],LeaveTracker[[#This Row],[End Date]],lstHolidays)</f>
        <v>1</v>
      </c>
      <c r="M2492" s="27"/>
    </row>
    <row r="2493" spans="1:13" ht="30" customHeight="1" x14ac:dyDescent="0.3">
      <c r="A2493" s="27">
        <v>931</v>
      </c>
      <c r="B2493" s="31">
        <v>44784</v>
      </c>
      <c r="C2493" s="31">
        <v>44724</v>
      </c>
      <c r="D2493" s="19" t="s">
        <v>1038</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19" t="s">
        <v>81</v>
      </c>
      <c r="K2493" s="51" t="str">
        <f ca="1">LeaveTracker[[#This Row],[Days]]&amp;" "&amp;LeaveTracker[[#This Row],[Type of Leave]]</f>
        <v>1 SL</v>
      </c>
      <c r="L2493" s="23">
        <f ca="1">NETWORKDAYS(LeaveTracker[[#This Row],[Start Date]],LeaveTracker[[#This Row],[End Date]],lstHolidays)</f>
        <v>1</v>
      </c>
      <c r="M2493" s="27"/>
    </row>
    <row r="2494" spans="1:13" ht="30" customHeight="1" x14ac:dyDescent="0.3">
      <c r="A2494" s="27">
        <f>A2493+1</f>
        <v>932</v>
      </c>
      <c r="B2494" s="31">
        <v>44784</v>
      </c>
      <c r="C2494" s="31">
        <v>44755</v>
      </c>
      <c r="D2494" s="19" t="s">
        <v>497</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19" t="s">
        <v>81</v>
      </c>
      <c r="K2494" s="51" t="str">
        <f ca="1">LeaveTracker[[#This Row],[Days]]&amp;" "&amp;LeaveTracker[[#This Row],[Type of Leave]]</f>
        <v>1 SL</v>
      </c>
      <c r="L2494" s="23">
        <f ca="1">NETWORKDAYS(LeaveTracker[[#This Row],[Start Date]],LeaveTracker[[#This Row],[End Date]],lstHolidays)</f>
        <v>1</v>
      </c>
      <c r="M2494" s="27"/>
    </row>
    <row r="2495" spans="1:13" ht="30" customHeight="1" x14ac:dyDescent="0.3">
      <c r="A2495" s="27">
        <f>A2494+1</f>
        <v>933</v>
      </c>
      <c r="B2495" s="31">
        <v>44784</v>
      </c>
      <c r="C2495" s="31">
        <v>44755</v>
      </c>
      <c r="D2495" s="19" t="s">
        <v>874</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19" t="s">
        <v>81</v>
      </c>
      <c r="K2495" s="51" t="str">
        <f ca="1">LeaveTracker[[#This Row],[Days]]&amp;" "&amp;LeaveTracker[[#This Row],[Type of Leave]]</f>
        <v>1 SL</v>
      </c>
      <c r="L2495" s="23">
        <f ca="1">NETWORKDAYS(LeaveTracker[[#This Row],[Start Date]],LeaveTracker[[#This Row],[End Date]],lstHolidays)</f>
        <v>1</v>
      </c>
      <c r="M2495" s="27"/>
    </row>
    <row r="2496" spans="1:13" ht="30" customHeight="1" x14ac:dyDescent="0.3">
      <c r="A2496" s="27">
        <f>A2495+1</f>
        <v>934</v>
      </c>
      <c r="B2496" s="31">
        <v>44784</v>
      </c>
      <c r="C2496" s="31">
        <v>44749</v>
      </c>
      <c r="D2496" s="19" t="s">
        <v>991</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19" t="s">
        <v>82</v>
      </c>
      <c r="K2496" s="51" t="str">
        <f ca="1">LeaveTracker[[#This Row],[Days]]&amp;" "&amp;LeaveTracker[[#This Row],[Type of Leave]]</f>
        <v>1 VL</v>
      </c>
      <c r="L2496" s="23">
        <f ca="1">NETWORKDAYS(LeaveTracker[[#This Row],[Start Date]],LeaveTracker[[#This Row],[End Date]],lstHolidays)</f>
        <v>1</v>
      </c>
      <c r="M2496" s="27"/>
    </row>
    <row r="2497" spans="1:13" ht="30" customHeight="1" x14ac:dyDescent="0.3">
      <c r="A2497" s="27">
        <v>934</v>
      </c>
      <c r="B2497" s="31">
        <v>44784</v>
      </c>
      <c r="C2497" s="31">
        <v>44749</v>
      </c>
      <c r="D2497" s="19" t="s">
        <v>991</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19" t="s">
        <v>82</v>
      </c>
      <c r="K2497" s="51" t="str">
        <f ca="1">LeaveTracker[[#This Row],[Days]]&amp;" "&amp;LeaveTracker[[#This Row],[Type of Leave]]</f>
        <v>1 VL</v>
      </c>
      <c r="L2497" s="23">
        <f ca="1">NETWORKDAYS(LeaveTracker[[#This Row],[Start Date]],LeaveTracker[[#This Row],[End Date]],lstHolidays)</f>
        <v>1</v>
      </c>
      <c r="M2497" s="27"/>
    </row>
    <row r="2498" spans="1:13" ht="30" customHeight="1" x14ac:dyDescent="0.3">
      <c r="A2498" s="27">
        <f>A2497+1</f>
        <v>935</v>
      </c>
      <c r="B2498" s="31">
        <v>44784</v>
      </c>
      <c r="C2498" s="31">
        <v>44753</v>
      </c>
      <c r="D2498" s="19" t="s">
        <v>242</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19" t="s">
        <v>298</v>
      </c>
      <c r="J2498" s="43" t="s">
        <v>299</v>
      </c>
      <c r="K2498" s="51" t="str">
        <f ca="1">LeaveTracker[[#This Row],[Days]]&amp;" "&amp;LeaveTracker[[#This Row],[Type of Leave]]</f>
        <v>5 OTHER</v>
      </c>
      <c r="L2498" s="23">
        <f ca="1">NETWORKDAYS(LeaveTracker[[#This Row],[Start Date]],LeaveTracker[[#This Row],[End Date]],lstHolidays)</f>
        <v>5</v>
      </c>
      <c r="M2498" s="27"/>
    </row>
    <row r="2499" spans="1:13" ht="30" customHeight="1" x14ac:dyDescent="0.3">
      <c r="A2499" s="27">
        <f>A2498+1</f>
        <v>936</v>
      </c>
      <c r="B2499" s="31">
        <v>44784</v>
      </c>
      <c r="C2499" s="31">
        <v>44753</v>
      </c>
      <c r="D2499" s="19" t="s">
        <v>242</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19" t="s">
        <v>81</v>
      </c>
      <c r="K2499" s="51" t="str">
        <f ca="1">LeaveTracker[[#This Row],[Days]]&amp;" "&amp;LeaveTracker[[#This Row],[Type of Leave]]</f>
        <v>1 SL</v>
      </c>
      <c r="L2499" s="23">
        <f ca="1">NETWORKDAYS(LeaveTracker[[#This Row],[Start Date]],LeaveTracker[[#This Row],[End Date]],lstHolidays)</f>
        <v>1</v>
      </c>
      <c r="M2499" s="27"/>
    </row>
    <row r="2500" spans="1:13" ht="30" customHeight="1" x14ac:dyDescent="0.3">
      <c r="A2500" s="27">
        <f>A2499+1</f>
        <v>937</v>
      </c>
      <c r="B2500" s="31">
        <v>44784</v>
      </c>
      <c r="C2500" s="31">
        <v>44755</v>
      </c>
      <c r="D2500" s="19" t="s">
        <v>538</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19" t="s">
        <v>81</v>
      </c>
      <c r="K2500" s="51" t="str">
        <f ca="1">LeaveTracker[[#This Row],[Days]]&amp;" "&amp;LeaveTracker[[#This Row],[Type of Leave]]</f>
        <v>1 SL</v>
      </c>
      <c r="L2500" s="23">
        <f ca="1">NETWORKDAYS(LeaveTracker[[#This Row],[Start Date]],LeaveTracker[[#This Row],[End Date]],lstHolidays)</f>
        <v>1</v>
      </c>
      <c r="M2500" s="27"/>
    </row>
    <row r="2501" spans="1:13" ht="30" customHeight="1" x14ac:dyDescent="0.3">
      <c r="A2501" s="27">
        <f>A2500+1</f>
        <v>938</v>
      </c>
      <c r="B2501" s="31">
        <v>44784</v>
      </c>
      <c r="C2501" s="31">
        <v>44693</v>
      </c>
      <c r="D2501" s="19" t="s">
        <v>1039</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19" t="s">
        <v>298</v>
      </c>
      <c r="J2501" s="43" t="s">
        <v>1004</v>
      </c>
      <c r="K2501" s="51" t="str">
        <f ca="1">LeaveTracker[[#This Row],[Days]]&amp;" "&amp;LeaveTracker[[#This Row],[Type of Leave]]</f>
        <v>3 OTHER</v>
      </c>
      <c r="L2501" s="23">
        <f ca="1">NETWORKDAYS(LeaveTracker[[#This Row],[Start Date]],LeaveTracker[[#This Row],[End Date]],lstHolidays)</f>
        <v>3</v>
      </c>
      <c r="M2501" s="27"/>
    </row>
    <row r="2502" spans="1:13" ht="30" customHeight="1" x14ac:dyDescent="0.3">
      <c r="A2502" s="27">
        <v>938</v>
      </c>
      <c r="B2502" s="31">
        <v>44784</v>
      </c>
      <c r="C2502" s="31">
        <v>44693</v>
      </c>
      <c r="D2502" s="19" t="s">
        <v>1039</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19" t="s">
        <v>298</v>
      </c>
      <c r="J2502" s="43" t="s">
        <v>1004</v>
      </c>
      <c r="K2502" s="51" t="str">
        <f ca="1">LeaveTracker[[#This Row],[Days]]&amp;" "&amp;LeaveTracker[[#This Row],[Type of Leave]]</f>
        <v>2 OTHER</v>
      </c>
      <c r="L2502" s="23">
        <f ca="1">NETWORKDAYS(LeaveTracker[[#This Row],[Start Date]],LeaveTracker[[#This Row],[End Date]],lstHolidays)</f>
        <v>2</v>
      </c>
      <c r="M2502" s="27"/>
    </row>
    <row r="2503" spans="1:13" ht="30" customHeight="1" x14ac:dyDescent="0.3">
      <c r="A2503" s="27">
        <f t="shared" ref="A2503:A2549" si="8">A2502+1</f>
        <v>939</v>
      </c>
      <c r="B2503" s="31">
        <v>44784</v>
      </c>
      <c r="C2503" s="31">
        <v>44754</v>
      </c>
      <c r="D2503" s="19" t="s">
        <v>1044</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19" t="s">
        <v>81</v>
      </c>
      <c r="K2503" s="51" t="str">
        <f ca="1">LeaveTracker[[#This Row],[Days]]&amp;" "&amp;LeaveTracker[[#This Row],[Type of Leave]]</f>
        <v>5 SL</v>
      </c>
      <c r="L2503" s="23">
        <f ca="1">NETWORKDAYS(LeaveTracker[[#This Row],[Start Date]],LeaveTracker[[#This Row],[End Date]],lstHolidays)</f>
        <v>5</v>
      </c>
      <c r="M2503" s="27"/>
    </row>
    <row r="2504" spans="1:13" ht="30" customHeight="1" x14ac:dyDescent="0.3">
      <c r="A2504" s="27">
        <f t="shared" si="8"/>
        <v>940</v>
      </c>
      <c r="B2504" s="31">
        <v>44784</v>
      </c>
      <c r="C2504" s="31">
        <v>44756</v>
      </c>
      <c r="D2504" s="19" t="s">
        <v>569</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19" t="s">
        <v>81</v>
      </c>
      <c r="K2504" s="51" t="str">
        <f ca="1">LeaveTracker[[#This Row],[Days]]&amp;" "&amp;LeaveTracker[[#This Row],[Type of Leave]]</f>
        <v>1 SL</v>
      </c>
      <c r="L2504" s="23">
        <f ca="1">NETWORKDAYS(LeaveTracker[[#This Row],[Start Date]],LeaveTracker[[#This Row],[End Date]],lstHolidays)</f>
        <v>1</v>
      </c>
      <c r="M2504" s="27"/>
    </row>
    <row r="2505" spans="1:13" ht="30" customHeight="1" x14ac:dyDescent="0.3">
      <c r="A2505" s="27">
        <f t="shared" si="8"/>
        <v>941</v>
      </c>
      <c r="B2505" s="31">
        <v>44784</v>
      </c>
      <c r="C2505" s="31">
        <v>44755</v>
      </c>
      <c r="D2505" s="19" t="s">
        <v>443</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19" t="s">
        <v>82</v>
      </c>
      <c r="K2505" s="51" t="str">
        <f ca="1">LeaveTracker[[#This Row],[Days]]&amp;" "&amp;LeaveTracker[[#This Row],[Type of Leave]]</f>
        <v>1 VL</v>
      </c>
      <c r="L2505" s="23">
        <f ca="1">NETWORKDAYS(LeaveTracker[[#This Row],[Start Date]],LeaveTracker[[#This Row],[End Date]],lstHolidays)</f>
        <v>1</v>
      </c>
      <c r="M2505" s="27"/>
    </row>
    <row r="2506" spans="1:13" ht="30" customHeight="1" x14ac:dyDescent="0.3">
      <c r="A2506" s="27">
        <f t="shared" si="8"/>
        <v>942</v>
      </c>
      <c r="B2506" s="31">
        <v>44784</v>
      </c>
      <c r="C2506" s="31">
        <v>44755</v>
      </c>
      <c r="D2506" s="19" t="s">
        <v>443</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19" t="s">
        <v>81</v>
      </c>
      <c r="K2506" s="51" t="str">
        <f ca="1">LeaveTracker[[#This Row],[Days]]&amp;" "&amp;LeaveTracker[[#This Row],[Type of Leave]]</f>
        <v>1 SL</v>
      </c>
      <c r="L2506" s="23">
        <f ca="1">NETWORKDAYS(LeaveTracker[[#This Row],[Start Date]],LeaveTracker[[#This Row],[End Date]],lstHolidays)</f>
        <v>1</v>
      </c>
      <c r="M2506" s="27"/>
    </row>
    <row r="2507" spans="1:13" ht="30" customHeight="1" x14ac:dyDescent="0.3">
      <c r="A2507" s="27">
        <f t="shared" si="8"/>
        <v>943</v>
      </c>
      <c r="B2507" s="31">
        <v>44784</v>
      </c>
      <c r="C2507" s="31">
        <v>44755</v>
      </c>
      <c r="D2507" s="19" t="s">
        <v>1046</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19" t="s">
        <v>81</v>
      </c>
      <c r="K2507" s="51" t="str">
        <f>LeaveTracker[[#This Row],[Days]]&amp;" "&amp;LeaveTracker[[#This Row],[Type of Leave]]</f>
        <v>1 SL</v>
      </c>
      <c r="L2507" s="23">
        <v>1</v>
      </c>
      <c r="M2507" s="27"/>
    </row>
    <row r="2508" spans="1:13" ht="30" customHeight="1" x14ac:dyDescent="0.3">
      <c r="A2508" s="27">
        <f t="shared" si="8"/>
        <v>944</v>
      </c>
      <c r="B2508" s="31">
        <v>44784</v>
      </c>
      <c r="C2508" s="31">
        <v>44761</v>
      </c>
      <c r="D2508" s="19" t="s">
        <v>874</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19" t="s">
        <v>82</v>
      </c>
      <c r="K2508" s="51" t="str">
        <f ca="1">LeaveTracker[[#This Row],[Days]]&amp;" "&amp;LeaveTracker[[#This Row],[Type of Leave]]</f>
        <v>1 VL</v>
      </c>
      <c r="L2508" s="23">
        <f ca="1">NETWORKDAYS(LeaveTracker[[#This Row],[Start Date]],LeaveTracker[[#This Row],[End Date]],lstHolidays)</f>
        <v>1</v>
      </c>
      <c r="M2508" s="27"/>
    </row>
    <row r="2509" spans="1:13" ht="30" customHeight="1" x14ac:dyDescent="0.3">
      <c r="A2509" s="27">
        <f t="shared" si="8"/>
        <v>945</v>
      </c>
      <c r="B2509" s="31">
        <v>44784</v>
      </c>
      <c r="C2509" s="31">
        <v>44753</v>
      </c>
      <c r="D2509" s="19" t="s">
        <v>1049</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19" t="s">
        <v>82</v>
      </c>
      <c r="K2509" s="51" t="str">
        <f ca="1">LeaveTracker[[#This Row],[Days]]&amp;" "&amp;LeaveTracker[[#This Row],[Type of Leave]]</f>
        <v>1 VL</v>
      </c>
      <c r="L2509" s="23">
        <f ca="1">NETWORKDAYS(LeaveTracker[[#This Row],[Start Date]],LeaveTracker[[#This Row],[End Date]],lstHolidays)</f>
        <v>1</v>
      </c>
      <c r="M2509" s="27"/>
    </row>
    <row r="2510" spans="1:13" ht="30" customHeight="1" x14ac:dyDescent="0.3">
      <c r="A2510" s="27">
        <f t="shared" si="8"/>
        <v>946</v>
      </c>
      <c r="B2510" s="31">
        <v>44784</v>
      </c>
      <c r="C2510" s="31">
        <v>44782</v>
      </c>
      <c r="D2510" s="19" t="s">
        <v>1049</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19" t="s">
        <v>81</v>
      </c>
      <c r="K2510" s="51" t="str">
        <f ca="1">LeaveTracker[[#This Row],[Days]]&amp;" "&amp;LeaveTracker[[#This Row],[Type of Leave]]</f>
        <v>1 SL</v>
      </c>
      <c r="L2510" s="23">
        <f ca="1">NETWORKDAYS(LeaveTracker[[#This Row],[Start Date]],LeaveTracker[[#This Row],[End Date]],lstHolidays)</f>
        <v>1</v>
      </c>
      <c r="M2510" s="27"/>
    </row>
    <row r="2511" spans="1:13" ht="30" customHeight="1" x14ac:dyDescent="0.3">
      <c r="A2511" s="27">
        <f t="shared" si="8"/>
        <v>947</v>
      </c>
      <c r="B2511" s="31">
        <v>44784</v>
      </c>
      <c r="C2511" s="31">
        <v>44713</v>
      </c>
      <c r="D2511" s="19" t="s">
        <v>1049</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19" t="s">
        <v>81</v>
      </c>
      <c r="K2511" s="51" t="str">
        <f ca="1">LeaveTracker[[#This Row],[Days]]&amp;" "&amp;LeaveTracker[[#This Row],[Type of Leave]]</f>
        <v>3 SL</v>
      </c>
      <c r="L2511" s="23">
        <f ca="1">NETWORKDAYS(LeaveTracker[[#This Row],[Start Date]],LeaveTracker[[#This Row],[End Date]],lstHolidays)</f>
        <v>3</v>
      </c>
      <c r="M2511" s="27"/>
    </row>
    <row r="2512" spans="1:13" ht="30" customHeight="1" x14ac:dyDescent="0.3">
      <c r="A2512" s="27">
        <f t="shared" si="8"/>
        <v>948</v>
      </c>
      <c r="B2512" s="31">
        <v>44784</v>
      </c>
      <c r="C2512" s="31">
        <v>44767</v>
      </c>
      <c r="D2512" s="19" t="s">
        <v>323</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19" t="s">
        <v>81</v>
      </c>
      <c r="K2512" s="51" t="str">
        <f ca="1">LeaveTracker[[#This Row],[Days]]&amp;" "&amp;LeaveTracker[[#This Row],[Type of Leave]]</f>
        <v>1 SL</v>
      </c>
      <c r="L2512" s="23">
        <f ca="1">NETWORKDAYS(LeaveTracker[[#This Row],[Start Date]],LeaveTracker[[#This Row],[End Date]],lstHolidays)</f>
        <v>1</v>
      </c>
      <c r="M2512" s="27"/>
    </row>
    <row r="2513" spans="1:13" ht="30" customHeight="1" x14ac:dyDescent="0.3">
      <c r="A2513" s="27">
        <f t="shared" si="8"/>
        <v>949</v>
      </c>
      <c r="B2513" s="31">
        <v>44784</v>
      </c>
      <c r="C2513" s="31">
        <v>44767</v>
      </c>
      <c r="D2513" s="19" t="s">
        <v>597</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19" t="s">
        <v>298</v>
      </c>
      <c r="J2513" s="43" t="s">
        <v>158</v>
      </c>
      <c r="K2513" s="51" t="str">
        <f ca="1">LeaveTracker[[#This Row],[Days]]&amp;" "&amp;LeaveTracker[[#This Row],[Type of Leave]]</f>
        <v>1 OTHER</v>
      </c>
      <c r="L2513" s="23">
        <f ca="1">NETWORKDAYS(LeaveTracker[[#This Row],[Start Date]],LeaveTracker[[#This Row],[End Date]],lstHolidays)</f>
        <v>1</v>
      </c>
      <c r="M2513" s="27"/>
    </row>
    <row r="2514" spans="1:13" ht="30" customHeight="1" x14ac:dyDescent="0.3">
      <c r="A2514" s="27">
        <f t="shared" si="8"/>
        <v>950</v>
      </c>
      <c r="B2514" s="31">
        <v>44784</v>
      </c>
      <c r="C2514" s="31">
        <v>44767</v>
      </c>
      <c r="D2514" s="19" t="s">
        <v>1046</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19" t="s">
        <v>81</v>
      </c>
      <c r="K2514" s="51" t="str">
        <f>LeaveTracker[[#This Row],[Days]]&amp;" "&amp;LeaveTracker[[#This Row],[Type of Leave]]</f>
        <v>2 SL</v>
      </c>
      <c r="L2514" s="23">
        <v>2</v>
      </c>
      <c r="M2514" s="27"/>
    </row>
    <row r="2515" spans="1:13" ht="30" customHeight="1" x14ac:dyDescent="0.3">
      <c r="A2515" s="27">
        <f t="shared" si="8"/>
        <v>951</v>
      </c>
      <c r="B2515" s="31">
        <v>44784</v>
      </c>
      <c r="C2515" s="31">
        <v>44764</v>
      </c>
      <c r="D2515" s="19" t="s">
        <v>435</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19" t="s">
        <v>81</v>
      </c>
      <c r="K2515" s="51" t="str">
        <f ca="1">LeaveTracker[[#This Row],[Days]]&amp;" "&amp;LeaveTracker[[#This Row],[Type of Leave]]</f>
        <v>3 SL</v>
      </c>
      <c r="L2515" s="23">
        <f ca="1">NETWORKDAYS(LeaveTracker[[#This Row],[Start Date]],LeaveTracker[[#This Row],[End Date]],lstHolidays)</f>
        <v>3</v>
      </c>
      <c r="M2515" s="27"/>
    </row>
    <row r="2516" spans="1:13" ht="30" customHeight="1" x14ac:dyDescent="0.3">
      <c r="A2516" s="27">
        <f t="shared" si="8"/>
        <v>952</v>
      </c>
      <c r="B2516" s="31">
        <v>44784</v>
      </c>
      <c r="C2516" s="31">
        <v>44767</v>
      </c>
      <c r="D2516" s="19" t="s">
        <v>822</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19" t="s">
        <v>81</v>
      </c>
      <c r="K2516" s="51" t="str">
        <f ca="1">LeaveTracker[[#This Row],[Days]]&amp;" "&amp;LeaveTracker[[#This Row],[Type of Leave]]</f>
        <v>3 SL</v>
      </c>
      <c r="L2516" s="23">
        <f ca="1">NETWORKDAYS(LeaveTracker[[#This Row],[Start Date]],LeaveTracker[[#This Row],[End Date]],lstHolidays)</f>
        <v>3</v>
      </c>
      <c r="M2516" s="27"/>
    </row>
    <row r="2517" spans="1:13" ht="30" customHeight="1" x14ac:dyDescent="0.3">
      <c r="A2517" s="27">
        <f t="shared" si="8"/>
        <v>953</v>
      </c>
      <c r="B2517" s="31">
        <v>44784</v>
      </c>
      <c r="C2517" s="31">
        <v>44767</v>
      </c>
      <c r="D2517" s="19" t="s">
        <v>297</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19" t="s">
        <v>81</v>
      </c>
      <c r="K2517" s="51" t="str">
        <f ca="1">LeaveTracker[[#This Row],[Days]]&amp;" "&amp;LeaveTracker[[#This Row],[Type of Leave]]</f>
        <v>21 SL</v>
      </c>
      <c r="L2517" s="23">
        <f ca="1">NETWORKDAYS(LeaveTracker[[#This Row],[Start Date]],LeaveTracker[[#This Row],[End Date]],lstHolidays)</f>
        <v>21</v>
      </c>
      <c r="M2517" s="27"/>
    </row>
    <row r="2518" spans="1:13" ht="30" customHeight="1" x14ac:dyDescent="0.3">
      <c r="A2518" s="27">
        <f t="shared" si="8"/>
        <v>954</v>
      </c>
      <c r="B2518" s="31">
        <v>44784</v>
      </c>
      <c r="C2518" s="31">
        <v>44767</v>
      </c>
      <c r="D2518" s="19" t="s">
        <v>477</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19" t="s">
        <v>81</v>
      </c>
      <c r="K2518" s="51" t="str">
        <f ca="1">LeaveTracker[[#This Row],[Days]]&amp;" "&amp;LeaveTracker[[#This Row],[Type of Leave]]</f>
        <v>3 SL</v>
      </c>
      <c r="L2518" s="23">
        <f ca="1">NETWORKDAYS(LeaveTracker[[#This Row],[Start Date]],LeaveTracker[[#This Row],[End Date]],lstHolidays)</f>
        <v>3</v>
      </c>
      <c r="M2518" s="27"/>
    </row>
    <row r="2519" spans="1:13" ht="30" customHeight="1" x14ac:dyDescent="0.3">
      <c r="A2519" s="27">
        <f t="shared" si="8"/>
        <v>955</v>
      </c>
      <c r="B2519" s="31">
        <v>44784</v>
      </c>
      <c r="C2519" s="31">
        <v>44761</v>
      </c>
      <c r="D2519" s="19" t="s">
        <v>327</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19" t="s">
        <v>81</v>
      </c>
      <c r="K2519" s="51" t="str">
        <f ca="1">LeaveTracker[[#This Row],[Days]]&amp;" "&amp;LeaveTracker[[#This Row],[Type of Leave]]</f>
        <v>1 SL</v>
      </c>
      <c r="L2519" s="23">
        <f ca="1">NETWORKDAYS(LeaveTracker[[#This Row],[Start Date]],LeaveTracker[[#This Row],[End Date]],lstHolidays)</f>
        <v>1</v>
      </c>
      <c r="M2519" s="27"/>
    </row>
    <row r="2520" spans="1:13" ht="30" customHeight="1" x14ac:dyDescent="0.3">
      <c r="A2520" s="27">
        <f t="shared" si="8"/>
        <v>956</v>
      </c>
      <c r="B2520" s="31">
        <v>44784</v>
      </c>
      <c r="C2520" s="31">
        <v>44729</v>
      </c>
      <c r="D2520" s="19" t="s">
        <v>1052</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19" t="s">
        <v>82</v>
      </c>
      <c r="K2520" s="51" t="str">
        <f ca="1">LeaveTracker[[#This Row],[Days]]&amp;" "&amp;LeaveTracker[[#This Row],[Type of Leave]]</f>
        <v>1 VL</v>
      </c>
      <c r="L2520" s="23">
        <f ca="1">NETWORKDAYS(LeaveTracker[[#This Row],[Start Date]],LeaveTracker[[#This Row],[End Date]],lstHolidays)</f>
        <v>1</v>
      </c>
      <c r="M2520" s="27"/>
    </row>
    <row r="2521" spans="1:13" ht="30" customHeight="1" x14ac:dyDescent="0.3">
      <c r="A2521" s="27">
        <f t="shared" si="8"/>
        <v>957</v>
      </c>
      <c r="B2521" s="31">
        <v>44784</v>
      </c>
      <c r="C2521" s="31">
        <v>44775</v>
      </c>
      <c r="D2521" s="19" t="s">
        <v>1056</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19" t="s">
        <v>82</v>
      </c>
      <c r="K2521" s="51" t="str">
        <f ca="1">LeaveTracker[[#This Row],[Days]]&amp;" "&amp;LeaveTracker[[#This Row],[Type of Leave]]</f>
        <v>1 VL</v>
      </c>
      <c r="L2521" s="23">
        <f ca="1">NETWORKDAYS(LeaveTracker[[#This Row],[Start Date]],LeaveTracker[[#This Row],[End Date]],lstHolidays)</f>
        <v>1</v>
      </c>
      <c r="M2521" s="27"/>
    </row>
    <row r="2522" spans="1:13" ht="30" customHeight="1" x14ac:dyDescent="0.3">
      <c r="A2522" s="27">
        <f t="shared" si="8"/>
        <v>958</v>
      </c>
      <c r="B2522" s="31">
        <v>44784</v>
      </c>
      <c r="C2522" s="31">
        <v>44775</v>
      </c>
      <c r="D2522" s="19" t="s">
        <v>1056</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19" t="s">
        <v>81</v>
      </c>
      <c r="K2522" s="51" t="str">
        <f ca="1">LeaveTracker[[#This Row],[Days]]&amp;" "&amp;LeaveTracker[[#This Row],[Type of Leave]]</f>
        <v>1 SL</v>
      </c>
      <c r="L2522" s="23">
        <f ca="1">NETWORKDAYS(LeaveTracker[[#This Row],[Start Date]],LeaveTracker[[#This Row],[End Date]],lstHolidays)</f>
        <v>1</v>
      </c>
      <c r="M2522" s="27"/>
    </row>
    <row r="2523" spans="1:13" ht="30" customHeight="1" x14ac:dyDescent="0.3">
      <c r="A2523" s="27">
        <f t="shared" si="8"/>
        <v>959</v>
      </c>
      <c r="B2523" s="31">
        <v>44784</v>
      </c>
      <c r="C2523" s="31">
        <v>44775</v>
      </c>
      <c r="D2523" s="19" t="s">
        <v>1059</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19" t="s">
        <v>81</v>
      </c>
      <c r="K2523" s="51" t="str">
        <f ca="1">LeaveTracker[[#This Row],[Days]]&amp;" "&amp;LeaveTracker[[#This Row],[Type of Leave]]</f>
        <v>1 SL</v>
      </c>
      <c r="L2523" s="23">
        <f ca="1">NETWORKDAYS(LeaveTracker[[#This Row],[Start Date]],LeaveTracker[[#This Row],[End Date]],lstHolidays)</f>
        <v>1</v>
      </c>
      <c r="M2523" s="27"/>
    </row>
    <row r="2524" spans="1:13" ht="30" customHeight="1" x14ac:dyDescent="0.3">
      <c r="A2524" s="27">
        <f t="shared" si="8"/>
        <v>960</v>
      </c>
      <c r="B2524" s="31">
        <v>44784</v>
      </c>
      <c r="C2524" s="31">
        <v>44760</v>
      </c>
      <c r="D2524" s="19" t="s">
        <v>1059</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19" t="s">
        <v>82</v>
      </c>
      <c r="K2524" s="51" t="str">
        <f ca="1">LeaveTracker[[#This Row],[Days]]&amp;" "&amp;LeaveTracker[[#This Row],[Type of Leave]]</f>
        <v>1 VL</v>
      </c>
      <c r="L2524" s="23">
        <f ca="1">NETWORKDAYS(LeaveTracker[[#This Row],[Start Date]],LeaveTracker[[#This Row],[End Date]],lstHolidays)</f>
        <v>1</v>
      </c>
      <c r="M2524" s="27"/>
    </row>
    <row r="2525" spans="1:13" ht="30" customHeight="1" x14ac:dyDescent="0.3">
      <c r="A2525" s="27">
        <f t="shared" si="8"/>
        <v>961</v>
      </c>
      <c r="B2525" s="31">
        <v>44784</v>
      </c>
      <c r="C2525" s="31">
        <v>44732</v>
      </c>
      <c r="D2525" s="20" t="s">
        <v>1059</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19" t="s">
        <v>298</v>
      </c>
      <c r="J2525" s="43" t="s">
        <v>1003</v>
      </c>
      <c r="K2525" s="51" t="str">
        <f ca="1">LeaveTracker[[#This Row],[Days]]&amp;" "&amp;LeaveTracker[[#This Row],[Type of Leave]]</f>
        <v>1 OTHER</v>
      </c>
      <c r="L2525" s="23">
        <f ca="1">NETWORKDAYS(LeaveTracker[[#This Row],[Start Date]],LeaveTracker[[#This Row],[End Date]],lstHolidays)</f>
        <v>1</v>
      </c>
      <c r="M2525" s="27"/>
    </row>
    <row r="2526" spans="1:13" ht="30" customHeight="1" x14ac:dyDescent="0.3">
      <c r="A2526" s="27">
        <f t="shared" si="8"/>
        <v>962</v>
      </c>
      <c r="B2526" s="31">
        <v>44784</v>
      </c>
      <c r="C2526" s="31">
        <v>44774</v>
      </c>
      <c r="D2526" s="19" t="s">
        <v>1060</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19" t="s">
        <v>82</v>
      </c>
      <c r="K2526" s="51" t="str">
        <f ca="1">LeaveTracker[[#This Row],[Days]]&amp;" "&amp;LeaveTracker[[#This Row],[Type of Leave]]</f>
        <v>1 VL</v>
      </c>
      <c r="L2526" s="23">
        <f ca="1">NETWORKDAYS(LeaveTracker[[#This Row],[Start Date]],LeaveTracker[[#This Row],[End Date]],lstHolidays)</f>
        <v>1</v>
      </c>
      <c r="M2526" s="27"/>
    </row>
    <row r="2527" spans="1:13" ht="30" customHeight="1" x14ac:dyDescent="0.3">
      <c r="A2527" s="27">
        <f t="shared" si="8"/>
        <v>963</v>
      </c>
      <c r="B2527" s="31">
        <v>44784</v>
      </c>
      <c r="C2527" s="31">
        <v>44781</v>
      </c>
      <c r="D2527" s="20" t="s">
        <v>1063</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19" t="s">
        <v>298</v>
      </c>
      <c r="J2527" s="43" t="s">
        <v>691</v>
      </c>
      <c r="K2527" s="51" t="str">
        <f ca="1">LeaveTracker[[#This Row],[Days]]&amp;" "&amp;LeaveTracker[[#This Row],[Type of Leave]]</f>
        <v>0 OTHER</v>
      </c>
      <c r="L2527" s="23">
        <f ca="1">NETWORKDAYS(LeaveTracker[[#This Row],[Start Date]],LeaveTracker[[#This Row],[End Date]],lstHolidays)</f>
        <v>0</v>
      </c>
      <c r="M2527" s="27"/>
    </row>
    <row r="2528" spans="1:13" ht="30" customHeight="1" x14ac:dyDescent="0.3">
      <c r="A2528" s="27">
        <f t="shared" si="8"/>
        <v>964</v>
      </c>
      <c r="B2528" s="31">
        <v>44790</v>
      </c>
      <c r="C2528" s="31">
        <v>44774</v>
      </c>
      <c r="D2528" s="19" t="s">
        <v>1070</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19" t="s">
        <v>81</v>
      </c>
      <c r="K2528" s="51" t="str">
        <f ca="1">LeaveTracker[[#This Row],[Days]]&amp;" "&amp;LeaveTracker[[#This Row],[Type of Leave]]</f>
        <v>2 SL</v>
      </c>
      <c r="L2528" s="23">
        <f ca="1">NETWORKDAYS(LeaveTracker[[#This Row],[Start Date]],LeaveTracker[[#This Row],[End Date]],lstHolidays)</f>
        <v>2</v>
      </c>
      <c r="M2528" s="27"/>
    </row>
    <row r="2529" spans="1:13" ht="30" customHeight="1" x14ac:dyDescent="0.3">
      <c r="A2529" s="27">
        <f t="shared" si="8"/>
        <v>965</v>
      </c>
      <c r="B2529" s="31">
        <v>44790</v>
      </c>
      <c r="C2529" s="31">
        <v>44774</v>
      </c>
      <c r="D2529" s="19" t="s">
        <v>327</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19" t="s">
        <v>81</v>
      </c>
      <c r="K2529" s="51" t="str">
        <f ca="1">LeaveTracker[[#This Row],[Days]]&amp;" "&amp;LeaveTracker[[#This Row],[Type of Leave]]</f>
        <v>1 SL</v>
      </c>
      <c r="L2529" s="23">
        <f ca="1">NETWORKDAYS(LeaveTracker[[#This Row],[Start Date]],LeaveTracker[[#This Row],[End Date]],lstHolidays)</f>
        <v>1</v>
      </c>
      <c r="M2529" s="27"/>
    </row>
    <row r="2530" spans="1:13" ht="30" customHeight="1" x14ac:dyDescent="0.3">
      <c r="A2530" s="27">
        <f t="shared" si="8"/>
        <v>966</v>
      </c>
      <c r="B2530" s="31">
        <v>44790</v>
      </c>
      <c r="C2530" s="31">
        <v>44775</v>
      </c>
      <c r="D2530" s="19" t="s">
        <v>265</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19" t="s">
        <v>81</v>
      </c>
      <c r="K2530" s="51" t="str">
        <f ca="1">LeaveTracker[[#This Row],[Days]]&amp;" "&amp;LeaveTracker[[#This Row],[Type of Leave]]</f>
        <v>1 SL</v>
      </c>
      <c r="L2530" s="23">
        <f ca="1">NETWORKDAYS(LeaveTracker[[#This Row],[Start Date]],LeaveTracker[[#This Row],[End Date]],lstHolidays)</f>
        <v>1</v>
      </c>
      <c r="M2530" s="27"/>
    </row>
    <row r="2531" spans="1:13" ht="30" customHeight="1" x14ac:dyDescent="0.3">
      <c r="A2531" s="27">
        <f t="shared" si="8"/>
        <v>967</v>
      </c>
      <c r="B2531" s="31">
        <v>44790</v>
      </c>
      <c r="C2531" s="31">
        <v>44774</v>
      </c>
      <c r="D2531" s="19" t="s">
        <v>612</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19" t="s">
        <v>298</v>
      </c>
      <c r="J2531" s="43" t="s">
        <v>158</v>
      </c>
      <c r="K2531" s="51" t="str">
        <f ca="1">LeaveTracker[[#This Row],[Days]]&amp;" "&amp;LeaveTracker[[#This Row],[Type of Leave]]</f>
        <v>1 OTHER</v>
      </c>
      <c r="L2531" s="23">
        <f ca="1">NETWORKDAYS(LeaveTracker[[#This Row],[Start Date]],LeaveTracker[[#This Row],[End Date]],lstHolidays)</f>
        <v>1</v>
      </c>
      <c r="M2531" s="27"/>
    </row>
    <row r="2532" spans="1:13" ht="30"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19" t="s">
        <v>81</v>
      </c>
      <c r="K2532" s="51" t="str">
        <f ca="1">LeaveTracker[[#This Row],[Days]]&amp;" "&amp;LeaveTracker[[#This Row],[Type of Leave]]</f>
        <v>2 SL</v>
      </c>
      <c r="L2532" s="23">
        <f ca="1">NETWORKDAYS(LeaveTracker[[#This Row],[Start Date]],LeaveTracker[[#This Row],[End Date]],lstHolidays)</f>
        <v>2</v>
      </c>
      <c r="M2532" s="27"/>
    </row>
    <row r="2533" spans="1:13" ht="30" customHeight="1" x14ac:dyDescent="0.3">
      <c r="A2533" s="27">
        <f t="shared" si="8"/>
        <v>969</v>
      </c>
      <c r="B2533" s="31">
        <v>44790</v>
      </c>
      <c r="C2533" s="31">
        <v>44775</v>
      </c>
      <c r="D2533" s="19" t="s">
        <v>1072</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19" t="s">
        <v>81</v>
      </c>
      <c r="K2533" s="51" t="str">
        <f ca="1">LeaveTracker[[#This Row],[Days]]&amp;" "&amp;LeaveTracker[[#This Row],[Type of Leave]]</f>
        <v>1 SL</v>
      </c>
      <c r="L2533" s="23">
        <f ca="1">NETWORKDAYS(LeaveTracker[[#This Row],[Start Date]],LeaveTracker[[#This Row],[End Date]],lstHolidays)</f>
        <v>1</v>
      </c>
      <c r="M2533" s="27"/>
    </row>
    <row r="2534" spans="1:13" ht="30" customHeight="1" x14ac:dyDescent="0.3">
      <c r="A2534" s="27">
        <f t="shared" si="8"/>
        <v>970</v>
      </c>
      <c r="B2534" s="31">
        <v>44790</v>
      </c>
      <c r="C2534" s="31">
        <v>44770</v>
      </c>
      <c r="D2534" s="19" t="s">
        <v>1076</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19" t="s">
        <v>298</v>
      </c>
      <c r="J2534" s="43" t="s">
        <v>158</v>
      </c>
      <c r="K2534" s="51" t="str">
        <f ca="1">LeaveTracker[[#This Row],[Days]]&amp;" "&amp;LeaveTracker[[#This Row],[Type of Leave]]</f>
        <v>1 OTHER</v>
      </c>
      <c r="L2534" s="23">
        <f ca="1">NETWORKDAYS(LeaveTracker[[#This Row],[Start Date]],LeaveTracker[[#This Row],[End Date]],lstHolidays)</f>
        <v>1</v>
      </c>
      <c r="M2534" s="27"/>
    </row>
    <row r="2535" spans="1:13" ht="30" customHeight="1" x14ac:dyDescent="0.3">
      <c r="A2535" s="27">
        <f t="shared" si="8"/>
        <v>971</v>
      </c>
      <c r="B2535" s="31">
        <v>44790</v>
      </c>
      <c r="C2535" s="31">
        <v>44770</v>
      </c>
      <c r="D2535" s="19" t="s">
        <v>1014</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19" t="s">
        <v>298</v>
      </c>
      <c r="J2535" s="43" t="s">
        <v>158</v>
      </c>
      <c r="K2535" s="51" t="str">
        <f ca="1">LeaveTracker[[#This Row],[Days]]&amp;" "&amp;LeaveTracker[[#This Row],[Type of Leave]]</f>
        <v>1 OTHER</v>
      </c>
      <c r="L2535" s="23">
        <f ca="1">NETWORKDAYS(LeaveTracker[[#This Row],[Start Date]],LeaveTracker[[#This Row],[End Date]],lstHolidays)</f>
        <v>1</v>
      </c>
      <c r="M2535" s="27"/>
    </row>
    <row r="2536" spans="1:13" ht="30" customHeight="1" x14ac:dyDescent="0.3">
      <c r="A2536" s="27">
        <f t="shared" si="8"/>
        <v>972</v>
      </c>
      <c r="B2536" s="31">
        <v>44790</v>
      </c>
      <c r="C2536" s="31">
        <v>44770</v>
      </c>
      <c r="D2536" s="19" t="s">
        <v>1014</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19" t="s">
        <v>81</v>
      </c>
      <c r="K2536" s="51" t="str">
        <f ca="1">LeaveTracker[[#This Row],[Days]]&amp;" "&amp;LeaveTracker[[#This Row],[Type of Leave]]</f>
        <v>2 SL</v>
      </c>
      <c r="L2536" s="23">
        <f ca="1">NETWORKDAYS(LeaveTracker[[#This Row],[Start Date]],LeaveTracker[[#This Row],[End Date]],lstHolidays)</f>
        <v>2</v>
      </c>
      <c r="M2536" s="27"/>
    </row>
    <row r="2537" spans="1:13" ht="30" customHeight="1" x14ac:dyDescent="0.3">
      <c r="A2537" s="27">
        <f t="shared" si="8"/>
        <v>973</v>
      </c>
      <c r="B2537" s="31">
        <v>44790</v>
      </c>
      <c r="C2537" s="31">
        <v>44785</v>
      </c>
      <c r="D2537" s="19" t="s">
        <v>231</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19" t="s">
        <v>298</v>
      </c>
      <c r="J2537" s="43" t="s">
        <v>1003</v>
      </c>
      <c r="K2537" s="51" t="str">
        <f ca="1">LeaveTracker[[#This Row],[Days]]&amp;" "&amp;LeaveTracker[[#This Row],[Type of Leave]]</f>
        <v>1 OTHER</v>
      </c>
      <c r="L2537" s="23">
        <f ca="1">NETWORKDAYS(LeaveTracker[[#This Row],[Start Date]],LeaveTracker[[#This Row],[End Date]],lstHolidays)</f>
        <v>1</v>
      </c>
      <c r="M2537" s="27"/>
    </row>
    <row r="2538" spans="1:13" ht="30" customHeight="1" x14ac:dyDescent="0.3">
      <c r="A2538" s="27">
        <f t="shared" si="8"/>
        <v>974</v>
      </c>
      <c r="B2538" s="31">
        <v>44790</v>
      </c>
      <c r="C2538" s="31">
        <v>44781</v>
      </c>
      <c r="D2538" s="19" t="s">
        <v>231</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19" t="s">
        <v>81</v>
      </c>
      <c r="K2538" s="51" t="str">
        <f ca="1">LeaveTracker[[#This Row],[Days]]&amp;" "&amp;LeaveTracker[[#This Row],[Type of Leave]]</f>
        <v>2 SL</v>
      </c>
      <c r="L2538" s="23">
        <f ca="1">NETWORKDAYS(LeaveTracker[[#This Row],[Start Date]],LeaveTracker[[#This Row],[End Date]],lstHolidays)</f>
        <v>2</v>
      </c>
      <c r="M2538" s="27"/>
    </row>
    <row r="2539" spans="1:13" ht="30" customHeight="1" x14ac:dyDescent="0.3">
      <c r="A2539" s="27">
        <f t="shared" si="8"/>
        <v>975</v>
      </c>
      <c r="B2539" s="31">
        <v>44790</v>
      </c>
      <c r="C2539" s="31">
        <v>44774</v>
      </c>
      <c r="D2539" s="19" t="s">
        <v>231</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19" t="s">
        <v>81</v>
      </c>
      <c r="K2539" s="51" t="str">
        <f ca="1">LeaveTracker[[#This Row],[Days]]&amp;" "&amp;LeaveTracker[[#This Row],[Type of Leave]]</f>
        <v>5 SL</v>
      </c>
      <c r="L2539" s="23">
        <f ca="1">NETWORKDAYS(LeaveTracker[[#This Row],[Start Date]],LeaveTracker[[#This Row],[End Date]],lstHolidays)</f>
        <v>5</v>
      </c>
      <c r="M2539" s="27"/>
    </row>
    <row r="2540" spans="1:13" ht="30" customHeight="1" x14ac:dyDescent="0.3">
      <c r="A2540" s="27">
        <f t="shared" si="8"/>
        <v>976</v>
      </c>
      <c r="B2540" s="31">
        <v>44790</v>
      </c>
      <c r="C2540" s="31">
        <v>44785</v>
      </c>
      <c r="D2540" s="19" t="s">
        <v>771</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19" t="s">
        <v>81</v>
      </c>
      <c r="K2540" s="51" t="str">
        <f ca="1">LeaveTracker[[#This Row],[Days]]&amp;" "&amp;LeaveTracker[[#This Row],[Type of Leave]]</f>
        <v>5 SL</v>
      </c>
      <c r="L2540" s="23">
        <f ca="1">NETWORKDAYS(LeaveTracker[[#This Row],[Start Date]],LeaveTracker[[#This Row],[End Date]],lstHolidays)</f>
        <v>5</v>
      </c>
      <c r="M2540" s="27"/>
    </row>
    <row r="2541" spans="1:13" ht="30" customHeight="1" x14ac:dyDescent="0.3">
      <c r="A2541" s="27">
        <f t="shared" si="8"/>
        <v>977</v>
      </c>
      <c r="B2541" s="31">
        <v>44790</v>
      </c>
      <c r="C2541" s="31">
        <v>44774</v>
      </c>
      <c r="D2541" s="19" t="s">
        <v>238</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19" t="s">
        <v>81</v>
      </c>
      <c r="K2541" s="51" t="str">
        <f ca="1">LeaveTracker[[#This Row],[Days]]&amp;" "&amp;LeaveTracker[[#This Row],[Type of Leave]]</f>
        <v>5 SL</v>
      </c>
      <c r="L2541" s="23">
        <f ca="1">NETWORKDAYS(LeaveTracker[[#This Row],[Start Date]],LeaveTracker[[#This Row],[End Date]],lstHolidays)</f>
        <v>5</v>
      </c>
      <c r="M2541" s="27"/>
    </row>
    <row r="2542" spans="1:13" ht="30" customHeight="1" x14ac:dyDescent="0.3">
      <c r="A2542" s="27">
        <f t="shared" si="8"/>
        <v>978</v>
      </c>
      <c r="B2542" s="31">
        <v>44790</v>
      </c>
      <c r="C2542" s="31">
        <v>44782</v>
      </c>
      <c r="D2542" s="19" t="s">
        <v>405</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19" t="s">
        <v>82</v>
      </c>
      <c r="K2542" s="51" t="str">
        <f ca="1">LeaveTracker[[#This Row],[Days]]&amp;" "&amp;LeaveTracker[[#This Row],[Type of Leave]]</f>
        <v>3 VL</v>
      </c>
      <c r="L2542" s="23">
        <f ca="1">NETWORKDAYS(LeaveTracker[[#This Row],[Start Date]],LeaveTracker[[#This Row],[End Date]],lstHolidays)</f>
        <v>3</v>
      </c>
      <c r="M2542" s="27"/>
    </row>
    <row r="2543" spans="1:13" ht="30" customHeight="1" x14ac:dyDescent="0.3">
      <c r="A2543" s="27">
        <f t="shared" si="8"/>
        <v>979</v>
      </c>
      <c r="B2543" s="31">
        <v>44790</v>
      </c>
      <c r="C2543" s="31">
        <v>44788</v>
      </c>
      <c r="D2543" s="19" t="s">
        <v>338</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19" t="s">
        <v>81</v>
      </c>
      <c r="K2543" s="51" t="str">
        <f ca="1">LeaveTracker[[#This Row],[Days]]&amp;" "&amp;LeaveTracker[[#This Row],[Type of Leave]]</f>
        <v>2 SL</v>
      </c>
      <c r="L2543" s="23">
        <f ca="1">NETWORKDAYS(LeaveTracker[[#This Row],[Start Date]],LeaveTracker[[#This Row],[End Date]],lstHolidays)</f>
        <v>2</v>
      </c>
      <c r="M2543" s="27"/>
    </row>
    <row r="2544" spans="1:13" ht="30" customHeight="1" x14ac:dyDescent="0.3">
      <c r="A2544" s="27">
        <f t="shared" si="8"/>
        <v>980</v>
      </c>
      <c r="B2544" s="31">
        <v>44790</v>
      </c>
      <c r="C2544" s="31">
        <v>44777</v>
      </c>
      <c r="D2544" s="19" t="s">
        <v>394</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19" t="s">
        <v>298</v>
      </c>
      <c r="J2544" s="43" t="s">
        <v>1003</v>
      </c>
      <c r="K2544" s="51" t="str">
        <f ca="1">LeaveTracker[[#This Row],[Days]]&amp;" "&amp;LeaveTracker[[#This Row],[Type of Leave]]</f>
        <v>1 OTHER</v>
      </c>
      <c r="L2544" s="23">
        <f ca="1">NETWORKDAYS(LeaveTracker[[#This Row],[Start Date]],LeaveTracker[[#This Row],[End Date]],lstHolidays)</f>
        <v>1</v>
      </c>
      <c r="M2544" s="27"/>
    </row>
    <row r="2545" spans="1:13" ht="30" customHeight="1" x14ac:dyDescent="0.3">
      <c r="A2545" s="27">
        <f t="shared" si="8"/>
        <v>981</v>
      </c>
      <c r="B2545" s="31">
        <v>44790</v>
      </c>
      <c r="C2545" s="31">
        <v>44788</v>
      </c>
      <c r="D2545" s="19" t="s">
        <v>398</v>
      </c>
      <c r="E2545" s="51" t="str">
        <f>IF(ISBLANK(LeaveTracker[[#This Row],[Employee Name]]),"-----",VLOOKUP(LeaveTracker[[#This Row],[Employee Name]],Employees[[Employee Name]:[Office]],7))</f>
        <v>NUTRITION OFFICE</v>
      </c>
      <c r="F2545" s="51" t="str">
        <f>IF(ISBLANK(LeaveTracker[[#This Row],[Employee Name]]),"-----",VLOOKUP(LeaveTracker[[#This Row],[Employee Name]],Employees[[Employee Name]:[Office]],6))</f>
        <v>REGULAR</v>
      </c>
      <c r="G2545" s="24">
        <v>44785</v>
      </c>
      <c r="H2545" s="24">
        <v>44785</v>
      </c>
      <c r="I2545" s="19" t="s">
        <v>81</v>
      </c>
      <c r="K2545" s="51" t="str">
        <f ca="1">LeaveTracker[[#This Row],[Days]]&amp;" "&amp;LeaveTracker[[#This Row],[Type of Leave]]</f>
        <v>1 SL</v>
      </c>
      <c r="L2545" s="23">
        <f ca="1">NETWORKDAYS(LeaveTracker[[#This Row],[Start Date]],LeaveTracker[[#This Row],[End Date]],lstHolidays)</f>
        <v>1</v>
      </c>
      <c r="M2545" s="27"/>
    </row>
    <row r="2546" spans="1:13" ht="30" customHeight="1" x14ac:dyDescent="0.3">
      <c r="A2546" s="27">
        <f t="shared" si="8"/>
        <v>982</v>
      </c>
      <c r="B2546" s="31">
        <v>44790</v>
      </c>
      <c r="C2546" s="31">
        <v>44771</v>
      </c>
      <c r="D2546" s="19" t="s">
        <v>398</v>
      </c>
      <c r="E2546" s="51" t="str">
        <f>IF(ISBLANK(LeaveTracker[[#This Row],[Employee Name]]),"-----",VLOOKUP(LeaveTracker[[#This Row],[Employee Name]],Employees[[Employee Name]:[Office]],7))</f>
        <v>NUTRITION OFFICE</v>
      </c>
      <c r="F2546" s="51" t="str">
        <f>IF(ISBLANK(LeaveTracker[[#This Row],[Employee Name]]),"-----",VLOOKUP(LeaveTracker[[#This Row],[Employee Name]],Employees[[Employee Name]:[Office]],6))</f>
        <v>REGULAR</v>
      </c>
      <c r="G2546" s="24">
        <v>44771</v>
      </c>
      <c r="H2546" s="24">
        <v>44771</v>
      </c>
      <c r="I2546" s="19" t="s">
        <v>81</v>
      </c>
      <c r="K2546" s="51" t="str">
        <f ca="1">LeaveTracker[[#This Row],[Days]]&amp;" "&amp;LeaveTracker[[#This Row],[Type of Leave]]</f>
        <v>1 SL</v>
      </c>
      <c r="L2546" s="23">
        <f ca="1">NETWORKDAYS(LeaveTracker[[#This Row],[Start Date]],LeaveTracker[[#This Row],[End Date]],lstHolidays)</f>
        <v>1</v>
      </c>
      <c r="M2546" s="27"/>
    </row>
    <row r="2547" spans="1:13" ht="30" customHeight="1" x14ac:dyDescent="0.3">
      <c r="A2547" s="27">
        <f t="shared" si="8"/>
        <v>983</v>
      </c>
      <c r="B2547" s="31">
        <v>44790</v>
      </c>
      <c r="C2547" s="31">
        <v>44747</v>
      </c>
      <c r="D2547" s="19" t="s">
        <v>398</v>
      </c>
      <c r="E2547" s="51" t="str">
        <f>IF(ISBLANK(LeaveTracker[[#This Row],[Employee Name]]),"-----",VLOOKUP(LeaveTracker[[#This Row],[Employee Name]],Employees[[Employee Name]:[Office]],7))</f>
        <v>NUTRITION OFFICE</v>
      </c>
      <c r="F2547" s="51" t="str">
        <f>IF(ISBLANK(LeaveTracker[[#This Row],[Employee Name]]),"-----",VLOOKUP(LeaveTracker[[#This Row],[Employee Name]],Employees[[Employee Name]:[Office]],6))</f>
        <v>REGULAR</v>
      </c>
      <c r="G2547" s="24">
        <v>44764</v>
      </c>
      <c r="H2547" s="24">
        <v>44764</v>
      </c>
      <c r="I2547" s="19" t="s">
        <v>82</v>
      </c>
      <c r="K2547" s="51" t="str">
        <f ca="1">LeaveTracker[[#This Row],[Days]]&amp;" "&amp;LeaveTracker[[#This Row],[Type of Leave]]</f>
        <v>1 VL</v>
      </c>
      <c r="L2547" s="23">
        <f ca="1">NETWORKDAYS(LeaveTracker[[#This Row],[Start Date]],LeaveTracker[[#This Row],[End Date]],lstHolidays)</f>
        <v>1</v>
      </c>
      <c r="M2547" s="27"/>
    </row>
    <row r="2548" spans="1:13" ht="30" customHeight="1" x14ac:dyDescent="0.3">
      <c r="A2548" s="27">
        <f t="shared" si="8"/>
        <v>984</v>
      </c>
      <c r="B2548" s="31">
        <v>44790</v>
      </c>
      <c r="C2548" s="31">
        <v>44767</v>
      </c>
      <c r="D2548" s="19" t="s">
        <v>1078</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19" t="s">
        <v>298</v>
      </c>
      <c r="J2548" s="43" t="s">
        <v>644</v>
      </c>
      <c r="K2548" s="51" t="str">
        <f ca="1">LeaveTracker[[#This Row],[Days]]&amp;" "&amp;LeaveTracker[[#This Row],[Type of Leave]]</f>
        <v>2 OTHER</v>
      </c>
      <c r="L2548" s="23">
        <f ca="1">NETWORKDAYS(LeaveTracker[[#This Row],[Start Date]],LeaveTracker[[#This Row],[End Date]],lstHolidays)</f>
        <v>2</v>
      </c>
      <c r="M2548" s="27"/>
    </row>
    <row r="2549" spans="1:13" ht="30" customHeight="1" x14ac:dyDescent="0.3">
      <c r="A2549" s="27">
        <f t="shared" si="8"/>
        <v>985</v>
      </c>
      <c r="B2549" s="31">
        <v>44790</v>
      </c>
      <c r="C2549" s="31">
        <v>44783</v>
      </c>
      <c r="D2549" s="19" t="s">
        <v>411</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19" t="s">
        <v>81</v>
      </c>
      <c r="K2549" s="51" t="str">
        <f ca="1">LeaveTracker[[#This Row],[Days]]&amp;" "&amp;LeaveTracker[[#This Row],[Type of Leave]]</f>
        <v>1 SL</v>
      </c>
      <c r="L2549" s="23">
        <f ca="1">NETWORKDAYS(LeaveTracker[[#This Row],[Start Date]],LeaveTracker[[#This Row],[End Date]],lstHolidays)</f>
        <v>1</v>
      </c>
      <c r="M2549" s="27"/>
    </row>
    <row r="2550" spans="1:13" ht="30" customHeight="1" x14ac:dyDescent="0.3">
      <c r="A2550" s="27">
        <v>985</v>
      </c>
      <c r="B2550" s="31">
        <v>44790</v>
      </c>
      <c r="C2550" s="31">
        <v>44783</v>
      </c>
      <c r="D2550" s="19" t="s">
        <v>411</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19" t="s">
        <v>81</v>
      </c>
      <c r="K2550" s="51" t="str">
        <f ca="1">LeaveTracker[[#This Row],[Days]]&amp;" "&amp;LeaveTracker[[#This Row],[Type of Leave]]</f>
        <v>1 SL</v>
      </c>
      <c r="L2550" s="23">
        <f ca="1">NETWORKDAYS(LeaveTracker[[#This Row],[Start Date]],LeaveTracker[[#This Row],[End Date]],lstHolidays)</f>
        <v>1</v>
      </c>
      <c r="M2550" s="27"/>
    </row>
    <row r="2551" spans="1:13" ht="30" customHeight="1" x14ac:dyDescent="0.3">
      <c r="A2551" s="27">
        <f t="shared" ref="A2551:A2561" si="9">A2550+1</f>
        <v>986</v>
      </c>
      <c r="B2551" s="31">
        <v>44790</v>
      </c>
      <c r="C2551" s="31">
        <v>44764</v>
      </c>
      <c r="D2551" s="19" t="s">
        <v>418</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19" t="s">
        <v>81</v>
      </c>
      <c r="K2551" s="51" t="str">
        <f ca="1">LeaveTracker[[#This Row],[Days]]&amp;" "&amp;LeaveTracker[[#This Row],[Type of Leave]]</f>
        <v>1 SL</v>
      </c>
      <c r="L2551" s="23">
        <f ca="1">NETWORKDAYS(LeaveTracker[[#This Row],[Start Date]],LeaveTracker[[#This Row],[End Date]],lstHolidays)</f>
        <v>1</v>
      </c>
      <c r="M2551" s="27"/>
    </row>
    <row r="2552" spans="1:13" ht="30" customHeight="1" x14ac:dyDescent="0.3">
      <c r="A2552" s="27">
        <f t="shared" si="9"/>
        <v>987</v>
      </c>
      <c r="B2552" s="31">
        <v>44790</v>
      </c>
      <c r="C2552" s="31">
        <v>44769</v>
      </c>
      <c r="D2552" s="19" t="s">
        <v>1080</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19" t="s">
        <v>81</v>
      </c>
      <c r="K2552" s="51" t="str">
        <f ca="1">LeaveTracker[[#This Row],[Days]]&amp;" "&amp;LeaveTracker[[#This Row],[Type of Leave]]</f>
        <v>1 SL</v>
      </c>
      <c r="L2552" s="23">
        <f ca="1">NETWORKDAYS(LeaveTracker[[#This Row],[Start Date]],LeaveTracker[[#This Row],[End Date]],lstHolidays)</f>
        <v>1</v>
      </c>
      <c r="M2552" s="27"/>
    </row>
    <row r="2553" spans="1:13" ht="30" customHeight="1" x14ac:dyDescent="0.3">
      <c r="A2553" s="27">
        <f t="shared" si="9"/>
        <v>988</v>
      </c>
      <c r="B2553" s="31">
        <v>44790</v>
      </c>
      <c r="C2553" s="31">
        <v>44769</v>
      </c>
      <c r="D2553" s="19" t="s">
        <v>407</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19" t="s">
        <v>298</v>
      </c>
      <c r="J2553" s="43" t="s">
        <v>1004</v>
      </c>
      <c r="K2553" s="51" t="str">
        <f ca="1">LeaveTracker[[#This Row],[Days]]&amp;" "&amp;LeaveTracker[[#This Row],[Type of Leave]]</f>
        <v>1 OTHER</v>
      </c>
      <c r="L2553" s="23">
        <f ca="1">NETWORKDAYS(LeaveTracker[[#This Row],[Start Date]],LeaveTracker[[#This Row],[End Date]],lstHolidays)</f>
        <v>1</v>
      </c>
      <c r="M2553" s="27"/>
    </row>
    <row r="2554" spans="1:13" ht="30" customHeight="1" x14ac:dyDescent="0.3">
      <c r="A2554" s="27">
        <f t="shared" si="9"/>
        <v>989</v>
      </c>
      <c r="B2554" s="31">
        <v>44790</v>
      </c>
      <c r="C2554" s="31">
        <v>44768</v>
      </c>
      <c r="D2554" s="19" t="s">
        <v>405</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19" t="s">
        <v>81</v>
      </c>
      <c r="K2554" s="51" t="str">
        <f ca="1">LeaveTracker[[#This Row],[Days]]&amp;" "&amp;LeaveTracker[[#This Row],[Type of Leave]]</f>
        <v>1 SL</v>
      </c>
      <c r="L2554" s="23">
        <f ca="1">NETWORKDAYS(LeaveTracker[[#This Row],[Start Date]],LeaveTracker[[#This Row],[End Date]],lstHolidays)</f>
        <v>1</v>
      </c>
      <c r="M2554" s="27"/>
    </row>
    <row r="2555" spans="1:13" ht="30" customHeight="1" x14ac:dyDescent="0.3">
      <c r="A2555" s="27">
        <f t="shared" si="9"/>
        <v>990</v>
      </c>
      <c r="B2555" s="31">
        <v>44790</v>
      </c>
      <c r="C2555" s="31">
        <v>44757</v>
      </c>
      <c r="D2555" s="19" t="s">
        <v>624</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19" t="s">
        <v>82</v>
      </c>
      <c r="K2555" s="51" t="str">
        <f ca="1">LeaveTracker[[#This Row],[Days]]&amp;" "&amp;LeaveTracker[[#This Row],[Type of Leave]]</f>
        <v>1 VL</v>
      </c>
      <c r="L2555" s="23">
        <f ca="1">NETWORKDAYS(LeaveTracker[[#This Row],[Start Date]],LeaveTracker[[#This Row],[End Date]],lstHolidays)</f>
        <v>1</v>
      </c>
      <c r="M2555" s="27"/>
    </row>
    <row r="2556" spans="1:13" ht="30" customHeight="1" x14ac:dyDescent="0.3">
      <c r="A2556" s="27">
        <f t="shared" si="9"/>
        <v>991</v>
      </c>
      <c r="B2556" s="31">
        <v>44790</v>
      </c>
      <c r="C2556" s="31">
        <v>44777</v>
      </c>
      <c r="D2556" s="19" t="s">
        <v>1021</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19" t="s">
        <v>298</v>
      </c>
      <c r="J2556" s="43" t="s">
        <v>158</v>
      </c>
      <c r="K2556" s="51" t="str">
        <f ca="1">LeaveTracker[[#This Row],[Days]]&amp;" "&amp;LeaveTracker[[#This Row],[Type of Leave]]</f>
        <v>1 OTHER</v>
      </c>
      <c r="L2556" s="23">
        <f ca="1">NETWORKDAYS(LeaveTracker[[#This Row],[Start Date]],LeaveTracker[[#This Row],[End Date]],lstHolidays)</f>
        <v>1</v>
      </c>
      <c r="M2556" s="27"/>
    </row>
    <row r="2557" spans="1:13" ht="30" customHeight="1" x14ac:dyDescent="0.3">
      <c r="A2557" s="27">
        <f t="shared" si="9"/>
        <v>992</v>
      </c>
      <c r="B2557" s="31">
        <v>44790</v>
      </c>
      <c r="C2557" s="31">
        <v>44775</v>
      </c>
      <c r="D2557" s="19" t="s">
        <v>834</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19" t="s">
        <v>81</v>
      </c>
      <c r="K2557" s="51" t="str">
        <f ca="1">LeaveTracker[[#This Row],[Days]]&amp;" "&amp;LeaveTracker[[#This Row],[Type of Leave]]</f>
        <v>1 SL</v>
      </c>
      <c r="L2557" s="23">
        <f ca="1">NETWORKDAYS(LeaveTracker[[#This Row],[Start Date]],LeaveTracker[[#This Row],[End Date]],lstHolidays)</f>
        <v>1</v>
      </c>
      <c r="M2557" s="27"/>
    </row>
    <row r="2558" spans="1:13" ht="30" customHeight="1" x14ac:dyDescent="0.3">
      <c r="A2558" s="27">
        <f t="shared" si="9"/>
        <v>993</v>
      </c>
      <c r="B2558" s="31">
        <v>44790</v>
      </c>
      <c r="C2558" s="31">
        <v>44775</v>
      </c>
      <c r="D2558" s="19" t="s">
        <v>834</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19" t="s">
        <v>298</v>
      </c>
      <c r="J2558" s="43" t="s">
        <v>1003</v>
      </c>
      <c r="K2558" s="51" t="str">
        <f ca="1">LeaveTracker[[#This Row],[Days]]&amp;" "&amp;LeaveTracker[[#This Row],[Type of Leave]]</f>
        <v>1 OTHER</v>
      </c>
      <c r="L2558" s="23">
        <f ca="1">NETWORKDAYS(LeaveTracker[[#This Row],[Start Date]],LeaveTracker[[#This Row],[End Date]],lstHolidays)</f>
        <v>1</v>
      </c>
      <c r="M2558" s="27"/>
    </row>
    <row r="2559" spans="1:13" ht="30" customHeight="1" x14ac:dyDescent="0.3">
      <c r="A2559" s="27">
        <f t="shared" si="9"/>
        <v>994</v>
      </c>
      <c r="B2559" s="31">
        <v>44790</v>
      </c>
      <c r="C2559" s="31">
        <v>44741</v>
      </c>
      <c r="D2559" s="19" t="s">
        <v>936</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19" t="s">
        <v>81</v>
      </c>
      <c r="K2559" s="51" t="str">
        <f ca="1">LeaveTracker[[#This Row],[Days]]&amp;" "&amp;LeaveTracker[[#This Row],[Type of Leave]]</f>
        <v>1 SL</v>
      </c>
      <c r="L2559" s="23">
        <f ca="1">NETWORKDAYS(LeaveTracker[[#This Row],[Start Date]],LeaveTracker[[#This Row],[End Date]],lstHolidays)</f>
        <v>1</v>
      </c>
      <c r="M2559" s="27"/>
    </row>
    <row r="2560" spans="1:13" ht="30" customHeight="1" x14ac:dyDescent="0.3">
      <c r="A2560" s="27">
        <f t="shared" si="9"/>
        <v>995</v>
      </c>
      <c r="B2560" s="31">
        <v>44790</v>
      </c>
      <c r="C2560" s="31">
        <v>44781</v>
      </c>
      <c r="D2560" s="19" t="s">
        <v>759</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19" t="s">
        <v>298</v>
      </c>
      <c r="J2560" s="43" t="s">
        <v>1003</v>
      </c>
      <c r="K2560" s="51" t="str">
        <f ca="1">LeaveTracker[[#This Row],[Days]]&amp;" "&amp;LeaveTracker[[#This Row],[Type of Leave]]</f>
        <v>1 OTHER</v>
      </c>
      <c r="L2560" s="23">
        <f ca="1">NETWORKDAYS(LeaveTracker[[#This Row],[Start Date]],LeaveTracker[[#This Row],[End Date]],lstHolidays)</f>
        <v>1</v>
      </c>
      <c r="M2560" s="27"/>
    </row>
    <row r="2561" spans="1:13" ht="30"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19" t="s">
        <v>81</v>
      </c>
      <c r="K2561" s="51" t="str">
        <f ca="1">LeaveTracker[[#This Row],[Days]]&amp;" "&amp;LeaveTracker[[#This Row],[Type of Leave]]</f>
        <v>1 SL</v>
      </c>
      <c r="L2561" s="23">
        <f ca="1">NETWORKDAYS(LeaveTracker[[#This Row],[Start Date]],LeaveTracker[[#This Row],[End Date]],lstHolidays)</f>
        <v>1</v>
      </c>
      <c r="M2561" s="27"/>
    </row>
    <row r="2562" spans="1:13" ht="30"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19" t="s">
        <v>81</v>
      </c>
      <c r="K2562" s="51" t="str">
        <f ca="1">LeaveTracker[[#This Row],[Days]]&amp;" "&amp;LeaveTracker[[#This Row],[Type of Leave]]</f>
        <v>1 SL</v>
      </c>
      <c r="L2562" s="23">
        <f ca="1">NETWORKDAYS(LeaveTracker[[#This Row],[Start Date]],LeaveTracker[[#This Row],[End Date]],lstHolidays)</f>
        <v>1</v>
      </c>
      <c r="M2562" s="27"/>
    </row>
    <row r="2563" spans="1:13" ht="30"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19" t="s">
        <v>81</v>
      </c>
      <c r="K2563" s="51" t="str">
        <f ca="1">LeaveTracker[[#This Row],[Days]]&amp;" "&amp;LeaveTracker[[#This Row],[Type of Leave]]</f>
        <v>1 SL</v>
      </c>
      <c r="L2563" s="23">
        <f ca="1">NETWORKDAYS(LeaveTracker[[#This Row],[Start Date]],LeaveTracker[[#This Row],[End Date]],lstHolidays)</f>
        <v>1</v>
      </c>
      <c r="M2563" s="27"/>
    </row>
    <row r="2564" spans="1:13" ht="30" customHeight="1" x14ac:dyDescent="0.3">
      <c r="A2564" s="27">
        <f t="shared" si="10"/>
        <v>998</v>
      </c>
      <c r="B2564" s="31">
        <v>44790</v>
      </c>
      <c r="C2564" s="31">
        <v>44662</v>
      </c>
      <c r="D2564" s="19" t="s">
        <v>1083</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19" t="s">
        <v>298</v>
      </c>
      <c r="J2564" s="43" t="s">
        <v>1004</v>
      </c>
      <c r="K2564" s="51" t="str">
        <f ca="1">LeaveTracker[[#This Row],[Days]]&amp;" "&amp;LeaveTracker[[#This Row],[Type of Leave]]</f>
        <v>1 OTHER</v>
      </c>
      <c r="L2564" s="23">
        <f ca="1">NETWORKDAYS(LeaveTracker[[#This Row],[Start Date]],LeaveTracker[[#This Row],[End Date]],lstHolidays)</f>
        <v>1</v>
      </c>
      <c r="M2564" s="27"/>
    </row>
    <row r="2565" spans="1:13" ht="30" customHeight="1" x14ac:dyDescent="0.3">
      <c r="A2565" s="27">
        <f t="shared" si="10"/>
        <v>999</v>
      </c>
      <c r="B2565" s="31">
        <v>44790</v>
      </c>
      <c r="C2565" s="31">
        <v>44732</v>
      </c>
      <c r="D2565" s="19" t="s">
        <v>1083</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19" t="s">
        <v>81</v>
      </c>
      <c r="K2565" s="51" t="str">
        <f ca="1">LeaveTracker[[#This Row],[Days]]&amp;" "&amp;LeaveTracker[[#This Row],[Type of Leave]]</f>
        <v>1 SL</v>
      </c>
      <c r="L2565" s="23">
        <f ca="1">NETWORKDAYS(LeaveTracker[[#This Row],[Start Date]],LeaveTracker[[#This Row],[End Date]],lstHolidays)</f>
        <v>1</v>
      </c>
      <c r="M2565" s="27"/>
    </row>
    <row r="2566" spans="1:13" ht="30" customHeight="1" x14ac:dyDescent="0.3">
      <c r="A2566" s="27">
        <f t="shared" si="10"/>
        <v>1000</v>
      </c>
      <c r="B2566" s="31">
        <v>44790</v>
      </c>
      <c r="C2566" s="31">
        <v>44774</v>
      </c>
      <c r="D2566" s="19" t="s">
        <v>1087</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19" t="s">
        <v>81</v>
      </c>
      <c r="K2566" s="51" t="str">
        <f ca="1">LeaveTracker[[#This Row],[Days]]&amp;" "&amp;LeaveTracker[[#This Row],[Type of Leave]]</f>
        <v>2 SL</v>
      </c>
      <c r="L2566" s="23">
        <f ca="1">NETWORKDAYS(LeaveTracker[[#This Row],[Start Date]],LeaveTracker[[#This Row],[End Date]],lstHolidays)</f>
        <v>2</v>
      </c>
      <c r="M2566" s="27"/>
    </row>
    <row r="2567" spans="1:13" ht="30" customHeight="1" x14ac:dyDescent="0.3">
      <c r="A2567" s="27">
        <f t="shared" si="10"/>
        <v>1001</v>
      </c>
      <c r="B2567" s="31">
        <v>44804</v>
      </c>
      <c r="C2567" s="31">
        <v>44771</v>
      </c>
      <c r="D2567" s="19" t="s">
        <v>720</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19" t="s">
        <v>81</v>
      </c>
      <c r="K2567" s="51" t="str">
        <f ca="1">LeaveTracker[[#This Row],[Days]]&amp;" "&amp;LeaveTracker[[#This Row],[Type of Leave]]</f>
        <v>1 SL</v>
      </c>
      <c r="L2567" s="23">
        <f ca="1">NETWORKDAYS(LeaveTracker[[#This Row],[Start Date]],LeaveTracker[[#This Row],[End Date]],lstHolidays)</f>
        <v>1</v>
      </c>
      <c r="M2567" s="27"/>
    </row>
    <row r="2568" spans="1:13" ht="30" customHeight="1" x14ac:dyDescent="0.3">
      <c r="A2568" s="27">
        <f t="shared" si="10"/>
        <v>1002</v>
      </c>
      <c r="B2568" s="31">
        <v>44804</v>
      </c>
      <c r="C2568" s="31">
        <v>44783</v>
      </c>
      <c r="D2568" s="19" t="s">
        <v>541</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19" t="s">
        <v>81</v>
      </c>
      <c r="K2568" s="51" t="str">
        <f ca="1">LeaveTracker[[#This Row],[Days]]&amp;" "&amp;LeaveTracker[[#This Row],[Type of Leave]]</f>
        <v>1 SL</v>
      </c>
      <c r="L2568" s="23">
        <f ca="1">NETWORKDAYS(LeaveTracker[[#This Row],[Start Date]],LeaveTracker[[#This Row],[End Date]],lstHolidays)</f>
        <v>1</v>
      </c>
      <c r="M2568" s="27"/>
    </row>
    <row r="2569" spans="1:13" ht="30" customHeight="1" x14ac:dyDescent="0.3">
      <c r="A2569" s="27">
        <f t="shared" si="10"/>
        <v>1003</v>
      </c>
      <c r="B2569" s="31">
        <v>44804</v>
      </c>
      <c r="C2569" s="31">
        <v>44775</v>
      </c>
      <c r="D2569" s="19" t="s">
        <v>950</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19" t="s">
        <v>81</v>
      </c>
      <c r="K2569" s="51" t="str">
        <f ca="1">LeaveTracker[[#This Row],[Days]]&amp;" "&amp;LeaveTracker[[#This Row],[Type of Leave]]</f>
        <v>1 SL</v>
      </c>
      <c r="L2569" s="23">
        <f ca="1">NETWORKDAYS(LeaveTracker[[#This Row],[Start Date]],LeaveTracker[[#This Row],[End Date]],lstHolidays)</f>
        <v>1</v>
      </c>
      <c r="M2569" s="27"/>
    </row>
    <row r="2570" spans="1:13" ht="30" customHeight="1" x14ac:dyDescent="0.3">
      <c r="A2570" s="27">
        <f t="shared" si="10"/>
        <v>1004</v>
      </c>
      <c r="B2570" s="31">
        <v>44804</v>
      </c>
      <c r="C2570" s="31">
        <v>44775</v>
      </c>
      <c r="D2570" s="19" t="s">
        <v>868</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19" t="s">
        <v>82</v>
      </c>
      <c r="K2570" s="51" t="str">
        <f ca="1">LeaveTracker[[#This Row],[Days]]&amp;" "&amp;LeaveTracker[[#This Row],[Type of Leave]]</f>
        <v>1 VL</v>
      </c>
      <c r="L2570" s="23">
        <f ca="1">NETWORKDAYS(LeaveTracker[[#This Row],[Start Date]],LeaveTracker[[#This Row],[End Date]],lstHolidays)</f>
        <v>1</v>
      </c>
      <c r="M2570" s="27"/>
    </row>
    <row r="2571" spans="1:13" ht="30" customHeight="1" x14ac:dyDescent="0.3">
      <c r="A2571" s="27">
        <f t="shared" si="10"/>
        <v>1005</v>
      </c>
      <c r="B2571" s="31">
        <v>44804</v>
      </c>
      <c r="C2571" s="31">
        <v>44783</v>
      </c>
      <c r="D2571" s="19" t="s">
        <v>837</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19" t="s">
        <v>298</v>
      </c>
      <c r="J2571" s="43" t="s">
        <v>1003</v>
      </c>
      <c r="K2571" s="51" t="str">
        <f ca="1">LeaveTracker[[#This Row],[Days]]&amp;" "&amp;LeaveTracker[[#This Row],[Type of Leave]]</f>
        <v>1 OTHER</v>
      </c>
      <c r="L2571" s="23">
        <f ca="1">NETWORKDAYS(LeaveTracker[[#This Row],[Start Date]],LeaveTracker[[#This Row],[End Date]],lstHolidays)</f>
        <v>1</v>
      </c>
      <c r="M2571" s="27"/>
    </row>
    <row r="2572" spans="1:13" ht="30"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19" t="s">
        <v>81</v>
      </c>
      <c r="K2572" s="51" t="str">
        <f ca="1">LeaveTracker[[#This Row],[Days]]&amp;" "&amp;LeaveTracker[[#This Row],[Type of Leave]]</f>
        <v>3 SL</v>
      </c>
      <c r="L2572" s="23">
        <f ca="1">NETWORKDAYS(LeaveTracker[[#This Row],[Start Date]],LeaveTracker[[#This Row],[End Date]],lstHolidays)</f>
        <v>3</v>
      </c>
      <c r="M2572" s="27"/>
    </row>
    <row r="2573" spans="1:13" ht="30" customHeight="1" x14ac:dyDescent="0.3">
      <c r="A2573" s="27">
        <f t="shared" si="10"/>
        <v>1007</v>
      </c>
      <c r="B2573" s="31">
        <v>44804</v>
      </c>
      <c r="C2573" s="31">
        <v>44804</v>
      </c>
      <c r="D2573" s="19" t="s">
        <v>547</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19" t="s">
        <v>298</v>
      </c>
      <c r="J2573" s="43" t="s">
        <v>1003</v>
      </c>
      <c r="K2573" s="51" t="str">
        <f ca="1">LeaveTracker[[#This Row],[Days]]&amp;" "&amp;LeaveTracker[[#This Row],[Type of Leave]]</f>
        <v>1 OTHER</v>
      </c>
      <c r="L2573" s="23">
        <f ca="1">NETWORKDAYS(LeaveTracker[[#This Row],[Start Date]],LeaveTracker[[#This Row],[End Date]],lstHolidays)</f>
        <v>1</v>
      </c>
      <c r="M2573" s="27"/>
    </row>
    <row r="2574" spans="1:13" ht="30" customHeight="1" x14ac:dyDescent="0.3">
      <c r="A2574" s="27">
        <f t="shared" si="10"/>
        <v>1008</v>
      </c>
      <c r="B2574" s="31">
        <v>44804</v>
      </c>
      <c r="C2574" s="31">
        <v>44771</v>
      </c>
      <c r="D2574" s="19" t="s">
        <v>855</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19" t="s">
        <v>81</v>
      </c>
      <c r="K2574" s="51" t="str">
        <f ca="1">LeaveTracker[[#This Row],[Days]]&amp;" "&amp;LeaveTracker[[#This Row],[Type of Leave]]</f>
        <v>1 SL</v>
      </c>
      <c r="L2574" s="23">
        <f ca="1">NETWORKDAYS(LeaveTracker[[#This Row],[Start Date]],LeaveTracker[[#This Row],[End Date]],lstHolidays)</f>
        <v>1</v>
      </c>
      <c r="M2574" s="27"/>
    </row>
    <row r="2575" spans="1:13" ht="30" customHeight="1" x14ac:dyDescent="0.3">
      <c r="A2575" s="27">
        <f t="shared" si="10"/>
        <v>1009</v>
      </c>
      <c r="B2575" s="31">
        <v>44804</v>
      </c>
      <c r="C2575" s="31">
        <v>44774</v>
      </c>
      <c r="D2575" s="19" t="s">
        <v>860</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19" t="s">
        <v>298</v>
      </c>
      <c r="J2575" s="43" t="s">
        <v>1003</v>
      </c>
      <c r="K2575" s="51" t="str">
        <f ca="1">LeaveTracker[[#This Row],[Days]]&amp;" "&amp;LeaveTracker[[#This Row],[Type of Leave]]</f>
        <v>1 OTHER</v>
      </c>
      <c r="L2575" s="23">
        <f ca="1">NETWORKDAYS(LeaveTracker[[#This Row],[Start Date]],LeaveTracker[[#This Row],[End Date]],lstHolidays)</f>
        <v>1</v>
      </c>
      <c r="M2575" s="27"/>
    </row>
    <row r="2576" spans="1:13" ht="30" customHeight="1" x14ac:dyDescent="0.3">
      <c r="A2576" s="27">
        <f t="shared" si="10"/>
        <v>1010</v>
      </c>
      <c r="B2576" s="31">
        <v>44804</v>
      </c>
      <c r="C2576" s="31">
        <v>44774</v>
      </c>
      <c r="D2576" s="19" t="s">
        <v>860</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19" t="s">
        <v>81</v>
      </c>
      <c r="K2576" s="51" t="str">
        <f ca="1">LeaveTracker[[#This Row],[Days]]&amp;" "&amp;LeaveTracker[[#This Row],[Type of Leave]]</f>
        <v>1 SL</v>
      </c>
      <c r="L2576" s="23">
        <f ca="1">NETWORKDAYS(LeaveTracker[[#This Row],[Start Date]],LeaveTracker[[#This Row],[End Date]],lstHolidays)</f>
        <v>1</v>
      </c>
      <c r="M2576" s="27"/>
    </row>
    <row r="2577" spans="1:13" ht="30" customHeight="1" x14ac:dyDescent="0.3">
      <c r="A2577" s="27">
        <f t="shared" si="10"/>
        <v>1011</v>
      </c>
      <c r="B2577" s="31">
        <v>44804</v>
      </c>
      <c r="C2577" s="31">
        <v>44784</v>
      </c>
      <c r="D2577" s="19" t="s">
        <v>1091</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19" t="s">
        <v>298</v>
      </c>
      <c r="J2577" s="43" t="s">
        <v>1003</v>
      </c>
      <c r="K2577" s="51" t="str">
        <f ca="1">LeaveTracker[[#This Row],[Days]]&amp;" "&amp;LeaveTracker[[#This Row],[Type of Leave]]</f>
        <v>1 OTHER</v>
      </c>
      <c r="L2577" s="23">
        <f ca="1">NETWORKDAYS(LeaveTracker[[#This Row],[Start Date]],LeaveTracker[[#This Row],[End Date]],lstHolidays)</f>
        <v>1</v>
      </c>
      <c r="M2577" s="27"/>
    </row>
    <row r="2578" spans="1:13" ht="30" customHeight="1" x14ac:dyDescent="0.3">
      <c r="A2578" s="27">
        <f t="shared" si="10"/>
        <v>1012</v>
      </c>
      <c r="B2578" s="31">
        <v>44804</v>
      </c>
      <c r="C2578" s="31">
        <v>44784</v>
      </c>
      <c r="D2578" s="19" t="s">
        <v>1091</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19" t="s">
        <v>82</v>
      </c>
      <c r="K2578" s="51" t="str">
        <f ca="1">LeaveTracker[[#This Row],[Days]]&amp;" "&amp;LeaveTracker[[#This Row],[Type of Leave]]</f>
        <v>2 VL</v>
      </c>
      <c r="L2578" s="23">
        <f ca="1">NETWORKDAYS(LeaveTracker[[#This Row],[Start Date]],LeaveTracker[[#This Row],[End Date]],lstHolidays)</f>
        <v>2</v>
      </c>
      <c r="M2578" s="27"/>
    </row>
    <row r="2579" spans="1:13" ht="30" customHeight="1" x14ac:dyDescent="0.3">
      <c r="A2579" s="27">
        <f t="shared" si="10"/>
        <v>1013</v>
      </c>
      <c r="B2579" s="31">
        <v>44804</v>
      </c>
      <c r="C2579" s="31">
        <v>44783</v>
      </c>
      <c r="D2579" s="19" t="s">
        <v>440</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19" t="s">
        <v>298</v>
      </c>
      <c r="J2579" s="43" t="s">
        <v>1003</v>
      </c>
      <c r="K2579" s="51" t="str">
        <f ca="1">LeaveTracker[[#This Row],[Days]]&amp;" "&amp;LeaveTracker[[#This Row],[Type of Leave]]</f>
        <v>1 OTHER</v>
      </c>
      <c r="L2579" s="23">
        <f ca="1">NETWORKDAYS(LeaveTracker[[#This Row],[Start Date]],LeaveTracker[[#This Row],[End Date]],lstHolidays)</f>
        <v>1</v>
      </c>
      <c r="M2579" s="27"/>
    </row>
    <row r="2580" spans="1:13" ht="30" customHeight="1" x14ac:dyDescent="0.3">
      <c r="A2580" s="27">
        <f t="shared" si="10"/>
        <v>1014</v>
      </c>
      <c r="B2580" s="31">
        <v>44804</v>
      </c>
      <c r="C2580" s="31">
        <v>44781</v>
      </c>
      <c r="D2580" s="19" t="s">
        <v>509</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19" t="s">
        <v>82</v>
      </c>
      <c r="K2580" s="51" t="str">
        <f ca="1">LeaveTracker[[#This Row],[Days]]&amp;" "&amp;LeaveTracker[[#This Row],[Type of Leave]]</f>
        <v>1 VL</v>
      </c>
      <c r="L2580" s="23">
        <f ca="1">NETWORKDAYS(LeaveTracker[[#This Row],[Start Date]],LeaveTracker[[#This Row],[End Date]],lstHolidays)</f>
        <v>1</v>
      </c>
      <c r="M2580" s="27"/>
    </row>
    <row r="2581" spans="1:13" ht="30" customHeight="1" x14ac:dyDescent="0.3">
      <c r="A2581" s="27">
        <f t="shared" si="10"/>
        <v>1015</v>
      </c>
      <c r="B2581" s="31">
        <v>44804</v>
      </c>
      <c r="C2581" s="31">
        <v>44782</v>
      </c>
      <c r="D2581" s="19" t="s">
        <v>519</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19" t="s">
        <v>81</v>
      </c>
      <c r="K2581" s="51" t="str">
        <f ca="1">LeaveTracker[[#This Row],[Days]]&amp;" "&amp;LeaveTracker[[#This Row],[Type of Leave]]</f>
        <v>1 SL</v>
      </c>
      <c r="L2581" s="23">
        <f ca="1">NETWORKDAYS(LeaveTracker[[#This Row],[Start Date]],LeaveTracker[[#This Row],[End Date]],lstHolidays)</f>
        <v>1</v>
      </c>
      <c r="M2581" s="27"/>
    </row>
    <row r="2582" spans="1:13" ht="30" customHeight="1" x14ac:dyDescent="0.3">
      <c r="A2582" s="27">
        <f t="shared" si="10"/>
        <v>1016</v>
      </c>
      <c r="B2582" s="31">
        <v>44804</v>
      </c>
      <c r="C2582" s="31">
        <v>44781</v>
      </c>
      <c r="D2582" s="19" t="s">
        <v>1092</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19" t="s">
        <v>82</v>
      </c>
      <c r="K2582" s="51" t="str">
        <f ca="1">LeaveTracker[[#This Row],[Days]]&amp;" "&amp;LeaveTracker[[#This Row],[Type of Leave]]</f>
        <v>1 VL</v>
      </c>
      <c r="L2582" s="23">
        <f ca="1">NETWORKDAYS(LeaveTracker[[#This Row],[Start Date]],LeaveTracker[[#This Row],[End Date]],lstHolidays)</f>
        <v>1</v>
      </c>
      <c r="M2582" s="27"/>
    </row>
    <row r="2583" spans="1:13" ht="30" customHeight="1" x14ac:dyDescent="0.3">
      <c r="A2583" s="27">
        <f t="shared" si="10"/>
        <v>1017</v>
      </c>
      <c r="B2583" s="31">
        <v>44804</v>
      </c>
      <c r="C2583" s="31">
        <v>44782</v>
      </c>
      <c r="D2583" s="19" t="s">
        <v>871</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19" t="s">
        <v>81</v>
      </c>
      <c r="K2583" s="51" t="str">
        <f ca="1">LeaveTracker[[#This Row],[Days]]&amp;" "&amp;LeaveTracker[[#This Row],[Type of Leave]]</f>
        <v>1 SL</v>
      </c>
      <c r="L2583" s="23">
        <f ca="1">NETWORKDAYS(LeaveTracker[[#This Row],[Start Date]],LeaveTracker[[#This Row],[End Date]],lstHolidays)</f>
        <v>1</v>
      </c>
      <c r="M2583" s="27"/>
    </row>
    <row r="2584" spans="1:13" ht="30" customHeight="1" x14ac:dyDescent="0.3">
      <c r="A2584" s="27">
        <f t="shared" si="10"/>
        <v>1018</v>
      </c>
      <c r="B2584" s="31">
        <v>44804</v>
      </c>
      <c r="C2584" s="31">
        <v>44771</v>
      </c>
      <c r="D2584" s="19" t="s">
        <v>520</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19" t="s">
        <v>81</v>
      </c>
      <c r="K2584" s="51" t="str">
        <f ca="1">LeaveTracker[[#This Row],[Days]]&amp;" "&amp;LeaveTracker[[#This Row],[Type of Leave]]</f>
        <v>1 SL</v>
      </c>
      <c r="L2584" s="23">
        <f ca="1">NETWORKDAYS(LeaveTracker[[#This Row],[Start Date]],LeaveTracker[[#This Row],[End Date]],lstHolidays)</f>
        <v>1</v>
      </c>
      <c r="M2584" s="27"/>
    </row>
    <row r="2585" spans="1:13" ht="30" customHeight="1" x14ac:dyDescent="0.3">
      <c r="A2585" s="27">
        <v>1018</v>
      </c>
      <c r="B2585" s="31">
        <v>44804</v>
      </c>
      <c r="C2585" s="31">
        <v>44771</v>
      </c>
      <c r="D2585" s="19" t="s">
        <v>520</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19" t="s">
        <v>81</v>
      </c>
      <c r="K2585" s="51" t="str">
        <f ca="1">LeaveTracker[[#This Row],[Days]]&amp;" "&amp;LeaveTracker[[#This Row],[Type of Leave]]</f>
        <v>1 SL</v>
      </c>
      <c r="L2585" s="23">
        <f ca="1">NETWORKDAYS(LeaveTracker[[#This Row],[Start Date]],LeaveTracker[[#This Row],[End Date]],lstHolidays)</f>
        <v>1</v>
      </c>
      <c r="M2585" s="27"/>
    </row>
    <row r="2586" spans="1:13" ht="30" customHeight="1" x14ac:dyDescent="0.3">
      <c r="A2586" s="27">
        <f t="shared" ref="A2586:A2596" si="11">A2585+1</f>
        <v>1019</v>
      </c>
      <c r="B2586" s="31">
        <v>44804</v>
      </c>
      <c r="C2586" s="31">
        <v>44774</v>
      </c>
      <c r="D2586" s="19" t="s">
        <v>1008</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19" t="s">
        <v>298</v>
      </c>
      <c r="J2586" s="43" t="s">
        <v>1003</v>
      </c>
      <c r="K2586" s="51" t="str">
        <f ca="1">LeaveTracker[[#This Row],[Days]]&amp;" "&amp;LeaveTracker[[#This Row],[Type of Leave]]</f>
        <v>1 OTHER</v>
      </c>
      <c r="L2586" s="23">
        <f ca="1">NETWORKDAYS(LeaveTracker[[#This Row],[Start Date]],LeaveTracker[[#This Row],[End Date]],lstHolidays)</f>
        <v>1</v>
      </c>
      <c r="M2586" s="27"/>
    </row>
    <row r="2587" spans="1:13" ht="30" customHeight="1" x14ac:dyDescent="0.3">
      <c r="A2587" s="27">
        <f t="shared" si="11"/>
        <v>1020</v>
      </c>
      <c r="B2587" s="31">
        <v>44804</v>
      </c>
      <c r="C2587" s="31">
        <v>44774</v>
      </c>
      <c r="D2587" s="19" t="s">
        <v>1008</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19" t="s">
        <v>81</v>
      </c>
      <c r="K2587" s="51" t="str">
        <f ca="1">LeaveTracker[[#This Row],[Days]]&amp;" "&amp;LeaveTracker[[#This Row],[Type of Leave]]</f>
        <v>1 SL</v>
      </c>
      <c r="L2587" s="23">
        <f ca="1">NETWORKDAYS(LeaveTracker[[#This Row],[Start Date]],LeaveTracker[[#This Row],[End Date]],lstHolidays)</f>
        <v>1</v>
      </c>
      <c r="M2587" s="27"/>
    </row>
    <row r="2588" spans="1:13" ht="30" customHeight="1" x14ac:dyDescent="0.3">
      <c r="A2588" s="27">
        <f t="shared" si="11"/>
        <v>1021</v>
      </c>
      <c r="B2588" s="31">
        <v>44804</v>
      </c>
      <c r="C2588" s="31">
        <v>44775</v>
      </c>
      <c r="D2588" s="19" t="s">
        <v>242</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19" t="s">
        <v>82</v>
      </c>
      <c r="K2588" s="51" t="str">
        <f ca="1">LeaveTracker[[#This Row],[Days]]&amp;" "&amp;LeaveTracker[[#This Row],[Type of Leave]]</f>
        <v>1 VL</v>
      </c>
      <c r="L2588" s="23">
        <f ca="1">NETWORKDAYS(LeaveTracker[[#This Row],[Start Date]],LeaveTracker[[#This Row],[End Date]],lstHolidays)</f>
        <v>1</v>
      </c>
      <c r="M2588" s="27"/>
    </row>
    <row r="2589" spans="1:13" ht="30" customHeight="1" x14ac:dyDescent="0.3">
      <c r="A2589" s="27">
        <f t="shared" si="11"/>
        <v>1022</v>
      </c>
      <c r="B2589" s="31">
        <v>44804</v>
      </c>
      <c r="C2589" s="31">
        <v>44775</v>
      </c>
      <c r="D2589" s="19" t="s">
        <v>252</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19" t="s">
        <v>298</v>
      </c>
      <c r="J2589" s="43" t="s">
        <v>1003</v>
      </c>
      <c r="K2589" s="51" t="str">
        <f ca="1">LeaveTracker[[#This Row],[Days]]&amp;" "&amp;LeaveTracker[[#This Row],[Type of Leave]]</f>
        <v>1 OTHER</v>
      </c>
      <c r="L2589" s="23">
        <f ca="1">NETWORKDAYS(LeaveTracker[[#This Row],[Start Date]],LeaveTracker[[#This Row],[End Date]],lstHolidays)</f>
        <v>1</v>
      </c>
      <c r="M2589" s="27"/>
    </row>
    <row r="2590" spans="1:13" ht="30" customHeight="1" x14ac:dyDescent="0.3">
      <c r="A2590" s="27">
        <f t="shared" si="11"/>
        <v>1023</v>
      </c>
      <c r="B2590" s="31">
        <v>44804</v>
      </c>
      <c r="C2590" s="31">
        <v>44776</v>
      </c>
      <c r="D2590" s="19" t="s">
        <v>246</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19" t="s">
        <v>81</v>
      </c>
      <c r="K2590" s="51" t="str">
        <f ca="1">LeaveTracker[[#This Row],[Days]]&amp;" "&amp;LeaveTracker[[#This Row],[Type of Leave]]</f>
        <v>1 SL</v>
      </c>
      <c r="L2590" s="23">
        <f ca="1">NETWORKDAYS(LeaveTracker[[#This Row],[Start Date]],LeaveTracker[[#This Row],[End Date]],lstHolidays)</f>
        <v>1</v>
      </c>
      <c r="M2590" s="27"/>
    </row>
    <row r="2591" spans="1:13" ht="30" customHeight="1" x14ac:dyDescent="0.3">
      <c r="A2591" s="27">
        <f t="shared" si="11"/>
        <v>1024</v>
      </c>
      <c r="B2591" s="31">
        <v>44804</v>
      </c>
      <c r="C2591" s="31">
        <v>44767</v>
      </c>
      <c r="D2591" s="19" t="s">
        <v>730</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19" t="s">
        <v>81</v>
      </c>
      <c r="K2591" s="51" t="str">
        <f ca="1">LeaveTracker[[#This Row],[Days]]&amp;" "&amp;LeaveTracker[[#This Row],[Type of Leave]]</f>
        <v>1 SL</v>
      </c>
      <c r="L2591" s="23">
        <f ca="1">NETWORKDAYS(LeaveTracker[[#This Row],[Start Date]],LeaveTracker[[#This Row],[End Date]],lstHolidays)</f>
        <v>1</v>
      </c>
      <c r="M2591" s="27"/>
    </row>
    <row r="2592" spans="1:13" ht="30" customHeight="1" x14ac:dyDescent="0.3">
      <c r="A2592" s="27">
        <f t="shared" si="11"/>
        <v>1025</v>
      </c>
      <c r="B2592" s="31">
        <v>44804</v>
      </c>
      <c r="C2592" s="31">
        <v>44763</v>
      </c>
      <c r="D2592" s="19" t="s">
        <v>1095</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19" t="s">
        <v>81</v>
      </c>
      <c r="K2592" s="51" t="str">
        <f ca="1">LeaveTracker[[#This Row],[Days]]&amp;" "&amp;LeaveTracker[[#This Row],[Type of Leave]]</f>
        <v>3 SL</v>
      </c>
      <c r="L2592" s="23">
        <f ca="1">NETWORKDAYS(LeaveTracker[[#This Row],[Start Date]],LeaveTracker[[#This Row],[End Date]],lstHolidays)</f>
        <v>3</v>
      </c>
      <c r="M2592" s="27"/>
    </row>
    <row r="2593" spans="1:13" ht="30" customHeight="1" x14ac:dyDescent="0.3">
      <c r="A2593" s="27">
        <f t="shared" si="11"/>
        <v>1026</v>
      </c>
      <c r="B2593" s="31">
        <v>44804</v>
      </c>
      <c r="C2593" s="31">
        <v>44756</v>
      </c>
      <c r="D2593" s="19" t="s">
        <v>735</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19" t="s">
        <v>82</v>
      </c>
      <c r="K2593" s="51" t="str">
        <f ca="1">LeaveTracker[[#This Row],[Days]]&amp;" "&amp;LeaveTracker[[#This Row],[Type of Leave]]</f>
        <v>1 VL</v>
      </c>
      <c r="L2593" s="23">
        <f ca="1">NETWORKDAYS(LeaveTracker[[#This Row],[Start Date]],LeaveTracker[[#This Row],[End Date]],lstHolidays)</f>
        <v>1</v>
      </c>
      <c r="M2593" s="27"/>
    </row>
    <row r="2594" spans="1:13" ht="30" customHeight="1" x14ac:dyDescent="0.3">
      <c r="A2594" s="27">
        <f t="shared" si="11"/>
        <v>1027</v>
      </c>
      <c r="B2594" s="31">
        <v>44804</v>
      </c>
      <c r="C2594" s="31">
        <v>44767</v>
      </c>
      <c r="D2594" s="19" t="s">
        <v>362</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19" t="s">
        <v>81</v>
      </c>
      <c r="K2594" s="51" t="str">
        <f ca="1">LeaveTracker[[#This Row],[Days]]&amp;" "&amp;LeaveTracker[[#This Row],[Type of Leave]]</f>
        <v>2 SL</v>
      </c>
      <c r="L2594" s="23">
        <f ca="1">NETWORKDAYS(LeaveTracker[[#This Row],[Start Date]],LeaveTracker[[#This Row],[End Date]],lstHolidays)</f>
        <v>2</v>
      </c>
      <c r="M2594" s="27"/>
    </row>
    <row r="2595" spans="1:13" ht="30" customHeight="1" x14ac:dyDescent="0.3">
      <c r="A2595" s="27">
        <f t="shared" si="11"/>
        <v>1028</v>
      </c>
      <c r="B2595" s="31">
        <v>44804</v>
      </c>
      <c r="C2595" s="31">
        <v>44743</v>
      </c>
      <c r="D2595" s="19" t="s">
        <v>362</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19" t="s">
        <v>81</v>
      </c>
      <c r="K2595" s="51" t="str">
        <f ca="1">LeaveTracker[[#This Row],[Days]]&amp;" "&amp;LeaveTracker[[#This Row],[Type of Leave]]</f>
        <v>2 SL</v>
      </c>
      <c r="L2595" s="23">
        <f ca="1">NETWORKDAYS(LeaveTracker[[#This Row],[Start Date]],LeaveTracker[[#This Row],[End Date]],lstHolidays)</f>
        <v>2</v>
      </c>
      <c r="M2595" s="27"/>
    </row>
    <row r="2596" spans="1:13" ht="30" customHeight="1" x14ac:dyDescent="0.3">
      <c r="A2596" s="27">
        <f t="shared" si="11"/>
        <v>1029</v>
      </c>
      <c r="B2596" s="31">
        <v>44804</v>
      </c>
      <c r="C2596" s="31">
        <v>44748</v>
      </c>
      <c r="D2596" s="19" t="s">
        <v>1095</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19" t="s">
        <v>81</v>
      </c>
      <c r="K2596" s="51" t="str">
        <f ca="1">LeaveTracker[[#This Row],[Days]]&amp;" "&amp;LeaveTracker[[#This Row],[Type of Leave]]</f>
        <v>1 SL</v>
      </c>
      <c r="L2596" s="23">
        <f ca="1">NETWORKDAYS(LeaveTracker[[#This Row],[Start Date]],LeaveTracker[[#This Row],[End Date]],lstHolidays)</f>
        <v>1</v>
      </c>
      <c r="M2596" s="27"/>
    </row>
    <row r="2597" spans="1:13" ht="30" customHeight="1" x14ac:dyDescent="0.3">
      <c r="A2597" s="27">
        <v>1029</v>
      </c>
      <c r="B2597" s="31">
        <v>44804</v>
      </c>
      <c r="C2597" s="31">
        <v>44748</v>
      </c>
      <c r="D2597" s="19" t="s">
        <v>1095</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19" t="s">
        <v>81</v>
      </c>
      <c r="K2597" s="51" t="str">
        <f ca="1">LeaveTracker[[#This Row],[Days]]&amp;" "&amp;LeaveTracker[[#This Row],[Type of Leave]]</f>
        <v>1 SL</v>
      </c>
      <c r="L2597" s="23">
        <f ca="1">NETWORKDAYS(LeaveTracker[[#This Row],[Start Date]],LeaveTracker[[#This Row],[End Date]],lstHolidays)</f>
        <v>1</v>
      </c>
      <c r="M2597" s="27"/>
    </row>
    <row r="2598" spans="1:13" ht="30" customHeight="1" x14ac:dyDescent="0.3">
      <c r="A2598" s="27">
        <f t="shared" ref="A2598:A2604" si="12">A2597+1</f>
        <v>1030</v>
      </c>
      <c r="B2598" s="31">
        <v>44804</v>
      </c>
      <c r="C2598" s="31">
        <v>44775</v>
      </c>
      <c r="D2598" s="19" t="s">
        <v>355</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19" t="s">
        <v>81</v>
      </c>
      <c r="K2598" s="51" t="str">
        <f ca="1">LeaveTracker[[#This Row],[Days]]&amp;" "&amp;LeaveTracker[[#This Row],[Type of Leave]]</f>
        <v>1 SL</v>
      </c>
      <c r="L2598" s="23">
        <f ca="1">NETWORKDAYS(LeaveTracker[[#This Row],[Start Date]],LeaveTracker[[#This Row],[End Date]],lstHolidays)</f>
        <v>1</v>
      </c>
      <c r="M2598" s="27"/>
    </row>
    <row r="2599" spans="1:13" ht="30" customHeight="1" x14ac:dyDescent="0.3">
      <c r="A2599" s="27">
        <f t="shared" si="12"/>
        <v>1031</v>
      </c>
      <c r="B2599" s="31">
        <v>44804</v>
      </c>
      <c r="C2599" s="31">
        <v>44771</v>
      </c>
      <c r="D2599" s="19" t="s">
        <v>355</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19" t="s">
        <v>81</v>
      </c>
      <c r="K2599" s="51" t="str">
        <f ca="1">LeaveTracker[[#This Row],[Days]]&amp;" "&amp;LeaveTracker[[#This Row],[Type of Leave]]</f>
        <v>2 SL</v>
      </c>
      <c r="L2599" s="23">
        <f ca="1">NETWORKDAYS(LeaveTracker[[#This Row],[Start Date]],LeaveTracker[[#This Row],[End Date]],lstHolidays)</f>
        <v>2</v>
      </c>
      <c r="M2599" s="27"/>
    </row>
    <row r="2600" spans="1:13" ht="30" customHeight="1" x14ac:dyDescent="0.3">
      <c r="A2600" s="27">
        <f t="shared" si="12"/>
        <v>1032</v>
      </c>
      <c r="B2600" s="31">
        <v>44804</v>
      </c>
      <c r="C2600" s="31">
        <v>44774</v>
      </c>
      <c r="D2600" s="19" t="s">
        <v>543</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19" t="s">
        <v>81</v>
      </c>
      <c r="K2600" s="51" t="str">
        <f ca="1">LeaveTracker[[#This Row],[Days]]&amp;" "&amp;LeaveTracker[[#This Row],[Type of Leave]]</f>
        <v>1 SL</v>
      </c>
      <c r="L2600" s="23">
        <f ca="1">NETWORKDAYS(LeaveTracker[[#This Row],[Start Date]],LeaveTracker[[#This Row],[End Date]],lstHolidays)</f>
        <v>1</v>
      </c>
      <c r="M2600" s="27"/>
    </row>
    <row r="2601" spans="1:13" ht="30" customHeight="1" x14ac:dyDescent="0.3">
      <c r="A2601" s="27">
        <f t="shared" si="12"/>
        <v>1033</v>
      </c>
      <c r="B2601" s="31">
        <v>44804</v>
      </c>
      <c r="C2601" s="31">
        <v>44776</v>
      </c>
      <c r="D2601" s="19" t="s">
        <v>538</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19" t="s">
        <v>81</v>
      </c>
      <c r="K2601" s="51" t="str">
        <f ca="1">LeaveTracker[[#This Row],[Days]]&amp;" "&amp;LeaveTracker[[#This Row],[Type of Leave]]</f>
        <v>2 SL</v>
      </c>
      <c r="L2601" s="23">
        <f ca="1">NETWORKDAYS(LeaveTracker[[#This Row],[Start Date]],LeaveTracker[[#This Row],[End Date]],lstHolidays)</f>
        <v>2</v>
      </c>
      <c r="M2601" s="27"/>
    </row>
    <row r="2602" spans="1:13" ht="30" customHeight="1" x14ac:dyDescent="0.3">
      <c r="A2602" s="27">
        <f t="shared" si="12"/>
        <v>1034</v>
      </c>
      <c r="B2602" s="31">
        <v>44804</v>
      </c>
      <c r="C2602" s="31">
        <v>44774</v>
      </c>
      <c r="D2602" s="19" t="s">
        <v>720</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19" t="s">
        <v>81</v>
      </c>
      <c r="K2602" s="51" t="str">
        <f ca="1">LeaveTracker[[#This Row],[Days]]&amp;" "&amp;LeaveTracker[[#This Row],[Type of Leave]]</f>
        <v>1 SL</v>
      </c>
      <c r="L2602" s="23">
        <f ca="1">NETWORKDAYS(LeaveTracker[[#This Row],[Start Date]],LeaveTracker[[#This Row],[End Date]],lstHolidays)</f>
        <v>1</v>
      </c>
      <c r="M2602" s="27"/>
    </row>
    <row r="2603" spans="1:13" ht="30"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20" t="s">
        <v>81</v>
      </c>
      <c r="K2603" s="51" t="str">
        <f ca="1">LeaveTracker[[#This Row],[Days]]&amp;" "&amp;LeaveTracker[[#This Row],[Type of Leave]]</f>
        <v>1 SL</v>
      </c>
      <c r="L2603" s="23">
        <f ca="1">NETWORKDAYS(LeaveTracker[[#This Row],[Start Date]],LeaveTracker[[#This Row],[End Date]],lstHolidays)</f>
        <v>1</v>
      </c>
      <c r="M2603" s="27"/>
    </row>
    <row r="2604" spans="1:13" ht="30" customHeight="1" x14ac:dyDescent="0.3">
      <c r="A2604" s="27">
        <f t="shared" si="12"/>
        <v>1036</v>
      </c>
      <c r="B2604" s="31">
        <v>44805</v>
      </c>
      <c r="C2604" s="31">
        <v>44781</v>
      </c>
      <c r="D2604" s="19" t="s">
        <v>528</v>
      </c>
      <c r="E2604" s="51" t="str">
        <f>IF(ISBLANK(LeaveTracker[[#This Row],[Employee Name]]),"-----",VLOOKUP(LeaveTracker[[#This Row],[Employee Name]],Employees[[Employee Name]:[Office]],7))</f>
        <v>CROSSING ELEM SCH</v>
      </c>
      <c r="F2604" s="51" t="str">
        <f>IF(ISBLANK(LeaveTracker[[#This Row],[Employee Name]]),"-----",VLOOKUP(LeaveTracker[[#This Row],[Employee Name]],Employees[[Employee Name]:[Office]],6))</f>
        <v>REGULAR</v>
      </c>
      <c r="G2604" s="24">
        <v>44775</v>
      </c>
      <c r="H2604" s="24">
        <v>44775</v>
      </c>
      <c r="I2604" s="20" t="s">
        <v>81</v>
      </c>
      <c r="K2604" s="51" t="str">
        <f ca="1">LeaveTracker[[#This Row],[Days]]&amp;" "&amp;LeaveTracker[[#This Row],[Type of Leave]]</f>
        <v>1 SL</v>
      </c>
      <c r="L2604" s="23">
        <f ca="1">NETWORKDAYS(LeaveTracker[[#This Row],[Start Date]],LeaveTracker[[#This Row],[End Date]],lstHolidays)</f>
        <v>1</v>
      </c>
      <c r="M2604" s="27"/>
    </row>
    <row r="2605" spans="1:13" ht="30" customHeight="1" x14ac:dyDescent="0.3">
      <c r="A2605" s="27">
        <v>1036</v>
      </c>
      <c r="B2605" s="31">
        <v>44805</v>
      </c>
      <c r="C2605" s="31">
        <v>44781</v>
      </c>
      <c r="D2605" s="19" t="s">
        <v>528</v>
      </c>
      <c r="E2605" s="51" t="str">
        <f>IF(ISBLANK(LeaveTracker[[#This Row],[Employee Name]]),"-----",VLOOKUP(LeaveTracker[[#This Row],[Employee Name]],Employees[[Employee Name]:[Office]],7))</f>
        <v>CROSSING ELEM SCH</v>
      </c>
      <c r="F2605" s="51" t="str">
        <f>IF(ISBLANK(LeaveTracker[[#This Row],[Employee Name]]),"-----",VLOOKUP(LeaveTracker[[#This Row],[Employee Name]],Employees[[Employee Name]:[Office]],6))</f>
        <v>REGULAR</v>
      </c>
      <c r="G2605" s="24">
        <v>44778</v>
      </c>
      <c r="H2605" s="24">
        <v>44778</v>
      </c>
      <c r="I2605" s="20" t="s">
        <v>81</v>
      </c>
      <c r="K2605" s="51" t="str">
        <f ca="1">LeaveTracker[[#This Row],[Days]]&amp;" "&amp;LeaveTracker[[#This Row],[Type of Leave]]</f>
        <v>1 SL</v>
      </c>
      <c r="L2605" s="23">
        <f ca="1">NETWORKDAYS(LeaveTracker[[#This Row],[Start Date]],LeaveTracker[[#This Row],[End Date]],lstHolidays)</f>
        <v>1</v>
      </c>
      <c r="M2605" s="27"/>
    </row>
    <row r="2606" spans="1:13" ht="30"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20" t="s">
        <v>81</v>
      </c>
      <c r="K2606" s="51" t="str">
        <f ca="1">LeaveTracker[[#This Row],[Days]]&amp;" "&amp;LeaveTracker[[#This Row],[Type of Leave]]</f>
        <v>1 SL</v>
      </c>
      <c r="L2606" s="23">
        <f ca="1">NETWORKDAYS(LeaveTracker[[#This Row],[Start Date]],LeaveTracker[[#This Row],[End Date]],lstHolidays)</f>
        <v>1</v>
      </c>
      <c r="M2606" s="27"/>
    </row>
    <row r="2607" spans="1:13" ht="30"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20" t="s">
        <v>81</v>
      </c>
      <c r="K2607" s="51" t="str">
        <f ca="1">LeaveTracker[[#This Row],[Days]]&amp;" "&amp;LeaveTracker[[#This Row],[Type of Leave]]</f>
        <v>1 SL</v>
      </c>
      <c r="L2607" s="23">
        <f ca="1">NETWORKDAYS(LeaveTracker[[#This Row],[Start Date]],LeaveTracker[[#This Row],[End Date]],lstHolidays)</f>
        <v>1</v>
      </c>
      <c r="M2607" s="27"/>
    </row>
    <row r="2608" spans="1:13" ht="30" customHeight="1" x14ac:dyDescent="0.3">
      <c r="A2608" s="27">
        <f>A2607+1</f>
        <v>1039</v>
      </c>
      <c r="B2608" s="31">
        <v>44805</v>
      </c>
      <c r="C2608" s="31">
        <v>44783</v>
      </c>
      <c r="D2608" s="19" t="s">
        <v>676</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20" t="s">
        <v>82</v>
      </c>
      <c r="K2608" s="51" t="str">
        <f ca="1">LeaveTracker[[#This Row],[Days]]&amp;" "&amp;LeaveTracker[[#This Row],[Type of Leave]]</f>
        <v>5 VL</v>
      </c>
      <c r="L2608" s="23">
        <f ca="1">NETWORKDAYS(LeaveTracker[[#This Row],[Start Date]],LeaveTracker[[#This Row],[End Date]],lstHolidays)</f>
        <v>5</v>
      </c>
      <c r="M2608" s="27"/>
    </row>
    <row r="2609" spans="1:13" ht="30" customHeight="1" x14ac:dyDescent="0.3">
      <c r="A2609" s="27">
        <v>1039</v>
      </c>
      <c r="B2609" s="31">
        <v>44805</v>
      </c>
      <c r="C2609" s="31">
        <v>44783</v>
      </c>
      <c r="D2609" s="19" t="s">
        <v>676</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20" t="s">
        <v>82</v>
      </c>
      <c r="K2609" s="51" t="str">
        <f ca="1">LeaveTracker[[#This Row],[Days]]&amp;" "&amp;LeaveTracker[[#This Row],[Type of Leave]]</f>
        <v>5 VL</v>
      </c>
      <c r="L2609" s="23">
        <f ca="1">NETWORKDAYS(LeaveTracker[[#This Row],[Start Date]],LeaveTracker[[#This Row],[End Date]],lstHolidays)</f>
        <v>5</v>
      </c>
      <c r="M2609" s="27"/>
    </row>
    <row r="2610" spans="1:13" ht="30" customHeight="1" x14ac:dyDescent="0.3">
      <c r="A2610" s="27">
        <v>1039</v>
      </c>
      <c r="B2610" s="31">
        <v>44805</v>
      </c>
      <c r="C2610" s="31">
        <v>44783</v>
      </c>
      <c r="D2610" s="19" t="s">
        <v>676</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20" t="s">
        <v>82</v>
      </c>
      <c r="K2610" s="51" t="str">
        <f ca="1">LeaveTracker[[#This Row],[Days]]&amp;" "&amp;LeaveTracker[[#This Row],[Type of Leave]]</f>
        <v>2 VL</v>
      </c>
      <c r="L2610" s="23">
        <f ca="1">NETWORKDAYS(LeaveTracker[[#This Row],[Start Date]],LeaveTracker[[#This Row],[End Date]],lstHolidays)</f>
        <v>2</v>
      </c>
      <c r="M2610" s="27"/>
    </row>
    <row r="2611" spans="1:13" ht="30" customHeight="1" x14ac:dyDescent="0.3">
      <c r="A2611" s="27">
        <f>A2610+1</f>
        <v>1040</v>
      </c>
      <c r="B2611" s="31">
        <v>44805</v>
      </c>
      <c r="C2611" s="31">
        <v>44788</v>
      </c>
      <c r="D2611" s="19" t="s">
        <v>676</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20" t="s">
        <v>81</v>
      </c>
      <c r="K2611" s="51" t="str">
        <f ca="1">LeaveTracker[[#This Row],[Days]]&amp;" "&amp;LeaveTracker[[#This Row],[Type of Leave]]</f>
        <v>5 SL</v>
      </c>
      <c r="L2611" s="23">
        <f ca="1">NETWORKDAYS(LeaveTracker[[#This Row],[Start Date]],LeaveTracker[[#This Row],[End Date]],lstHolidays)</f>
        <v>5</v>
      </c>
      <c r="M2611" s="27"/>
    </row>
    <row r="2612" spans="1:13" ht="30" customHeight="1" x14ac:dyDescent="0.3">
      <c r="A2612" s="27">
        <f>A2611+1</f>
        <v>1041</v>
      </c>
      <c r="B2612" s="31">
        <v>44805</v>
      </c>
      <c r="C2612" s="31">
        <v>44770</v>
      </c>
      <c r="D2612" s="19" t="s">
        <v>777</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20" t="s">
        <v>298</v>
      </c>
      <c r="J2612" s="43" t="s">
        <v>1003</v>
      </c>
      <c r="K2612" s="51" t="str">
        <f ca="1">LeaveTracker[[#This Row],[Days]]&amp;" "&amp;LeaveTracker[[#This Row],[Type of Leave]]</f>
        <v>0 OTHER</v>
      </c>
      <c r="L2612" s="23">
        <f ca="1">NETWORKDAYS(LeaveTracker[[#This Row],[Start Date]],LeaveTracker[[#This Row],[End Date]],lstHolidays)</f>
        <v>0</v>
      </c>
      <c r="M2612" s="27"/>
    </row>
    <row r="2613" spans="1:13" ht="30" customHeight="1" x14ac:dyDescent="0.3">
      <c r="A2613" s="27">
        <v>1041</v>
      </c>
      <c r="B2613" s="31">
        <v>44805</v>
      </c>
      <c r="C2613" s="31">
        <v>44770</v>
      </c>
      <c r="D2613" s="19" t="s">
        <v>777</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20" t="s">
        <v>298</v>
      </c>
      <c r="J2613" s="43" t="s">
        <v>1003</v>
      </c>
      <c r="K2613" s="51" t="str">
        <f ca="1">LeaveTracker[[#This Row],[Days]]&amp;" "&amp;LeaveTracker[[#This Row],[Type of Leave]]</f>
        <v>0 OTHER</v>
      </c>
      <c r="L2613" s="23">
        <f ca="1">NETWORKDAYS(LeaveTracker[[#This Row],[Start Date]],LeaveTracker[[#This Row],[End Date]],lstHolidays)</f>
        <v>0</v>
      </c>
      <c r="M2613" s="27"/>
    </row>
    <row r="2614" spans="1:13" ht="30" customHeight="1" x14ac:dyDescent="0.3">
      <c r="A2614" s="27">
        <f>A2613+1</f>
        <v>1042</v>
      </c>
      <c r="B2614" s="31">
        <v>44805</v>
      </c>
      <c r="C2614" s="31">
        <v>44771</v>
      </c>
      <c r="D2614" s="19" t="s">
        <v>304</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20" t="s">
        <v>298</v>
      </c>
      <c r="J2614" s="43" t="s">
        <v>644</v>
      </c>
      <c r="K2614" s="51" t="str">
        <f ca="1">LeaveTracker[[#This Row],[Days]]&amp;" "&amp;LeaveTracker[[#This Row],[Type of Leave]]</f>
        <v>1 OTHER</v>
      </c>
      <c r="L2614" s="23">
        <f ca="1">NETWORKDAYS(LeaveTracker[[#This Row],[Start Date]],LeaveTracker[[#This Row],[End Date]],lstHolidays)</f>
        <v>1</v>
      </c>
      <c r="M2614" s="27"/>
    </row>
    <row r="2615" spans="1:13" ht="30" customHeight="1" x14ac:dyDescent="0.3">
      <c r="A2615" s="27">
        <v>1042</v>
      </c>
      <c r="B2615" s="31">
        <v>44805</v>
      </c>
      <c r="C2615" s="31">
        <v>44771</v>
      </c>
      <c r="D2615" s="19" t="s">
        <v>304</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20" t="s">
        <v>298</v>
      </c>
      <c r="J2615" s="43" t="s">
        <v>644</v>
      </c>
      <c r="K2615" s="51" t="str">
        <f ca="1">LeaveTracker[[#This Row],[Days]]&amp;" "&amp;LeaveTracker[[#This Row],[Type of Leave]]</f>
        <v>1 OTHER</v>
      </c>
      <c r="L2615" s="23">
        <f ca="1">NETWORKDAYS(LeaveTracker[[#This Row],[Start Date]],LeaveTracker[[#This Row],[End Date]],lstHolidays)</f>
        <v>1</v>
      </c>
      <c r="M2615" s="27"/>
    </row>
    <row r="2616" spans="1:13" ht="30" customHeight="1" x14ac:dyDescent="0.3">
      <c r="A2616" s="27">
        <v>1042</v>
      </c>
      <c r="B2616" s="31">
        <v>44805</v>
      </c>
      <c r="C2616" s="31">
        <v>44771</v>
      </c>
      <c r="D2616" s="19" t="s">
        <v>304</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20" t="s">
        <v>298</v>
      </c>
      <c r="J2616" s="43" t="s">
        <v>644</v>
      </c>
      <c r="K2616" s="51" t="str">
        <f ca="1">LeaveTracker[[#This Row],[Days]]&amp;" "&amp;LeaveTracker[[#This Row],[Type of Leave]]</f>
        <v>1 OTHER</v>
      </c>
      <c r="L2616" s="23">
        <f ca="1">NETWORKDAYS(LeaveTracker[[#This Row],[Start Date]],LeaveTracker[[#This Row],[End Date]],lstHolidays)</f>
        <v>1</v>
      </c>
      <c r="M2616" s="27"/>
    </row>
    <row r="2617" spans="1:13" ht="30" customHeight="1" x14ac:dyDescent="0.3">
      <c r="A2617" s="27">
        <f t="shared" ref="A2617:A2622" si="13">A2616+1</f>
        <v>1043</v>
      </c>
      <c r="B2617" s="31">
        <v>44805</v>
      </c>
      <c r="C2617" s="31">
        <v>44771</v>
      </c>
      <c r="D2617" s="19" t="s">
        <v>528</v>
      </c>
      <c r="E2617" s="51" t="str">
        <f>IF(ISBLANK(LeaveTracker[[#This Row],[Employee Name]]),"-----",VLOOKUP(LeaveTracker[[#This Row],[Employee Name]],Employees[[Employee Name]:[Office]],7))</f>
        <v>CROSSING ELEM SCH</v>
      </c>
      <c r="F2617" s="51" t="str">
        <f>IF(ISBLANK(LeaveTracker[[#This Row],[Employee Name]]),"-----",VLOOKUP(LeaveTracker[[#This Row],[Employee Name]],Employees[[Employee Name]:[Office]],6))</f>
        <v>REGULAR</v>
      </c>
      <c r="G2617" s="24">
        <v>44763</v>
      </c>
      <c r="H2617" s="24">
        <v>44763</v>
      </c>
      <c r="I2617" s="20" t="s">
        <v>81</v>
      </c>
      <c r="K2617" s="51" t="str">
        <f ca="1">LeaveTracker[[#This Row],[Days]]&amp;" "&amp;LeaveTracker[[#This Row],[Type of Leave]]</f>
        <v>1 SL</v>
      </c>
      <c r="L2617" s="23">
        <f ca="1">NETWORKDAYS(LeaveTracker[[#This Row],[Start Date]],LeaveTracker[[#This Row],[End Date]],lstHolidays)</f>
        <v>1</v>
      </c>
      <c r="M2617" s="27"/>
    </row>
    <row r="2618" spans="1:13" ht="30" customHeight="1" x14ac:dyDescent="0.3">
      <c r="A2618" s="27">
        <f t="shared" si="13"/>
        <v>1044</v>
      </c>
      <c r="B2618" s="31">
        <v>44805</v>
      </c>
      <c r="C2618" s="31">
        <v>44761</v>
      </c>
      <c r="D2618" s="19" t="s">
        <v>468</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20" t="s">
        <v>298</v>
      </c>
      <c r="J2618" s="43" t="s">
        <v>1003</v>
      </c>
      <c r="K2618" s="51" t="str">
        <f ca="1">LeaveTracker[[#This Row],[Days]]&amp;" "&amp;LeaveTracker[[#This Row],[Type of Leave]]</f>
        <v>1 OTHER</v>
      </c>
      <c r="L2618" s="23">
        <f ca="1">NETWORKDAYS(LeaveTracker[[#This Row],[Start Date]],LeaveTracker[[#This Row],[End Date]],lstHolidays)</f>
        <v>1</v>
      </c>
      <c r="M2618" s="27"/>
    </row>
    <row r="2619" spans="1:13" ht="30" customHeight="1" x14ac:dyDescent="0.3">
      <c r="A2619" s="27">
        <f t="shared" si="13"/>
        <v>1045</v>
      </c>
      <c r="B2619" s="31">
        <v>44805</v>
      </c>
      <c r="C2619" s="31">
        <v>44764</v>
      </c>
      <c r="D2619" s="19" t="s">
        <v>464</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20" t="s">
        <v>81</v>
      </c>
      <c r="K2619" s="51" t="str">
        <f ca="1">LeaveTracker[[#This Row],[Days]]&amp;" "&amp;LeaveTracker[[#This Row],[Type of Leave]]</f>
        <v>2 SL</v>
      </c>
      <c r="L2619" s="23">
        <f ca="1">NETWORKDAYS(LeaveTracker[[#This Row],[Start Date]],LeaveTracker[[#This Row],[End Date]],lstHolidays)</f>
        <v>2</v>
      </c>
      <c r="M2619" s="27"/>
    </row>
    <row r="2620" spans="1:13" ht="30" customHeight="1" x14ac:dyDescent="0.3">
      <c r="A2620" s="27">
        <f t="shared" si="13"/>
        <v>1046</v>
      </c>
      <c r="B2620" s="31">
        <v>44805</v>
      </c>
      <c r="C2620" s="31">
        <v>44774</v>
      </c>
      <c r="D2620" s="19" t="s">
        <v>470</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20" t="s">
        <v>298</v>
      </c>
      <c r="J2620" s="43" t="s">
        <v>1003</v>
      </c>
      <c r="K2620" s="51" t="str">
        <f ca="1">LeaveTracker[[#This Row],[Days]]&amp;" "&amp;LeaveTracker[[#This Row],[Type of Leave]]</f>
        <v>1 OTHER</v>
      </c>
      <c r="L2620" s="23">
        <f ca="1">NETWORKDAYS(LeaveTracker[[#This Row],[Start Date]],LeaveTracker[[#This Row],[End Date]],lstHolidays)</f>
        <v>1</v>
      </c>
      <c r="M2620" s="27"/>
    </row>
    <row r="2621" spans="1:13" ht="30" customHeight="1" x14ac:dyDescent="0.3">
      <c r="A2621" s="27">
        <f t="shared" si="13"/>
        <v>1047</v>
      </c>
      <c r="B2621" s="31">
        <v>44805</v>
      </c>
      <c r="C2621" s="31">
        <v>44775</v>
      </c>
      <c r="D2621" s="19" t="s">
        <v>1097</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20" t="s">
        <v>81</v>
      </c>
      <c r="K2621" s="51" t="str">
        <f ca="1">LeaveTracker[[#This Row],[Days]]&amp;" "&amp;LeaveTracker[[#This Row],[Type of Leave]]</f>
        <v>1 SL</v>
      </c>
      <c r="L2621" s="23">
        <f ca="1">NETWORKDAYS(LeaveTracker[[#This Row],[Start Date]],LeaveTracker[[#This Row],[End Date]],lstHolidays)</f>
        <v>1</v>
      </c>
      <c r="M2621" s="27"/>
    </row>
    <row r="2622" spans="1:13" ht="30" customHeight="1" x14ac:dyDescent="0.3">
      <c r="A2622" s="27">
        <f t="shared" si="13"/>
        <v>1048</v>
      </c>
      <c r="B2622" s="31">
        <v>44805</v>
      </c>
      <c r="C2622" s="31">
        <v>44776</v>
      </c>
      <c r="D2622" s="19" t="s">
        <v>1099</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20" t="s">
        <v>81</v>
      </c>
      <c r="K2622" s="51" t="str">
        <f ca="1">LeaveTracker[[#This Row],[Days]]&amp;" "&amp;LeaveTracker[[#This Row],[Type of Leave]]</f>
        <v>1 SL</v>
      </c>
      <c r="L2622" s="23">
        <f ca="1">NETWORKDAYS(LeaveTracker[[#This Row],[Start Date]],LeaveTracker[[#This Row],[End Date]],lstHolidays)</f>
        <v>1</v>
      </c>
      <c r="M2622" s="27"/>
    </row>
    <row r="2623" spans="1:13" ht="30" customHeight="1" x14ac:dyDescent="0.3">
      <c r="A2623" s="27">
        <v>1048</v>
      </c>
      <c r="B2623" s="31">
        <v>44805</v>
      </c>
      <c r="C2623" s="31">
        <v>44776</v>
      </c>
      <c r="D2623" s="19" t="s">
        <v>1099</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20" t="s">
        <v>81</v>
      </c>
      <c r="K2623" s="51" t="str">
        <f ca="1">LeaveTracker[[#This Row],[Days]]&amp;" "&amp;LeaveTracker[[#This Row],[Type of Leave]]</f>
        <v>1 SL</v>
      </c>
      <c r="L2623" s="23">
        <f ca="1">NETWORKDAYS(LeaveTracker[[#This Row],[Start Date]],LeaveTracker[[#This Row],[End Date]],lstHolidays)</f>
        <v>1</v>
      </c>
      <c r="M2623" s="27"/>
    </row>
    <row r="2624" spans="1:13" ht="30" customHeight="1" x14ac:dyDescent="0.3">
      <c r="A2624" s="27">
        <f t="shared" ref="A2624:A2632" si="14">A2623+1</f>
        <v>1049</v>
      </c>
      <c r="B2624" s="31">
        <v>44805</v>
      </c>
      <c r="C2624" s="31">
        <v>44775</v>
      </c>
      <c r="D2624" s="19" t="s">
        <v>578</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20" t="s">
        <v>81</v>
      </c>
      <c r="K2624" s="51" t="str">
        <f ca="1">LeaveTracker[[#This Row],[Days]]&amp;" "&amp;LeaveTracker[[#This Row],[Type of Leave]]</f>
        <v>1 SL</v>
      </c>
      <c r="L2624" s="23">
        <f ca="1">NETWORKDAYS(LeaveTracker[[#This Row],[Start Date]],LeaveTracker[[#This Row],[End Date]],lstHolidays)</f>
        <v>1</v>
      </c>
      <c r="M2624" s="27"/>
    </row>
    <row r="2625" spans="1:13" ht="30" customHeight="1" x14ac:dyDescent="0.3">
      <c r="A2625" s="27">
        <f t="shared" si="14"/>
        <v>1050</v>
      </c>
      <c r="B2625" s="31">
        <v>44805</v>
      </c>
      <c r="C2625" s="31">
        <v>44783</v>
      </c>
      <c r="D2625" s="19" t="s">
        <v>375</v>
      </c>
      <c r="E2625" s="51" t="str">
        <f>IF(ISBLANK(LeaveTracker[[#This Row],[Employee Name]]),"-----",VLOOKUP(LeaveTracker[[#This Row],[Employee Name]],Employees[[Employee Name]:[Office]],7))</f>
        <v>BPLO</v>
      </c>
      <c r="F2625" s="51" t="str">
        <f>IF(ISBLANK(LeaveTracker[[#This Row],[Employee Name]]),"-----",VLOOKUP(LeaveTracker[[#This Row],[Employee Name]],Employees[[Employee Name]:[Office]],6))</f>
        <v>JOBCON</v>
      </c>
      <c r="G2625" s="24">
        <v>44790</v>
      </c>
      <c r="H2625" s="24">
        <v>44792</v>
      </c>
      <c r="I2625" s="20" t="s">
        <v>82</v>
      </c>
      <c r="K2625" s="51" t="str">
        <f ca="1">LeaveTracker[[#This Row],[Days]]&amp;" "&amp;LeaveTracker[[#This Row],[Type of Leave]]</f>
        <v>3 VL</v>
      </c>
      <c r="L2625" s="23">
        <f ca="1">NETWORKDAYS(LeaveTracker[[#This Row],[Start Date]],LeaveTracker[[#This Row],[End Date]],lstHolidays)</f>
        <v>3</v>
      </c>
      <c r="M2625" s="27"/>
    </row>
    <row r="2626" spans="1:13" ht="30" customHeight="1" x14ac:dyDescent="0.3">
      <c r="A2626" s="27">
        <f t="shared" si="14"/>
        <v>1051</v>
      </c>
      <c r="B2626" s="31">
        <v>44805</v>
      </c>
      <c r="C2626" s="31">
        <v>44767</v>
      </c>
      <c r="D2626" s="19" t="s">
        <v>268</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20" t="s">
        <v>81</v>
      </c>
      <c r="K2626" s="51" t="str">
        <f ca="1">LeaveTracker[[#This Row],[Days]]&amp;" "&amp;LeaveTracker[[#This Row],[Type of Leave]]</f>
        <v>1 SL</v>
      </c>
      <c r="L2626" s="23">
        <f ca="1">NETWORKDAYS(LeaveTracker[[#This Row],[Start Date]],LeaveTracker[[#This Row],[End Date]],lstHolidays)</f>
        <v>1</v>
      </c>
      <c r="M2626" s="27"/>
    </row>
    <row r="2627" spans="1:13" ht="30" customHeight="1" x14ac:dyDescent="0.3">
      <c r="A2627" s="27">
        <f t="shared" si="14"/>
        <v>1052</v>
      </c>
      <c r="B2627" s="31">
        <v>44805</v>
      </c>
      <c r="C2627" s="31">
        <v>44772</v>
      </c>
      <c r="D2627" s="19" t="s">
        <v>347</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20" t="s">
        <v>81</v>
      </c>
      <c r="K2627" s="51" t="str">
        <f ca="1">LeaveTracker[[#This Row],[Days]]&amp;" "&amp;LeaveTracker[[#This Row],[Type of Leave]]</f>
        <v>2 SL</v>
      </c>
      <c r="L2627" s="23">
        <f ca="1">NETWORKDAYS(LeaveTracker[[#This Row],[Start Date]],LeaveTracker[[#This Row],[End Date]],lstHolidays)</f>
        <v>2</v>
      </c>
      <c r="M2627" s="27"/>
    </row>
    <row r="2628" spans="1:13" ht="30" customHeight="1" x14ac:dyDescent="0.3">
      <c r="A2628" s="27">
        <f t="shared" si="14"/>
        <v>1053</v>
      </c>
      <c r="B2628" s="31">
        <v>44805</v>
      </c>
      <c r="C2628" s="31">
        <v>44774</v>
      </c>
      <c r="D2628" s="19" t="s">
        <v>304</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20" t="s">
        <v>298</v>
      </c>
      <c r="J2628" s="43" t="s">
        <v>1100</v>
      </c>
      <c r="K2628" s="51" t="str">
        <f ca="1">LeaveTracker[[#This Row],[Days]]&amp;" "&amp;LeaveTracker[[#This Row],[Type of Leave]]</f>
        <v>1 OTHER</v>
      </c>
      <c r="L2628" s="23">
        <f ca="1">NETWORKDAYS(LeaveTracker[[#This Row],[Start Date]],LeaveTracker[[#This Row],[End Date]],lstHolidays)</f>
        <v>1</v>
      </c>
      <c r="M2628" s="27"/>
    </row>
    <row r="2629" spans="1:13" ht="30" customHeight="1" x14ac:dyDescent="0.3">
      <c r="A2629" s="27">
        <f t="shared" si="14"/>
        <v>1054</v>
      </c>
      <c r="B2629" s="31">
        <v>44805</v>
      </c>
      <c r="C2629" s="31">
        <v>44797</v>
      </c>
      <c r="D2629" s="20" t="s">
        <v>882</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20" t="s">
        <v>81</v>
      </c>
      <c r="K2629" s="51" t="str">
        <f ca="1">LeaveTracker[[#This Row],[Days]]&amp;" "&amp;LeaveTracker[[#This Row],[Type of Leave]]</f>
        <v>3 SL</v>
      </c>
      <c r="L2629" s="23">
        <f ca="1">NETWORKDAYS(LeaveTracker[[#This Row],[Start Date]],LeaveTracker[[#This Row],[End Date]],lstHolidays)</f>
        <v>3</v>
      </c>
      <c r="M2629" s="27"/>
    </row>
    <row r="2630" spans="1:13" ht="30" customHeight="1" x14ac:dyDescent="0.3">
      <c r="A2630" s="27">
        <f t="shared" si="14"/>
        <v>1055</v>
      </c>
      <c r="B2630" s="31">
        <v>44805</v>
      </c>
      <c r="C2630" s="31">
        <v>44698</v>
      </c>
      <c r="D2630" s="19" t="s">
        <v>1034</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19" t="s">
        <v>298</v>
      </c>
      <c r="J2630" s="43" t="s">
        <v>158</v>
      </c>
      <c r="K2630" s="51" t="str">
        <f ca="1">LeaveTracker[[#This Row],[Days]]&amp;" "&amp;LeaveTracker[[#This Row],[Type of Leave]]</f>
        <v>1 OTHER</v>
      </c>
      <c r="L2630" s="23">
        <f ca="1">NETWORKDAYS(LeaveTracker[[#This Row],[Start Date]],LeaveTracker[[#This Row],[End Date]],lstHolidays)</f>
        <v>1</v>
      </c>
      <c r="M2630" s="27"/>
    </row>
    <row r="2631" spans="1:13" ht="30" customHeight="1" x14ac:dyDescent="0.3">
      <c r="A2631" s="27">
        <f t="shared" si="14"/>
        <v>1056</v>
      </c>
      <c r="B2631" s="31">
        <v>44805</v>
      </c>
      <c r="C2631" s="31">
        <v>44647</v>
      </c>
      <c r="D2631" s="19" t="s">
        <v>1103</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19" t="s">
        <v>298</v>
      </c>
      <c r="J2631" s="43" t="s">
        <v>158</v>
      </c>
      <c r="K2631" s="51" t="str">
        <f ca="1">LeaveTracker[[#This Row],[Days]]&amp;" "&amp;LeaveTracker[[#This Row],[Type of Leave]]</f>
        <v>1 OTHER</v>
      </c>
      <c r="L2631" s="23">
        <f ca="1">NETWORKDAYS(LeaveTracker[[#This Row],[Start Date]],LeaveTracker[[#This Row],[End Date]],lstHolidays)</f>
        <v>1</v>
      </c>
      <c r="M2631" s="27"/>
    </row>
    <row r="2632" spans="1:13" ht="30" customHeight="1" x14ac:dyDescent="0.3">
      <c r="A2632" s="27">
        <f t="shared" si="14"/>
        <v>1057</v>
      </c>
      <c r="B2632" s="31">
        <v>44805</v>
      </c>
      <c r="C2632" s="31">
        <v>44782</v>
      </c>
      <c r="D2632" s="19" t="s">
        <v>809</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19" t="s">
        <v>82</v>
      </c>
      <c r="K2632" s="51" t="str">
        <f ca="1">LeaveTracker[[#This Row],[Days]]&amp;" "&amp;LeaveTracker[[#This Row],[Type of Leave]]</f>
        <v>5 VL</v>
      </c>
      <c r="L2632" s="23">
        <f ca="1">NETWORKDAYS(LeaveTracker[[#This Row],[Start Date]],LeaveTracker[[#This Row],[End Date]],lstHolidays)</f>
        <v>5</v>
      </c>
      <c r="M2632" s="27"/>
    </row>
    <row r="2633" spans="1:13" ht="30" customHeight="1" x14ac:dyDescent="0.3">
      <c r="A2633" s="27">
        <v>1057</v>
      </c>
      <c r="B2633" s="31">
        <v>44805</v>
      </c>
      <c r="C2633" s="31">
        <v>44782</v>
      </c>
      <c r="D2633" s="19" t="s">
        <v>809</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19" t="s">
        <v>82</v>
      </c>
      <c r="K2633" s="51" t="str">
        <f ca="1">LeaveTracker[[#This Row],[Days]]&amp;" "&amp;LeaveTracker[[#This Row],[Type of Leave]]</f>
        <v>5 VL</v>
      </c>
      <c r="L2633" s="23">
        <f ca="1">NETWORKDAYS(LeaveTracker[[#This Row],[Start Date]],LeaveTracker[[#This Row],[End Date]],lstHolidays)</f>
        <v>5</v>
      </c>
      <c r="M2633" s="27"/>
    </row>
    <row r="2634" spans="1:13" ht="30" customHeight="1" x14ac:dyDescent="0.3">
      <c r="A2634" s="27">
        <v>1057</v>
      </c>
      <c r="B2634" s="31">
        <v>44805</v>
      </c>
      <c r="C2634" s="31">
        <v>44782</v>
      </c>
      <c r="D2634" s="19" t="s">
        <v>809</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19" t="s">
        <v>82</v>
      </c>
      <c r="K2634" s="51" t="str">
        <f ca="1">LeaveTracker[[#This Row],[Days]]&amp;" "&amp;LeaveTracker[[#This Row],[Type of Leave]]</f>
        <v>2 VL</v>
      </c>
      <c r="L2634" s="23">
        <f ca="1">NETWORKDAYS(LeaveTracker[[#This Row],[Start Date]],LeaveTracker[[#This Row],[End Date]],lstHolidays)</f>
        <v>2</v>
      </c>
      <c r="M2634" s="27"/>
    </row>
    <row r="2635" spans="1:13" ht="30" customHeight="1" x14ac:dyDescent="0.3">
      <c r="A2635" s="27">
        <f>A2634+1</f>
        <v>1058</v>
      </c>
      <c r="B2635" s="31">
        <v>44811</v>
      </c>
      <c r="C2635" s="31">
        <v>44769</v>
      </c>
      <c r="D2635" s="19" t="s">
        <v>699</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19" t="s">
        <v>81</v>
      </c>
      <c r="K2635" s="51" t="str">
        <f ca="1">LeaveTracker[[#This Row],[Days]]&amp;" "&amp;LeaveTracker[[#This Row],[Type of Leave]]</f>
        <v>1 SL</v>
      </c>
      <c r="L2635" s="23">
        <f ca="1">NETWORKDAYS(LeaveTracker[[#This Row],[Start Date]],LeaveTracker[[#This Row],[End Date]],lstHolidays)</f>
        <v>1</v>
      </c>
      <c r="M2635" s="27"/>
    </row>
    <row r="2636" spans="1:13" ht="30" customHeight="1" x14ac:dyDescent="0.3">
      <c r="A2636" s="27">
        <f>A2635+1</f>
        <v>1059</v>
      </c>
      <c r="B2636" s="31">
        <v>44811</v>
      </c>
      <c r="C2636" s="31">
        <v>44769</v>
      </c>
      <c r="D2636" s="19" t="s">
        <v>906</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19" t="s">
        <v>81</v>
      </c>
      <c r="K2636" s="51" t="str">
        <f ca="1">LeaveTracker[[#This Row],[Days]]&amp;" "&amp;LeaveTracker[[#This Row],[Type of Leave]]</f>
        <v>1 SL</v>
      </c>
      <c r="L2636" s="23">
        <f ca="1">NETWORKDAYS(LeaveTracker[[#This Row],[Start Date]],LeaveTracker[[#This Row],[End Date]],lstHolidays)</f>
        <v>1</v>
      </c>
      <c r="M2636" s="27"/>
    </row>
    <row r="2637" spans="1:13" ht="30" customHeight="1" x14ac:dyDescent="0.3">
      <c r="A2637" s="27">
        <v>1059</v>
      </c>
      <c r="B2637" s="31">
        <v>44811</v>
      </c>
      <c r="C2637" s="31">
        <v>44769</v>
      </c>
      <c r="D2637" s="19" t="s">
        <v>906</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19" t="s">
        <v>81</v>
      </c>
      <c r="K2637" s="51" t="str">
        <f ca="1">LeaveTracker[[#This Row],[Days]]&amp;" "&amp;LeaveTracker[[#This Row],[Type of Leave]]</f>
        <v>1 SL</v>
      </c>
      <c r="L2637" s="23">
        <f ca="1">NETWORKDAYS(LeaveTracker[[#This Row],[Start Date]],LeaveTracker[[#This Row],[End Date]],lstHolidays)</f>
        <v>1</v>
      </c>
      <c r="M2637" s="27"/>
    </row>
    <row r="2638" spans="1:13" ht="30" customHeight="1" x14ac:dyDescent="0.3">
      <c r="A2638" s="27">
        <f>A2637+1</f>
        <v>1060</v>
      </c>
      <c r="B2638" s="31">
        <v>44811</v>
      </c>
      <c r="C2638" s="31">
        <v>44743</v>
      </c>
      <c r="D2638" s="19" t="s">
        <v>1106</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19" t="s">
        <v>82</v>
      </c>
      <c r="K2638" s="51" t="str">
        <f ca="1">LeaveTracker[[#This Row],[Days]]&amp;" "&amp;LeaveTracker[[#This Row],[Type of Leave]]</f>
        <v>13 VL</v>
      </c>
      <c r="L2638" s="23">
        <f ca="1">NETWORKDAYS(LeaveTracker[[#This Row],[Start Date]],LeaveTracker[[#This Row],[End Date]],lstHolidays)</f>
        <v>13</v>
      </c>
      <c r="M2638" s="27"/>
    </row>
    <row r="2639" spans="1:13" ht="30" customHeight="1" x14ac:dyDescent="0.3">
      <c r="A2639" s="27">
        <f>A2638+1</f>
        <v>1061</v>
      </c>
      <c r="B2639" s="31">
        <v>44811</v>
      </c>
      <c r="C2639" s="31">
        <v>44743</v>
      </c>
      <c r="D2639" s="19" t="s">
        <v>1106</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19" t="s">
        <v>82</v>
      </c>
      <c r="K2639" s="51" t="str">
        <f ca="1">LeaveTracker[[#This Row],[Days]]&amp;" "&amp;LeaveTracker[[#This Row],[Type of Leave]]</f>
        <v>126 VL</v>
      </c>
      <c r="L2639" s="23">
        <f ca="1">NETWORKDAYS(LeaveTracker[[#This Row],[Start Date]],LeaveTracker[[#This Row],[End Date]],lstHolidays)</f>
        <v>126</v>
      </c>
      <c r="M2639" s="27"/>
    </row>
    <row r="2640" spans="1:13" ht="30" customHeight="1" x14ac:dyDescent="0.3">
      <c r="A2640" s="27">
        <f>A2639+1</f>
        <v>1062</v>
      </c>
      <c r="B2640" s="31">
        <v>44811</v>
      </c>
      <c r="C2640" s="31">
        <v>44774</v>
      </c>
      <c r="D2640" s="19" t="s">
        <v>569</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19" t="s">
        <v>81</v>
      </c>
      <c r="K2640" s="51" t="str">
        <f ca="1">LeaveTracker[[#This Row],[Days]]&amp;" "&amp;LeaveTracker[[#This Row],[Type of Leave]]</f>
        <v>2 SL</v>
      </c>
      <c r="L2640" s="23">
        <f ca="1">NETWORKDAYS(LeaveTracker[[#This Row],[Start Date]],LeaveTracker[[#This Row],[End Date]],lstHolidays)</f>
        <v>2</v>
      </c>
      <c r="M2640" s="27"/>
    </row>
    <row r="2641" spans="1:13" ht="30" customHeight="1" x14ac:dyDescent="0.3">
      <c r="A2641" s="27">
        <f>A2640+1</f>
        <v>1063</v>
      </c>
      <c r="B2641" s="31">
        <v>44811</v>
      </c>
      <c r="C2641" s="31">
        <v>44782</v>
      </c>
      <c r="D2641" s="19" t="s">
        <v>564</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19" t="s">
        <v>81</v>
      </c>
      <c r="K2641" s="51" t="str">
        <f ca="1">LeaveTracker[[#This Row],[Days]]&amp;" "&amp;LeaveTracker[[#This Row],[Type of Leave]]</f>
        <v>1 SL</v>
      </c>
      <c r="L2641" s="23">
        <f ca="1">NETWORKDAYS(LeaveTracker[[#This Row],[Start Date]],LeaveTracker[[#This Row],[End Date]],lstHolidays)</f>
        <v>1</v>
      </c>
      <c r="M2641" s="27"/>
    </row>
    <row r="2642" spans="1:13" ht="30" customHeight="1" x14ac:dyDescent="0.3">
      <c r="A2642" s="27">
        <v>1063</v>
      </c>
      <c r="B2642" s="31">
        <v>44811</v>
      </c>
      <c r="C2642" s="31">
        <v>44782</v>
      </c>
      <c r="D2642" s="19" t="s">
        <v>564</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19" t="s">
        <v>81</v>
      </c>
      <c r="K2642" s="51" t="str">
        <f ca="1">LeaveTracker[[#This Row],[Days]]&amp;" "&amp;LeaveTracker[[#This Row],[Type of Leave]]</f>
        <v>1 SL</v>
      </c>
      <c r="L2642" s="23">
        <f ca="1">NETWORKDAYS(LeaveTracker[[#This Row],[Start Date]],LeaveTracker[[#This Row],[End Date]],lstHolidays)</f>
        <v>1</v>
      </c>
      <c r="M2642" s="27"/>
    </row>
    <row r="2643" spans="1:13" ht="30" customHeight="1" x14ac:dyDescent="0.3">
      <c r="A2643" s="27">
        <f t="shared" ref="A2643:A2653" si="15">A2642+1</f>
        <v>1064</v>
      </c>
      <c r="B2643" s="31">
        <v>44811</v>
      </c>
      <c r="C2643" s="31">
        <v>44809</v>
      </c>
      <c r="D2643" s="19" t="s">
        <v>482</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19" t="s">
        <v>82</v>
      </c>
      <c r="K2643" s="51" t="str">
        <f ca="1">LeaveTracker[[#This Row],[Days]]&amp;" "&amp;LeaveTracker[[#This Row],[Type of Leave]]</f>
        <v>1 VL</v>
      </c>
      <c r="L2643" s="23">
        <f ca="1">NETWORKDAYS(LeaveTracker[[#This Row],[Start Date]],LeaveTracker[[#This Row],[End Date]],lstHolidays)</f>
        <v>1</v>
      </c>
      <c r="M2643" s="27"/>
    </row>
    <row r="2644" spans="1:13" ht="30" customHeight="1" x14ac:dyDescent="0.3">
      <c r="A2644" s="27">
        <f t="shared" si="15"/>
        <v>1065</v>
      </c>
      <c r="B2644" s="31">
        <v>44811</v>
      </c>
      <c r="C2644" s="31">
        <v>44782</v>
      </c>
      <c r="D2644" s="19" t="s">
        <v>671</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19" t="s">
        <v>81</v>
      </c>
      <c r="K2644" s="51" t="str">
        <f ca="1">LeaveTracker[[#This Row],[Days]]&amp;" "&amp;LeaveTracker[[#This Row],[Type of Leave]]</f>
        <v>1 SL</v>
      </c>
      <c r="L2644" s="23">
        <f ca="1">NETWORKDAYS(LeaveTracker[[#This Row],[Start Date]],LeaveTracker[[#This Row],[End Date]],lstHolidays)</f>
        <v>1</v>
      </c>
      <c r="M2644" s="27"/>
    </row>
    <row r="2645" spans="1:13" ht="30" customHeight="1" x14ac:dyDescent="0.3">
      <c r="A2645" s="27">
        <f t="shared" si="15"/>
        <v>1066</v>
      </c>
      <c r="B2645" s="31">
        <v>44811</v>
      </c>
      <c r="C2645" s="31">
        <v>44784</v>
      </c>
      <c r="D2645" s="19" t="s">
        <v>730</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19" t="s">
        <v>81</v>
      </c>
      <c r="K2645" s="51" t="str">
        <f ca="1">LeaveTracker[[#This Row],[Days]]&amp;" "&amp;LeaveTracker[[#This Row],[Type of Leave]]</f>
        <v>3 SL</v>
      </c>
      <c r="L2645" s="23">
        <f ca="1">NETWORKDAYS(LeaveTracker[[#This Row],[Start Date]],LeaveTracker[[#This Row],[End Date]],lstHolidays)</f>
        <v>3</v>
      </c>
      <c r="M2645" s="27"/>
    </row>
    <row r="2646" spans="1:13" ht="30" customHeight="1" x14ac:dyDescent="0.3">
      <c r="A2646" s="27">
        <f t="shared" si="15"/>
        <v>1067</v>
      </c>
      <c r="B2646" s="31">
        <v>44811</v>
      </c>
      <c r="C2646" s="31">
        <v>44783</v>
      </c>
      <c r="D2646" s="19" t="s">
        <v>362</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19" t="s">
        <v>81</v>
      </c>
      <c r="K2646" s="51" t="str">
        <f ca="1">LeaveTracker[[#This Row],[Days]]&amp;" "&amp;LeaveTracker[[#This Row],[Type of Leave]]</f>
        <v>1 SL</v>
      </c>
      <c r="L2646" s="23">
        <f ca="1">NETWORKDAYS(LeaveTracker[[#This Row],[Start Date]],LeaveTracker[[#This Row],[End Date]],lstHolidays)</f>
        <v>1</v>
      </c>
      <c r="M2646" s="27"/>
    </row>
    <row r="2647" spans="1:13" ht="30" customHeight="1" x14ac:dyDescent="0.3">
      <c r="A2647" s="27">
        <f t="shared" si="15"/>
        <v>1068</v>
      </c>
      <c r="B2647" s="31">
        <v>44811</v>
      </c>
      <c r="C2647" s="31">
        <v>44775</v>
      </c>
      <c r="D2647" s="19" t="s">
        <v>358</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19" t="s">
        <v>298</v>
      </c>
      <c r="J2647" s="43" t="s">
        <v>1003</v>
      </c>
      <c r="K2647" s="51" t="str">
        <f ca="1">LeaveTracker[[#This Row],[Days]]&amp;" "&amp;LeaveTracker[[#This Row],[Type of Leave]]</f>
        <v>1 OTHER</v>
      </c>
      <c r="L2647" s="23">
        <f ca="1">NETWORKDAYS(LeaveTracker[[#This Row],[Start Date]],LeaveTracker[[#This Row],[End Date]],lstHolidays)</f>
        <v>1</v>
      </c>
      <c r="M2647" s="27"/>
    </row>
    <row r="2648" spans="1:13" ht="30" customHeight="1" x14ac:dyDescent="0.3">
      <c r="A2648" s="27">
        <f t="shared" si="15"/>
        <v>1069</v>
      </c>
      <c r="B2648" s="31">
        <v>44811</v>
      </c>
      <c r="C2648" s="31">
        <v>44785</v>
      </c>
      <c r="D2648" s="19" t="s">
        <v>1095</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19" t="s">
        <v>81</v>
      </c>
      <c r="K2648" s="51" t="str">
        <f ca="1">LeaveTracker[[#This Row],[Days]]&amp;" "&amp;LeaveTracker[[#This Row],[Type of Leave]]</f>
        <v>3 SL</v>
      </c>
      <c r="L2648" s="23">
        <f ca="1">NETWORKDAYS(LeaveTracker[[#This Row],[Start Date]],LeaveTracker[[#This Row],[End Date]],lstHolidays)</f>
        <v>3</v>
      </c>
      <c r="M2648" s="27"/>
    </row>
    <row r="2649" spans="1:13" ht="30" customHeight="1" x14ac:dyDescent="0.3">
      <c r="A2649" s="27">
        <f t="shared" si="15"/>
        <v>1070</v>
      </c>
      <c r="B2649" s="31">
        <v>44811</v>
      </c>
      <c r="C2649" s="31">
        <v>44770</v>
      </c>
      <c r="D2649" s="19" t="s">
        <v>730</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19" t="s">
        <v>81</v>
      </c>
      <c r="K2649" s="51" t="str">
        <f ca="1">LeaveTracker[[#This Row],[Days]]&amp;" "&amp;LeaveTracker[[#This Row],[Type of Leave]]</f>
        <v>1 SL</v>
      </c>
      <c r="L2649" s="23">
        <f ca="1">NETWORKDAYS(LeaveTracker[[#This Row],[Start Date]],LeaveTracker[[#This Row],[End Date]],lstHolidays)</f>
        <v>1</v>
      </c>
      <c r="M2649" s="27"/>
    </row>
    <row r="2650" spans="1:13" ht="30" customHeight="1" x14ac:dyDescent="0.3">
      <c r="A2650" s="27">
        <f t="shared" si="15"/>
        <v>1071</v>
      </c>
      <c r="B2650" s="31">
        <v>44811</v>
      </c>
      <c r="C2650" s="31">
        <v>44782</v>
      </c>
      <c r="D2650" s="19" t="s">
        <v>591</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19" t="s">
        <v>81</v>
      </c>
      <c r="K2650" s="51" t="str">
        <f>LeaveTracker[[#This Row],[Days]]&amp;" "&amp;LeaveTracker[[#This Row],[Type of Leave]]</f>
        <v>1 SL</v>
      </c>
      <c r="L2650" s="23">
        <v>1</v>
      </c>
      <c r="M2650" s="27"/>
    </row>
    <row r="2651" spans="1:13" ht="30" customHeight="1" x14ac:dyDescent="0.3">
      <c r="A2651" s="27">
        <f t="shared" si="15"/>
        <v>1072</v>
      </c>
      <c r="B2651" s="31">
        <v>44811</v>
      </c>
      <c r="C2651" s="31">
        <v>44767</v>
      </c>
      <c r="D2651" s="19" t="s">
        <v>1109</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19" t="s">
        <v>81</v>
      </c>
      <c r="K2651" s="51" t="str">
        <f ca="1">LeaveTracker[[#This Row],[Days]]&amp;" "&amp;LeaveTracker[[#This Row],[Type of Leave]]</f>
        <v>4 SL</v>
      </c>
      <c r="L2651" s="23">
        <f ca="1">NETWORKDAYS(LeaveTracker[[#This Row],[Start Date]],LeaveTracker[[#This Row],[End Date]],lstHolidays)</f>
        <v>4</v>
      </c>
      <c r="M2651" s="27"/>
    </row>
    <row r="2652" spans="1:13" ht="30" customHeight="1" x14ac:dyDescent="0.3">
      <c r="A2652" s="27">
        <f t="shared" si="15"/>
        <v>1073</v>
      </c>
      <c r="B2652" s="31">
        <v>44811</v>
      </c>
      <c r="C2652" s="31">
        <v>44799</v>
      </c>
      <c r="D2652" s="19" t="s">
        <v>904</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19" t="s">
        <v>298</v>
      </c>
      <c r="J2652" s="43" t="s">
        <v>1003</v>
      </c>
      <c r="K2652" s="51" t="str">
        <f ca="1">LeaveTracker[[#This Row],[Days]]&amp;" "&amp;LeaveTracker[[#This Row],[Type of Leave]]</f>
        <v>1 OTHER</v>
      </c>
      <c r="L2652" s="23">
        <f ca="1">NETWORKDAYS(LeaveTracker[[#This Row],[Start Date]],LeaveTracker[[#This Row],[End Date]],lstHolidays)</f>
        <v>1</v>
      </c>
      <c r="M2652" s="27"/>
    </row>
    <row r="2653" spans="1:13" ht="30" customHeight="1" x14ac:dyDescent="0.3">
      <c r="A2653" s="27">
        <f t="shared" si="15"/>
        <v>1074</v>
      </c>
      <c r="B2653" s="31">
        <v>44811</v>
      </c>
      <c r="C2653" s="31">
        <v>44799</v>
      </c>
      <c r="D2653" s="19" t="s">
        <v>904</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19" t="s">
        <v>81</v>
      </c>
      <c r="K2653" s="51" t="str">
        <f ca="1">LeaveTracker[[#This Row],[Days]]&amp;" "&amp;LeaveTracker[[#This Row],[Type of Leave]]</f>
        <v>1 SL</v>
      </c>
      <c r="L2653" s="23">
        <f ca="1">NETWORKDAYS(LeaveTracker[[#This Row],[Start Date]],LeaveTracker[[#This Row],[End Date]],lstHolidays)</f>
        <v>1</v>
      </c>
      <c r="M2653" s="27"/>
    </row>
    <row r="2654" spans="1:13" ht="30" customHeight="1" x14ac:dyDescent="0.3">
      <c r="A2654" s="27">
        <v>1074</v>
      </c>
      <c r="B2654" s="31">
        <v>44811</v>
      </c>
      <c r="C2654" s="31">
        <v>44799</v>
      </c>
      <c r="D2654" s="19" t="s">
        <v>904</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19" t="s">
        <v>81</v>
      </c>
      <c r="K2654" s="51" t="str">
        <f ca="1">LeaveTracker[[#This Row],[Days]]&amp;" "&amp;LeaveTracker[[#This Row],[Type of Leave]]</f>
        <v>1 SL</v>
      </c>
      <c r="L2654" s="23">
        <f ca="1">NETWORKDAYS(LeaveTracker[[#This Row],[Start Date]],LeaveTracker[[#This Row],[End Date]],lstHolidays)</f>
        <v>1</v>
      </c>
      <c r="M2654" s="27"/>
    </row>
    <row r="2655" spans="1:13" ht="30" customHeight="1" x14ac:dyDescent="0.3">
      <c r="A2655" s="27">
        <f>A2654+1</f>
        <v>1075</v>
      </c>
      <c r="B2655" s="31">
        <v>44811</v>
      </c>
      <c r="C2655" s="31">
        <v>44792</v>
      </c>
      <c r="D2655" s="19" t="s">
        <v>255</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19" t="s">
        <v>81</v>
      </c>
      <c r="K2655" s="51" t="str">
        <f ca="1">LeaveTracker[[#This Row],[Days]]&amp;" "&amp;LeaveTracker[[#This Row],[Type of Leave]]</f>
        <v>1 SL</v>
      </c>
      <c r="L2655" s="23">
        <f ca="1">NETWORKDAYS(LeaveTracker[[#This Row],[Start Date]],LeaveTracker[[#This Row],[End Date]],lstHolidays)</f>
        <v>1</v>
      </c>
      <c r="M2655" s="27"/>
    </row>
    <row r="2656" spans="1:13" ht="30" customHeight="1" x14ac:dyDescent="0.3">
      <c r="A2656" s="27">
        <f>A2655+1</f>
        <v>1076</v>
      </c>
      <c r="B2656" s="31">
        <v>44811</v>
      </c>
      <c r="C2656" s="31">
        <v>44796</v>
      </c>
      <c r="D2656" s="19" t="s">
        <v>246</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19" t="s">
        <v>81</v>
      </c>
      <c r="K2656" s="51" t="str">
        <f ca="1">LeaveTracker[[#This Row],[Days]]&amp;" "&amp;LeaveTracker[[#This Row],[Type of Leave]]</f>
        <v>1 SL</v>
      </c>
      <c r="L2656" s="23">
        <f ca="1">NETWORKDAYS(LeaveTracker[[#This Row],[Start Date]],LeaveTracker[[#This Row],[End Date]],lstHolidays)</f>
        <v>1</v>
      </c>
      <c r="M2656" s="27"/>
    </row>
    <row r="2657" spans="1:13" ht="30"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19" t="s">
        <v>81</v>
      </c>
      <c r="K2657" s="51" t="str">
        <f ca="1">LeaveTracker[[#This Row],[Days]]&amp;" "&amp;LeaveTracker[[#This Row],[Type of Leave]]</f>
        <v>2 SL</v>
      </c>
      <c r="L2657" s="23">
        <f ca="1">NETWORKDAYS(LeaveTracker[[#This Row],[Start Date]],LeaveTracker[[#This Row],[End Date]],lstHolidays)</f>
        <v>2</v>
      </c>
      <c r="M2657" s="27"/>
    </row>
    <row r="2658" spans="1:13" ht="30"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19" t="s">
        <v>298</v>
      </c>
      <c r="J2658" s="43" t="s">
        <v>1003</v>
      </c>
      <c r="K2658" s="51" t="str">
        <f ca="1">LeaveTracker[[#This Row],[Days]]&amp;" "&amp;LeaveTracker[[#This Row],[Type of Leave]]</f>
        <v>1 OTHER</v>
      </c>
      <c r="L2658" s="23">
        <f ca="1">NETWORKDAYS(LeaveTracker[[#This Row],[Start Date]],LeaveTracker[[#This Row],[End Date]],lstHolidays)</f>
        <v>1</v>
      </c>
      <c r="M2658" s="27"/>
    </row>
    <row r="2659" spans="1:13" ht="30"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19" t="s">
        <v>298</v>
      </c>
      <c r="J2659" s="43" t="s">
        <v>1003</v>
      </c>
      <c r="K2659" s="51" t="str">
        <f ca="1">LeaveTracker[[#This Row],[Days]]&amp;" "&amp;LeaveTracker[[#This Row],[Type of Leave]]</f>
        <v>1 OTHER</v>
      </c>
      <c r="L2659" s="23">
        <f ca="1">NETWORKDAYS(LeaveTracker[[#This Row],[Start Date]],LeaveTracker[[#This Row],[End Date]],lstHolidays)</f>
        <v>1</v>
      </c>
      <c r="M2659" s="27"/>
    </row>
    <row r="2660" spans="1:13" ht="30" customHeight="1" x14ac:dyDescent="0.3">
      <c r="A2660" s="27">
        <f>A2659+1</f>
        <v>1079</v>
      </c>
      <c r="B2660" s="31">
        <v>44811</v>
      </c>
      <c r="C2660" s="31">
        <v>44782</v>
      </c>
      <c r="D2660" s="19" t="s">
        <v>402</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19" t="s">
        <v>81</v>
      </c>
      <c r="K2660" s="51" t="str">
        <f ca="1">LeaveTracker[[#This Row],[Days]]&amp;" "&amp;LeaveTracker[[#This Row],[Type of Leave]]</f>
        <v>1 SL</v>
      </c>
      <c r="L2660" s="23">
        <f ca="1">NETWORKDAYS(LeaveTracker[[#This Row],[Start Date]],LeaveTracker[[#This Row],[End Date]],lstHolidays)</f>
        <v>1</v>
      </c>
      <c r="M2660" s="27"/>
    </row>
    <row r="2661" spans="1:13" ht="30" customHeight="1" x14ac:dyDescent="0.3">
      <c r="A2661" s="27">
        <f>A2660+1</f>
        <v>1080</v>
      </c>
      <c r="B2661" s="31">
        <v>44811</v>
      </c>
      <c r="C2661" s="31">
        <v>44743</v>
      </c>
      <c r="D2661" s="19" t="s">
        <v>1083</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19" t="s">
        <v>298</v>
      </c>
      <c r="J2661" s="43" t="s">
        <v>1003</v>
      </c>
      <c r="K2661" s="51" t="str">
        <f ca="1">LeaveTracker[[#This Row],[Days]]&amp;" "&amp;LeaveTracker[[#This Row],[Type of Leave]]</f>
        <v>2 OTHER</v>
      </c>
      <c r="L2661" s="23">
        <f ca="1">NETWORKDAYS(LeaveTracker[[#This Row],[Start Date]],LeaveTracker[[#This Row],[End Date]],lstHolidays)</f>
        <v>2</v>
      </c>
      <c r="M2661" s="27"/>
    </row>
    <row r="2662" spans="1:13" ht="30" customHeight="1" x14ac:dyDescent="0.3">
      <c r="A2662" s="27">
        <f>A2661+1</f>
        <v>1081</v>
      </c>
      <c r="B2662" s="31">
        <v>44811</v>
      </c>
      <c r="C2662" s="31">
        <v>44743</v>
      </c>
      <c r="D2662" s="19" t="s">
        <v>1083</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19" t="s">
        <v>298</v>
      </c>
      <c r="J2662" s="43" t="s">
        <v>1004</v>
      </c>
      <c r="K2662" s="51" t="str">
        <f ca="1">LeaveTracker[[#This Row],[Days]]&amp;" "&amp;LeaveTracker[[#This Row],[Type of Leave]]</f>
        <v>1 OTHER</v>
      </c>
      <c r="L2662" s="23">
        <f ca="1">NETWORKDAYS(LeaveTracker[[#This Row],[Start Date]],LeaveTracker[[#This Row],[End Date]],lstHolidays)</f>
        <v>1</v>
      </c>
      <c r="M2662" s="27"/>
    </row>
    <row r="2663" spans="1:13" ht="30" customHeight="1" x14ac:dyDescent="0.3">
      <c r="A2663" s="27">
        <f>A2662+1</f>
        <v>1082</v>
      </c>
      <c r="B2663" s="31">
        <v>44819</v>
      </c>
      <c r="C2663" s="31">
        <v>44782</v>
      </c>
      <c r="D2663" s="19" t="s">
        <v>1261</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19" t="s">
        <v>82</v>
      </c>
      <c r="K2663" s="51" t="str">
        <f ca="1">LeaveTracker[[#This Row],[Days]]&amp;" "&amp;LeaveTracker[[#This Row],[Type of Leave]]</f>
        <v>2 VL</v>
      </c>
      <c r="L2663" s="23">
        <f ca="1">NETWORKDAYS(LeaveTracker[[#This Row],[Start Date]],LeaveTracker[[#This Row],[End Date]],lstHolidays)</f>
        <v>2</v>
      </c>
      <c r="M2663" s="27"/>
    </row>
    <row r="2664" spans="1:13" ht="30" customHeight="1" x14ac:dyDescent="0.3">
      <c r="A2664" s="27">
        <v>1082</v>
      </c>
      <c r="B2664" s="31">
        <v>44819</v>
      </c>
      <c r="C2664" s="31">
        <v>44782</v>
      </c>
      <c r="D2664" s="19" t="s">
        <v>1261</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19" t="s">
        <v>82</v>
      </c>
      <c r="K2664" s="51" t="str">
        <f ca="1">LeaveTracker[[#This Row],[Days]]&amp;" "&amp;LeaveTracker[[#This Row],[Type of Leave]]</f>
        <v>5 VL</v>
      </c>
      <c r="L2664" s="23">
        <f ca="1">NETWORKDAYS(LeaveTracker[[#This Row],[Start Date]],LeaveTracker[[#This Row],[End Date]],lstHolidays)</f>
        <v>5</v>
      </c>
      <c r="M2664" s="27"/>
    </row>
    <row r="2665" spans="1:13" ht="30" customHeight="1" x14ac:dyDescent="0.3">
      <c r="A2665" s="27">
        <f t="shared" ref="A2665:A2728" si="16">A2664+1</f>
        <v>1083</v>
      </c>
      <c r="B2665" s="31">
        <v>44819</v>
      </c>
      <c r="C2665" s="31">
        <v>44764</v>
      </c>
      <c r="D2665" s="19" t="s">
        <v>1265</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19" t="s">
        <v>81</v>
      </c>
      <c r="K2665" s="51" t="str">
        <f ca="1">LeaveTracker[[#This Row],[Days]]&amp;" "&amp;LeaveTracker[[#This Row],[Type of Leave]]</f>
        <v>1 SL</v>
      </c>
      <c r="L2665" s="23">
        <f ca="1">NETWORKDAYS(LeaveTracker[[#This Row],[Start Date]],LeaveTracker[[#This Row],[End Date]],lstHolidays)</f>
        <v>1</v>
      </c>
      <c r="M2665" s="27"/>
    </row>
    <row r="2666" spans="1:13" ht="30" customHeight="1" x14ac:dyDescent="0.3">
      <c r="A2666" s="27">
        <f t="shared" si="16"/>
        <v>1084</v>
      </c>
      <c r="B2666" s="31">
        <v>44819</v>
      </c>
      <c r="C2666" s="31">
        <v>44783</v>
      </c>
      <c r="D2666" s="19" t="s">
        <v>459</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19" t="s">
        <v>81</v>
      </c>
      <c r="K2666" s="51" t="str">
        <f ca="1">LeaveTracker[[#This Row],[Days]]&amp;" "&amp;LeaveTracker[[#This Row],[Type of Leave]]</f>
        <v>1 SL</v>
      </c>
      <c r="L2666" s="23">
        <f ca="1">NETWORKDAYS(LeaveTracker[[#This Row],[Start Date]],LeaveTracker[[#This Row],[End Date]],lstHolidays)</f>
        <v>1</v>
      </c>
      <c r="M2666" s="27"/>
    </row>
    <row r="2667" spans="1:13" ht="30" customHeight="1" x14ac:dyDescent="0.3">
      <c r="A2667" s="27">
        <f t="shared" si="16"/>
        <v>1085</v>
      </c>
      <c r="B2667" s="31">
        <v>44819</v>
      </c>
      <c r="C2667" s="31">
        <v>44784</v>
      </c>
      <c r="D2667" s="19" t="s">
        <v>1268</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19" t="s">
        <v>298</v>
      </c>
      <c r="J2667" s="43" t="s">
        <v>1004</v>
      </c>
      <c r="K2667" s="51" t="str">
        <f ca="1">LeaveTracker[[#This Row],[Days]]&amp;" "&amp;LeaveTracker[[#This Row],[Type of Leave]]</f>
        <v>3 OTHER</v>
      </c>
      <c r="L2667" s="23">
        <f ca="1">NETWORKDAYS(LeaveTracker[[#This Row],[Start Date]],LeaveTracker[[#This Row],[End Date]],lstHolidays)</f>
        <v>3</v>
      </c>
      <c r="M2667" s="27"/>
    </row>
    <row r="2668" spans="1:13" ht="30" customHeight="1" x14ac:dyDescent="0.3">
      <c r="A2668" s="27">
        <f t="shared" si="16"/>
        <v>1086</v>
      </c>
      <c r="B2668" s="31">
        <v>44819</v>
      </c>
      <c r="C2668" s="31">
        <v>44778</v>
      </c>
      <c r="D2668" s="19" t="s">
        <v>798</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19" t="s">
        <v>81</v>
      </c>
      <c r="K2668" s="51" t="str">
        <f ca="1">LeaveTracker[[#This Row],[Days]]&amp;" "&amp;LeaveTracker[[#This Row],[Type of Leave]]</f>
        <v>1 SL</v>
      </c>
      <c r="L2668" s="23">
        <f ca="1">NETWORKDAYS(LeaveTracker[[#This Row],[Start Date]],LeaveTracker[[#This Row],[End Date]],lstHolidays)</f>
        <v>1</v>
      </c>
      <c r="M2668" s="27"/>
    </row>
    <row r="2669" spans="1:13" ht="30" customHeight="1" x14ac:dyDescent="0.3">
      <c r="A2669" s="27">
        <f t="shared" si="16"/>
        <v>1087</v>
      </c>
      <c r="B2669" s="31">
        <v>44819</v>
      </c>
      <c r="C2669" s="31">
        <v>44778</v>
      </c>
      <c r="D2669" s="19" t="s">
        <v>1272</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19" t="s">
        <v>82</v>
      </c>
      <c r="K2669" s="51" t="str">
        <f ca="1">LeaveTracker[[#This Row],[Days]]&amp;" "&amp;LeaveTracker[[#This Row],[Type of Leave]]</f>
        <v>1 VL</v>
      </c>
      <c r="L2669" s="23">
        <f ca="1">NETWORKDAYS(LeaveTracker[[#This Row],[Start Date]],LeaveTracker[[#This Row],[End Date]],lstHolidays)</f>
        <v>1</v>
      </c>
      <c r="M2669" s="27"/>
    </row>
    <row r="2670" spans="1:13" ht="30" customHeight="1" x14ac:dyDescent="0.3">
      <c r="A2670" s="27">
        <f t="shared" si="16"/>
        <v>1088</v>
      </c>
      <c r="B2670" s="31">
        <v>44819</v>
      </c>
      <c r="C2670" s="31">
        <v>44774</v>
      </c>
      <c r="D2670" s="19" t="s">
        <v>473</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19" t="s">
        <v>81</v>
      </c>
      <c r="K2670" s="51" t="str">
        <f ca="1">LeaveTracker[[#This Row],[Days]]&amp;" "&amp;LeaveTracker[[#This Row],[Type of Leave]]</f>
        <v>4 SL</v>
      </c>
      <c r="L2670" s="23">
        <f ca="1">NETWORKDAYS(LeaveTracker[[#This Row],[Start Date]],LeaveTracker[[#This Row],[End Date]],lstHolidays)</f>
        <v>4</v>
      </c>
      <c r="M2670" s="27"/>
    </row>
    <row r="2671" spans="1:13" ht="30" customHeight="1" x14ac:dyDescent="0.3">
      <c r="A2671" s="27">
        <f t="shared" si="16"/>
        <v>1089</v>
      </c>
      <c r="B2671" s="31">
        <v>44819</v>
      </c>
      <c r="C2671" s="31">
        <v>44777</v>
      </c>
      <c r="D2671" s="19" t="s">
        <v>473</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19" t="s">
        <v>81</v>
      </c>
      <c r="K2671" s="51" t="str">
        <f ca="1">LeaveTracker[[#This Row],[Days]]&amp;" "&amp;LeaveTracker[[#This Row],[Type of Leave]]</f>
        <v>2 SL</v>
      </c>
      <c r="L2671" s="23">
        <f ca="1">NETWORKDAYS(LeaveTracker[[#This Row],[Start Date]],LeaveTracker[[#This Row],[End Date]],lstHolidays)</f>
        <v>2</v>
      </c>
      <c r="M2671" s="27"/>
    </row>
    <row r="2672" spans="1:13" ht="30" customHeight="1" x14ac:dyDescent="0.3">
      <c r="A2672" s="27">
        <f t="shared" si="16"/>
        <v>1090</v>
      </c>
      <c r="B2672" s="31">
        <v>44819</v>
      </c>
      <c r="C2672" s="31">
        <v>44795</v>
      </c>
      <c r="D2672" s="19" t="s">
        <v>1049</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19" t="s">
        <v>81</v>
      </c>
      <c r="K2672" s="51" t="str">
        <f ca="1">LeaveTracker[[#This Row],[Days]]&amp;" "&amp;LeaveTracker[[#This Row],[Type of Leave]]</f>
        <v>1 SL</v>
      </c>
      <c r="L2672" s="23">
        <f ca="1">NETWORKDAYS(LeaveTracker[[#This Row],[Start Date]],LeaveTracker[[#This Row],[End Date]],lstHolidays)</f>
        <v>1</v>
      </c>
      <c r="M2672" s="27"/>
    </row>
    <row r="2673" spans="1:13" ht="30" customHeight="1" x14ac:dyDescent="0.3">
      <c r="A2673" s="27">
        <f t="shared" si="16"/>
        <v>1091</v>
      </c>
      <c r="B2673" s="31">
        <v>44819</v>
      </c>
      <c r="C2673" s="31">
        <v>44792</v>
      </c>
      <c r="D2673" s="19" t="s">
        <v>522</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19" t="s">
        <v>298</v>
      </c>
      <c r="J2673" s="43" t="s">
        <v>1035</v>
      </c>
      <c r="K2673" s="51" t="str">
        <f ca="1">LeaveTracker[[#This Row],[Days]]&amp;" "&amp;LeaveTracker[[#This Row],[Type of Leave]]</f>
        <v>1 OTHER</v>
      </c>
      <c r="L2673" s="23">
        <f ca="1">NETWORKDAYS(LeaveTracker[[#This Row],[Start Date]],LeaveTracker[[#This Row],[End Date]],lstHolidays)</f>
        <v>1</v>
      </c>
      <c r="M2673" s="27"/>
    </row>
    <row r="2674" spans="1:13" ht="30"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19" t="s">
        <v>81</v>
      </c>
      <c r="K2674" s="51" t="str">
        <f ca="1">LeaveTracker[[#This Row],[Days]]&amp;" "&amp;LeaveTracker[[#This Row],[Type of Leave]]</f>
        <v>1 SL</v>
      </c>
      <c r="L2674" s="23">
        <f ca="1">NETWORKDAYS(LeaveTracker[[#This Row],[Start Date]],LeaveTracker[[#This Row],[End Date]],lstHolidays)</f>
        <v>1</v>
      </c>
      <c r="M2674" s="27"/>
    </row>
    <row r="2675" spans="1:13" ht="30" customHeight="1" x14ac:dyDescent="0.3">
      <c r="A2675" s="27">
        <f t="shared" si="16"/>
        <v>1093</v>
      </c>
      <c r="B2675" s="31">
        <v>44819</v>
      </c>
      <c r="C2675" s="31">
        <v>44743</v>
      </c>
      <c r="D2675" s="19" t="s">
        <v>1275</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19" t="s">
        <v>298</v>
      </c>
      <c r="J2675" s="43" t="s">
        <v>691</v>
      </c>
      <c r="K2675" s="51" t="str">
        <f ca="1">LeaveTracker[[#This Row],[Days]]&amp;" "&amp;LeaveTracker[[#This Row],[Type of Leave]]</f>
        <v>0 OTHER</v>
      </c>
      <c r="L2675" s="23">
        <f ca="1">NETWORKDAYS(LeaveTracker[[#This Row],[Start Date]],LeaveTracker[[#This Row],[End Date]],lstHolidays)</f>
        <v>0</v>
      </c>
      <c r="M2675" s="27"/>
    </row>
    <row r="2676" spans="1:13" ht="30"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19" t="s">
        <v>81</v>
      </c>
      <c r="K2676" s="51" t="str">
        <f ca="1">LeaveTracker[[#This Row],[Days]]&amp;" "&amp;LeaveTracker[[#This Row],[Type of Leave]]</f>
        <v>1 SL</v>
      </c>
      <c r="L2676" s="23">
        <f ca="1">NETWORKDAYS(LeaveTracker[[#This Row],[Start Date]],LeaveTracker[[#This Row],[End Date]],lstHolidays)</f>
        <v>1</v>
      </c>
      <c r="M2676" s="27"/>
    </row>
    <row r="2677" spans="1:13" ht="30"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19" t="s">
        <v>81</v>
      </c>
      <c r="K2677" s="51" t="str">
        <f ca="1">LeaveTracker[[#This Row],[Days]]&amp;" "&amp;LeaveTracker[[#This Row],[Type of Leave]]</f>
        <v>1 SL</v>
      </c>
      <c r="L2677" s="23">
        <f ca="1">NETWORKDAYS(LeaveTracker[[#This Row],[Start Date]],LeaveTracker[[#This Row],[End Date]],lstHolidays)</f>
        <v>1</v>
      </c>
      <c r="M2677" s="27"/>
    </row>
    <row r="2678" spans="1:13" ht="30" customHeight="1" x14ac:dyDescent="0.3">
      <c r="A2678" s="27">
        <f t="shared" si="16"/>
        <v>1095</v>
      </c>
      <c r="B2678" s="31">
        <v>44819</v>
      </c>
      <c r="C2678" s="31">
        <v>44819</v>
      </c>
      <c r="D2678" s="19" t="s">
        <v>287</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19" t="s">
        <v>298</v>
      </c>
      <c r="J2678" s="43" t="s">
        <v>691</v>
      </c>
      <c r="K2678" s="51" t="str">
        <f ca="1">LeaveTracker[[#This Row],[Days]]&amp;" "&amp;LeaveTracker[[#This Row],[Type of Leave]]</f>
        <v>0 OTHER</v>
      </c>
      <c r="L2678" s="23">
        <f ca="1">NETWORKDAYS(LeaveTracker[[#This Row],[Start Date]],LeaveTracker[[#This Row],[End Date]],lstHolidays)</f>
        <v>0</v>
      </c>
      <c r="M2678" s="27"/>
    </row>
    <row r="2679" spans="1:13" ht="30" customHeight="1" x14ac:dyDescent="0.3">
      <c r="A2679" s="27">
        <f t="shared" si="16"/>
        <v>1096</v>
      </c>
      <c r="B2679" s="31">
        <v>44831</v>
      </c>
      <c r="C2679" s="31">
        <v>44796</v>
      </c>
      <c r="D2679" s="19" t="s">
        <v>1056</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19" t="s">
        <v>81</v>
      </c>
      <c r="K2679" s="51" t="str">
        <f ca="1">LeaveTracker[[#This Row],[Days]]&amp;" "&amp;LeaveTracker[[#This Row],[Type of Leave]]</f>
        <v>1 SL</v>
      </c>
      <c r="L2679" s="23">
        <f ca="1">NETWORKDAYS(LeaveTracker[[#This Row],[Start Date]],LeaveTracker[[#This Row],[End Date]],lstHolidays)</f>
        <v>1</v>
      </c>
      <c r="M2679" s="27"/>
    </row>
    <row r="2680" spans="1:13" ht="30" customHeight="1" x14ac:dyDescent="0.3">
      <c r="A2680" s="27">
        <f t="shared" si="16"/>
        <v>1097</v>
      </c>
      <c r="B2680" s="31">
        <v>44831</v>
      </c>
      <c r="C2680" s="31">
        <v>44795</v>
      </c>
      <c r="D2680" s="19" t="s">
        <v>394</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19" t="s">
        <v>298</v>
      </c>
      <c r="J2680" s="43" t="s">
        <v>1003</v>
      </c>
      <c r="K2680" s="51" t="str">
        <f ca="1">LeaveTracker[[#This Row],[Days]]&amp;" "&amp;LeaveTracker[[#This Row],[Type of Leave]]</f>
        <v>1 OTHER</v>
      </c>
      <c r="L2680" s="23">
        <f ca="1">NETWORKDAYS(LeaveTracker[[#This Row],[Start Date]],LeaveTracker[[#This Row],[End Date]],lstHolidays)</f>
        <v>1</v>
      </c>
      <c r="M2680" s="27"/>
    </row>
    <row r="2681" spans="1:13" ht="30" customHeight="1" x14ac:dyDescent="0.3">
      <c r="A2681" s="27">
        <f t="shared" si="16"/>
        <v>1098</v>
      </c>
      <c r="B2681" s="31">
        <v>44831</v>
      </c>
      <c r="C2681" s="31">
        <v>44795</v>
      </c>
      <c r="D2681" s="19" t="s">
        <v>394</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19" t="s">
        <v>298</v>
      </c>
      <c r="J2681" s="43" t="s">
        <v>1003</v>
      </c>
      <c r="K2681" s="51" t="str">
        <f ca="1">LeaveTracker[[#This Row],[Days]]&amp;" "&amp;LeaveTracker[[#This Row],[Type of Leave]]</f>
        <v>1 OTHER</v>
      </c>
      <c r="L2681" s="23">
        <f ca="1">NETWORKDAYS(LeaveTracker[[#This Row],[Start Date]],LeaveTracker[[#This Row],[End Date]],lstHolidays)</f>
        <v>1</v>
      </c>
      <c r="M2681" s="27"/>
    </row>
    <row r="2682" spans="1:13" ht="30" customHeight="1" x14ac:dyDescent="0.3">
      <c r="A2682" s="27">
        <f t="shared" si="16"/>
        <v>1099</v>
      </c>
      <c r="B2682" s="31">
        <v>44831</v>
      </c>
      <c r="C2682" s="31">
        <v>44798</v>
      </c>
      <c r="D2682" s="19" t="s">
        <v>1078</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19" t="s">
        <v>81</v>
      </c>
      <c r="K2682" s="51" t="str">
        <f ca="1">LeaveTracker[[#This Row],[Days]]&amp;" "&amp;LeaveTracker[[#This Row],[Type of Leave]]</f>
        <v>1 SL</v>
      </c>
      <c r="L2682" s="23">
        <f ca="1">NETWORKDAYS(LeaveTracker[[#This Row],[Start Date]],LeaveTracker[[#This Row],[End Date]],lstHolidays)</f>
        <v>1</v>
      </c>
      <c r="M2682" s="27"/>
    </row>
    <row r="2683" spans="1:13" ht="30" customHeight="1" x14ac:dyDescent="0.3">
      <c r="A2683" s="27">
        <f t="shared" si="16"/>
        <v>1100</v>
      </c>
      <c r="B2683" s="31">
        <v>44831</v>
      </c>
      <c r="C2683" s="31">
        <v>44799</v>
      </c>
      <c r="D2683" s="19" t="s">
        <v>522</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19" t="s">
        <v>298</v>
      </c>
      <c r="J2683" s="43" t="s">
        <v>1003</v>
      </c>
      <c r="K2683" s="51" t="str">
        <f ca="1">LeaveTracker[[#This Row],[Days]]&amp;" "&amp;LeaveTracker[[#This Row],[Type of Leave]]</f>
        <v>1 OTHER</v>
      </c>
      <c r="L2683" s="23">
        <f ca="1">NETWORKDAYS(LeaveTracker[[#This Row],[Start Date]],LeaveTracker[[#This Row],[End Date]],lstHolidays)</f>
        <v>1</v>
      </c>
      <c r="M2683" s="27"/>
    </row>
    <row r="2684" spans="1:13" ht="30" customHeight="1" x14ac:dyDescent="0.3">
      <c r="A2684" s="27">
        <f t="shared" si="16"/>
        <v>1101</v>
      </c>
      <c r="B2684" s="31">
        <v>44831</v>
      </c>
      <c r="C2684" s="31">
        <v>44799</v>
      </c>
      <c r="D2684" s="19" t="s">
        <v>471</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19" t="s">
        <v>298</v>
      </c>
      <c r="J2684" s="43" t="s">
        <v>1003</v>
      </c>
      <c r="K2684" s="51" t="str">
        <f ca="1">LeaveTracker[[#This Row],[Days]]&amp;" "&amp;LeaveTracker[[#This Row],[Type of Leave]]</f>
        <v>1 OTHER</v>
      </c>
      <c r="L2684" s="23">
        <f ca="1">NETWORKDAYS(LeaveTracker[[#This Row],[Start Date]],LeaveTracker[[#This Row],[End Date]],lstHolidays)</f>
        <v>1</v>
      </c>
      <c r="M2684" s="27"/>
    </row>
    <row r="2685" spans="1:13" ht="30" customHeight="1" x14ac:dyDescent="0.3">
      <c r="A2685" s="27">
        <f t="shared" si="16"/>
        <v>1102</v>
      </c>
      <c r="B2685" s="31">
        <v>44831</v>
      </c>
      <c r="C2685" s="31">
        <v>44799</v>
      </c>
      <c r="D2685" s="19" t="s">
        <v>471</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19" t="s">
        <v>298</v>
      </c>
      <c r="J2685" s="43" t="s">
        <v>1003</v>
      </c>
      <c r="K2685" s="51" t="str">
        <f ca="1">LeaveTracker[[#This Row],[Days]]&amp;" "&amp;LeaveTracker[[#This Row],[Type of Leave]]</f>
        <v>1 OTHER</v>
      </c>
      <c r="L2685" s="23">
        <f ca="1">NETWORKDAYS(LeaveTracker[[#This Row],[Start Date]],LeaveTracker[[#This Row],[End Date]],lstHolidays)</f>
        <v>1</v>
      </c>
      <c r="M2685" s="27"/>
    </row>
    <row r="2686" spans="1:13" ht="30" customHeight="1" x14ac:dyDescent="0.3">
      <c r="A2686" s="27">
        <f t="shared" si="16"/>
        <v>1103</v>
      </c>
      <c r="B2686" s="31">
        <v>44831</v>
      </c>
      <c r="C2686" s="31">
        <v>44769</v>
      </c>
      <c r="D2686" s="19" t="s">
        <v>874</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19" t="s">
        <v>81</v>
      </c>
      <c r="K2686" s="51" t="str">
        <f ca="1">LeaveTracker[[#This Row],[Days]]&amp;" "&amp;LeaveTracker[[#This Row],[Type of Leave]]</f>
        <v>1 SL</v>
      </c>
      <c r="L2686" s="23">
        <f ca="1">NETWORKDAYS(LeaveTracker[[#This Row],[Start Date]],LeaveTracker[[#This Row],[End Date]],lstHolidays)</f>
        <v>1</v>
      </c>
      <c r="M2686" s="27"/>
    </row>
    <row r="2687" spans="1:13" ht="30" customHeight="1" x14ac:dyDescent="0.3">
      <c r="A2687" s="27">
        <f t="shared" si="16"/>
        <v>1104</v>
      </c>
      <c r="B2687" s="31">
        <v>44831</v>
      </c>
      <c r="C2687" s="31">
        <v>44798</v>
      </c>
      <c r="D2687" s="19" t="s">
        <v>525</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19" t="s">
        <v>82</v>
      </c>
      <c r="K2687" s="51" t="str">
        <f ca="1">LeaveTracker[[#This Row],[Days]]&amp;" "&amp;LeaveTracker[[#This Row],[Type of Leave]]</f>
        <v>1 VL</v>
      </c>
      <c r="L2687" s="23">
        <f ca="1">NETWORKDAYS(LeaveTracker[[#This Row],[Start Date]],LeaveTracker[[#This Row],[End Date]],lstHolidays)</f>
        <v>1</v>
      </c>
      <c r="M2687" s="27"/>
    </row>
    <row r="2688" spans="1:13" ht="30" customHeight="1" x14ac:dyDescent="0.3">
      <c r="A2688" s="27">
        <f t="shared" si="16"/>
        <v>1105</v>
      </c>
      <c r="B2688" s="31">
        <v>44831</v>
      </c>
      <c r="C2688" s="31">
        <v>44798</v>
      </c>
      <c r="D2688" s="19" t="s">
        <v>776</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19" t="s">
        <v>81</v>
      </c>
      <c r="J2688" s="43" t="s">
        <v>1022</v>
      </c>
      <c r="K2688" s="51" t="str">
        <f ca="1">LeaveTracker[[#This Row],[Days]]&amp;" "&amp;LeaveTracker[[#This Row],[Type of Leave]]</f>
        <v>2 SL</v>
      </c>
      <c r="L2688" s="23">
        <f ca="1">NETWORKDAYS(LeaveTracker[[#This Row],[Start Date]],LeaveTracker[[#This Row],[End Date]],lstHolidays)</f>
        <v>2</v>
      </c>
      <c r="M2688" s="27"/>
    </row>
    <row r="2689" spans="1:13" ht="30" customHeight="1" x14ac:dyDescent="0.3">
      <c r="A2689" s="27">
        <v>1105</v>
      </c>
      <c r="B2689" s="31">
        <v>44831</v>
      </c>
      <c r="C2689" s="31">
        <v>44798</v>
      </c>
      <c r="D2689" s="19" t="s">
        <v>776</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19" t="s">
        <v>81</v>
      </c>
      <c r="J2689" s="43" t="s">
        <v>1022</v>
      </c>
      <c r="K2689" s="51" t="str">
        <f ca="1">LeaveTracker[[#This Row],[Days]]&amp;" "&amp;LeaveTracker[[#This Row],[Type of Leave]]</f>
        <v>2 SL</v>
      </c>
      <c r="L2689" s="23">
        <f ca="1">NETWORKDAYS(LeaveTracker[[#This Row],[Start Date]],LeaveTracker[[#This Row],[End Date]],lstHolidays)</f>
        <v>2</v>
      </c>
      <c r="M2689" s="27"/>
    </row>
    <row r="2690" spans="1:13" ht="30" customHeight="1" x14ac:dyDescent="0.3">
      <c r="A2690" s="27">
        <f t="shared" si="16"/>
        <v>1106</v>
      </c>
      <c r="B2690" s="31">
        <v>44831</v>
      </c>
      <c r="C2690" s="31">
        <v>44799</v>
      </c>
      <c r="D2690" s="19" t="s">
        <v>874</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19" t="s">
        <v>81</v>
      </c>
      <c r="K2690" s="51" t="str">
        <f ca="1">LeaveTracker[[#This Row],[Days]]&amp;" "&amp;LeaveTracker[[#This Row],[Type of Leave]]</f>
        <v>1 SL</v>
      </c>
      <c r="L2690" s="23">
        <f ca="1">NETWORKDAYS(LeaveTracker[[#This Row],[Start Date]],LeaveTracker[[#This Row],[End Date]],lstHolidays)</f>
        <v>1</v>
      </c>
      <c r="M2690" s="27"/>
    </row>
    <row r="2691" spans="1:13" ht="30" customHeight="1" x14ac:dyDescent="0.3">
      <c r="A2691" s="27">
        <v>1106</v>
      </c>
      <c r="B2691" s="31">
        <v>44831</v>
      </c>
      <c r="C2691" s="31">
        <v>44799</v>
      </c>
      <c r="D2691" s="19" t="s">
        <v>874</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19" t="s">
        <v>81</v>
      </c>
      <c r="K2691" s="51" t="str">
        <f ca="1">LeaveTracker[[#This Row],[Days]]&amp;" "&amp;LeaveTracker[[#This Row],[Type of Leave]]</f>
        <v>1 SL</v>
      </c>
      <c r="L2691" s="23">
        <f ca="1">NETWORKDAYS(LeaveTracker[[#This Row],[Start Date]],LeaveTracker[[#This Row],[End Date]],lstHolidays)</f>
        <v>1</v>
      </c>
      <c r="M2691" s="27"/>
    </row>
    <row r="2692" spans="1:13" ht="30" customHeight="1" x14ac:dyDescent="0.3">
      <c r="A2692" s="27">
        <f t="shared" si="16"/>
        <v>1107</v>
      </c>
      <c r="B2692" s="31">
        <v>44831</v>
      </c>
      <c r="C2692" s="31">
        <v>44798</v>
      </c>
      <c r="D2692" s="19" t="s">
        <v>874</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19" t="s">
        <v>81</v>
      </c>
      <c r="K2692" s="51" t="str">
        <f ca="1">LeaveTracker[[#This Row],[Days]]&amp;" "&amp;LeaveTracker[[#This Row],[Type of Leave]]</f>
        <v>3 SL</v>
      </c>
      <c r="L2692" s="23">
        <f ca="1">NETWORKDAYS(LeaveTracker[[#This Row],[Start Date]],LeaveTracker[[#This Row],[End Date]],lstHolidays)</f>
        <v>3</v>
      </c>
      <c r="M2692" s="27"/>
    </row>
    <row r="2693" spans="1:13" ht="30" customHeight="1" x14ac:dyDescent="0.3">
      <c r="A2693" s="27">
        <f t="shared" si="16"/>
        <v>1108</v>
      </c>
      <c r="B2693" s="31">
        <v>44831</v>
      </c>
      <c r="C2693" s="31">
        <v>44783</v>
      </c>
      <c r="D2693" s="19" t="s">
        <v>525</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19" t="s">
        <v>298</v>
      </c>
      <c r="J2693" s="43" t="s">
        <v>1003</v>
      </c>
      <c r="K2693" s="51" t="str">
        <f ca="1">LeaveTracker[[#This Row],[Days]]&amp;" "&amp;LeaveTracker[[#This Row],[Type of Leave]]</f>
        <v>1 OTHER</v>
      </c>
      <c r="L2693" s="23">
        <f ca="1">NETWORKDAYS(LeaveTracker[[#This Row],[Start Date]],LeaveTracker[[#This Row],[End Date]],lstHolidays)</f>
        <v>1</v>
      </c>
      <c r="M2693" s="27"/>
    </row>
    <row r="2694" spans="1:13" ht="30" customHeight="1" x14ac:dyDescent="0.3">
      <c r="A2694" s="27">
        <f t="shared" si="16"/>
        <v>1109</v>
      </c>
      <c r="B2694" s="31">
        <v>44831</v>
      </c>
      <c r="C2694" s="31">
        <v>44782</v>
      </c>
      <c r="D2694" s="19" t="s">
        <v>776</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19" t="s">
        <v>81</v>
      </c>
      <c r="K2694" s="51" t="str">
        <f ca="1">LeaveTracker[[#This Row],[Days]]&amp;" "&amp;LeaveTracker[[#This Row],[Type of Leave]]</f>
        <v>1 SL</v>
      </c>
      <c r="L2694" s="23">
        <f ca="1">NETWORKDAYS(LeaveTracker[[#This Row],[Start Date]],LeaveTracker[[#This Row],[End Date]],lstHolidays)</f>
        <v>1</v>
      </c>
      <c r="M2694" s="27"/>
    </row>
    <row r="2695" spans="1:13" ht="30" customHeight="1" x14ac:dyDescent="0.3">
      <c r="A2695" s="27">
        <f t="shared" si="16"/>
        <v>1110</v>
      </c>
      <c r="B2695" s="31">
        <v>44831</v>
      </c>
      <c r="C2695" s="31">
        <v>44783</v>
      </c>
      <c r="D2695" s="19" t="s">
        <v>878</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19" t="s">
        <v>81</v>
      </c>
      <c r="K2695" s="51" t="str">
        <f ca="1">LeaveTracker[[#This Row],[Days]]&amp;" "&amp;LeaveTracker[[#This Row],[Type of Leave]]</f>
        <v>1 SL</v>
      </c>
      <c r="L2695" s="23">
        <f ca="1">NETWORKDAYS(LeaveTracker[[#This Row],[Start Date]],LeaveTracker[[#This Row],[End Date]],lstHolidays)</f>
        <v>1</v>
      </c>
      <c r="M2695" s="27"/>
    </row>
    <row r="2696" spans="1:13" ht="30" customHeight="1" x14ac:dyDescent="0.3">
      <c r="A2696" s="27">
        <v>1110</v>
      </c>
      <c r="B2696" s="31">
        <v>44831</v>
      </c>
      <c r="C2696" s="31">
        <v>44783</v>
      </c>
      <c r="D2696" s="19" t="s">
        <v>878</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19" t="s">
        <v>81</v>
      </c>
      <c r="K2696" s="51" t="str">
        <f ca="1">LeaveTracker[[#This Row],[Days]]&amp;" "&amp;LeaveTracker[[#This Row],[Type of Leave]]</f>
        <v>2 SL</v>
      </c>
      <c r="L2696" s="23">
        <f ca="1">NETWORKDAYS(LeaveTracker[[#This Row],[Start Date]],LeaveTracker[[#This Row],[End Date]],lstHolidays)</f>
        <v>2</v>
      </c>
      <c r="M2696" s="27"/>
    </row>
    <row r="2697" spans="1:13" ht="30" customHeight="1" x14ac:dyDescent="0.3">
      <c r="A2697" s="27">
        <f t="shared" si="16"/>
        <v>1111</v>
      </c>
      <c r="B2697" s="31">
        <v>44831</v>
      </c>
      <c r="C2697" s="31">
        <v>44778</v>
      </c>
      <c r="D2697" s="19" t="s">
        <v>874</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19" t="s">
        <v>81</v>
      </c>
      <c r="K2697" s="51" t="str">
        <f ca="1">LeaveTracker[[#This Row],[Days]]&amp;" "&amp;LeaveTracker[[#This Row],[Type of Leave]]</f>
        <v>1 SL</v>
      </c>
      <c r="L2697" s="23">
        <f ca="1">NETWORKDAYS(LeaveTracker[[#This Row],[Start Date]],LeaveTracker[[#This Row],[End Date]],lstHolidays)</f>
        <v>1</v>
      </c>
      <c r="M2697" s="27"/>
    </row>
    <row r="2698" spans="1:13" ht="30" customHeight="1" x14ac:dyDescent="0.3">
      <c r="A2698" s="27">
        <f t="shared" si="16"/>
        <v>1112</v>
      </c>
      <c r="B2698" s="31">
        <v>44831</v>
      </c>
      <c r="C2698" s="31">
        <v>44817</v>
      </c>
      <c r="D2698" s="19" t="s">
        <v>609</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19" t="s">
        <v>81</v>
      </c>
      <c r="K2698" s="51" t="str">
        <f ca="1">LeaveTracker[[#This Row],[Days]]&amp;" "&amp;LeaveTracker[[#This Row],[Type of Leave]]</f>
        <v>1 SL</v>
      </c>
      <c r="L2698" s="23">
        <f ca="1">NETWORKDAYS(LeaveTracker[[#This Row],[Start Date]],LeaveTracker[[#This Row],[End Date]],lstHolidays)</f>
        <v>1</v>
      </c>
      <c r="M2698" s="27"/>
    </row>
    <row r="2699" spans="1:13" ht="30" customHeight="1" x14ac:dyDescent="0.3">
      <c r="A2699" s="27">
        <f t="shared" si="16"/>
        <v>1113</v>
      </c>
      <c r="B2699" s="31">
        <v>44831</v>
      </c>
      <c r="C2699" s="31">
        <v>44816</v>
      </c>
      <c r="D2699" s="19" t="s">
        <v>482</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19" t="s">
        <v>82</v>
      </c>
      <c r="K2699" s="51" t="str">
        <f ca="1">LeaveTracker[[#This Row],[Days]]&amp;" "&amp;LeaveTracker[[#This Row],[Type of Leave]]</f>
        <v>1 VL</v>
      </c>
      <c r="L2699" s="23">
        <f ca="1">NETWORKDAYS(LeaveTracker[[#This Row],[Start Date]],LeaveTracker[[#This Row],[End Date]],lstHolidays)</f>
        <v>1</v>
      </c>
      <c r="M2699" s="27"/>
    </row>
    <row r="2700" spans="1:13" ht="30" customHeight="1" x14ac:dyDescent="0.3">
      <c r="A2700" s="27">
        <f t="shared" si="16"/>
        <v>1114</v>
      </c>
      <c r="B2700" s="31">
        <v>44831</v>
      </c>
      <c r="C2700" s="31">
        <v>44812</v>
      </c>
      <c r="D2700" s="19" t="s">
        <v>278</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19" t="s">
        <v>298</v>
      </c>
      <c r="J2700" s="43" t="s">
        <v>1003</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1279</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19" t="s">
        <v>298</v>
      </c>
      <c r="J2701" s="43" t="s">
        <v>1022</v>
      </c>
      <c r="K2701" s="51" t="str">
        <f ca="1">LeaveTracker[[#This Row],[Days]]&amp;" "&amp;LeaveTracker[[#This Row],[Type of Leave]]</f>
        <v>6 OTHER</v>
      </c>
      <c r="L2701" s="23">
        <f ca="1">NETWORKDAYS(LeaveTracker[[#This Row],[Start Date]],LeaveTracker[[#This Row],[End Date]],lstHolidays)</f>
        <v>6</v>
      </c>
      <c r="M2701" s="27"/>
    </row>
    <row r="2702" spans="1:13" ht="30" customHeight="1" x14ac:dyDescent="0.3">
      <c r="A2702" s="27">
        <f t="shared" si="16"/>
        <v>1116</v>
      </c>
      <c r="B2702" s="31">
        <v>44831</v>
      </c>
      <c r="C2702" s="31">
        <v>44781</v>
      </c>
      <c r="D2702" s="19" t="s">
        <v>443</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19" t="s">
        <v>81</v>
      </c>
      <c r="K2702" s="51" t="str">
        <f ca="1">LeaveTracker[[#This Row],[Days]]&amp;" "&amp;LeaveTracker[[#This Row],[Type of Leave]]</f>
        <v>1 SL</v>
      </c>
      <c r="L2702" s="23">
        <f ca="1">NETWORKDAYS(LeaveTracker[[#This Row],[Start Date]],LeaveTracker[[#This Row],[End Date]],lstHolidays)</f>
        <v>1</v>
      </c>
      <c r="M2702" s="27"/>
    </row>
    <row r="2703" spans="1:13" ht="30" customHeight="1" x14ac:dyDescent="0.3">
      <c r="A2703" s="27">
        <f t="shared" si="16"/>
        <v>1117</v>
      </c>
      <c r="B2703" s="31">
        <v>44831</v>
      </c>
      <c r="C2703" s="31">
        <v>44819</v>
      </c>
      <c r="D2703" s="19" t="s">
        <v>778</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19" t="s">
        <v>82</v>
      </c>
      <c r="K2703" s="51" t="str">
        <f ca="1">LeaveTracker[[#This Row],[Days]]&amp;" "&amp;LeaveTracker[[#This Row],[Type of Leave]]</f>
        <v>2 VL</v>
      </c>
      <c r="L2703" s="23">
        <f ca="1">NETWORKDAYS(LeaveTracker[[#This Row],[Start Date]],LeaveTracker[[#This Row],[End Date]],lstHolidays)</f>
        <v>2</v>
      </c>
      <c r="M2703" s="27"/>
    </row>
    <row r="2704" spans="1:13" ht="30" customHeight="1" x14ac:dyDescent="0.3">
      <c r="A2704" s="27">
        <f t="shared" si="16"/>
        <v>1118</v>
      </c>
      <c r="B2704" s="31">
        <v>44831</v>
      </c>
      <c r="C2704" s="31">
        <v>44817</v>
      </c>
      <c r="D2704" s="19" t="s">
        <v>944</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19" t="s">
        <v>82</v>
      </c>
      <c r="K2704" s="51" t="str">
        <f ca="1">LeaveTracker[[#This Row],[Days]]&amp;" "&amp;LeaveTracker[[#This Row],[Type of Leave]]</f>
        <v>1 VL</v>
      </c>
      <c r="L2704" s="23">
        <f ca="1">NETWORKDAYS(LeaveTracker[[#This Row],[Start Date]],LeaveTracker[[#This Row],[End Date]],lstHolidays)</f>
        <v>1</v>
      </c>
      <c r="M2704" s="27"/>
    </row>
    <row r="2705" spans="1:13" ht="30" customHeight="1" x14ac:dyDescent="0.3">
      <c r="A2705" s="27">
        <v>1118</v>
      </c>
      <c r="B2705" s="31">
        <v>44831</v>
      </c>
      <c r="C2705" s="31">
        <v>44817</v>
      </c>
      <c r="D2705" s="19" t="s">
        <v>944</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19" t="s">
        <v>82</v>
      </c>
      <c r="K2705" s="51" t="str">
        <f ca="1">LeaveTracker[[#This Row],[Days]]&amp;" "&amp;LeaveTracker[[#This Row],[Type of Leave]]</f>
        <v>1 VL</v>
      </c>
      <c r="L2705" s="23">
        <f ca="1">NETWORKDAYS(LeaveTracker[[#This Row],[Start Date]],LeaveTracker[[#This Row],[End Date]],lstHolidays)</f>
        <v>1</v>
      </c>
      <c r="M2705" s="27"/>
    </row>
    <row r="2706" spans="1:13" ht="30" customHeight="1" x14ac:dyDescent="0.3">
      <c r="A2706" s="27">
        <v>1118</v>
      </c>
      <c r="B2706" s="31">
        <v>44831</v>
      </c>
      <c r="C2706" s="31">
        <v>44817</v>
      </c>
      <c r="D2706" s="19" t="s">
        <v>944</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19" t="s">
        <v>82</v>
      </c>
      <c r="K2706" s="51" t="str">
        <f ca="1">LeaveTracker[[#This Row],[Days]]&amp;" "&amp;LeaveTracker[[#This Row],[Type of Leave]]</f>
        <v>1 VL</v>
      </c>
      <c r="L2706" s="23">
        <f ca="1">NETWORKDAYS(LeaveTracker[[#This Row],[Start Date]],LeaveTracker[[#This Row],[End Date]],lstHolidays)</f>
        <v>1</v>
      </c>
      <c r="M2706" s="27"/>
    </row>
    <row r="2707" spans="1:13" ht="30" customHeight="1" x14ac:dyDescent="0.3">
      <c r="A2707" s="27">
        <f t="shared" si="16"/>
        <v>1119</v>
      </c>
      <c r="B2707" s="31">
        <v>44831</v>
      </c>
      <c r="C2707" s="31">
        <v>44817</v>
      </c>
      <c r="D2707" s="19" t="s">
        <v>693</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19" t="s">
        <v>81</v>
      </c>
      <c r="K2707" s="51" t="str">
        <f ca="1">LeaveTracker[[#This Row],[Days]]&amp;" "&amp;LeaveTracker[[#This Row],[Type of Leave]]</f>
        <v>1 SL</v>
      </c>
      <c r="L2707" s="23">
        <f ca="1">NETWORKDAYS(LeaveTracker[[#This Row],[Start Date]],LeaveTracker[[#This Row],[End Date]],lstHolidays)</f>
        <v>1</v>
      </c>
      <c r="M2707" s="27"/>
    </row>
    <row r="2708" spans="1:13" ht="30" customHeight="1" x14ac:dyDescent="0.3">
      <c r="A2708" s="27">
        <v>1119</v>
      </c>
      <c r="B2708" s="31">
        <v>44831</v>
      </c>
      <c r="C2708" s="31">
        <v>44817</v>
      </c>
      <c r="D2708" s="19" t="s">
        <v>693</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19" t="s">
        <v>81</v>
      </c>
      <c r="K2708" s="51" t="str">
        <f ca="1">LeaveTracker[[#This Row],[Days]]&amp;" "&amp;LeaveTracker[[#This Row],[Type of Leave]]</f>
        <v>5 SL</v>
      </c>
      <c r="L2708" s="23">
        <f ca="1">NETWORKDAYS(LeaveTracker[[#This Row],[Start Date]],LeaveTracker[[#This Row],[End Date]],lstHolidays)</f>
        <v>5</v>
      </c>
      <c r="M2708" s="27"/>
    </row>
    <row r="2709" spans="1:13" ht="30"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19" t="s">
        <v>81</v>
      </c>
      <c r="K2709" s="51" t="str">
        <f ca="1">LeaveTracker[[#This Row],[Days]]&amp;" "&amp;LeaveTracker[[#This Row],[Type of Leave]]</f>
        <v>5 SL</v>
      </c>
      <c r="L2709" s="23">
        <f ca="1">NETWORKDAYS(LeaveTracker[[#This Row],[Start Date]],LeaveTracker[[#This Row],[End Date]],lstHolidays)</f>
        <v>5</v>
      </c>
      <c r="M2709" s="27"/>
    </row>
    <row r="2710" spans="1:13" ht="30" customHeight="1" x14ac:dyDescent="0.3">
      <c r="A2710" s="27">
        <f t="shared" si="16"/>
        <v>1121</v>
      </c>
      <c r="B2710" s="31">
        <v>44831</v>
      </c>
      <c r="C2710" s="31">
        <v>44792</v>
      </c>
      <c r="D2710" s="19" t="s">
        <v>688</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19" t="s">
        <v>81</v>
      </c>
      <c r="K2710" s="51" t="str">
        <f ca="1">LeaveTracker[[#This Row],[Days]]&amp;" "&amp;LeaveTracker[[#This Row],[Type of Leave]]</f>
        <v>2 SL</v>
      </c>
      <c r="L2710" s="23">
        <f ca="1">NETWORKDAYS(LeaveTracker[[#This Row],[Start Date]],LeaveTracker[[#This Row],[End Date]],lstHolidays)</f>
        <v>2</v>
      </c>
      <c r="M2710" s="27"/>
    </row>
    <row r="2711" spans="1:13" ht="30" customHeight="1" x14ac:dyDescent="0.3">
      <c r="A2711" s="27">
        <f t="shared" si="16"/>
        <v>1122</v>
      </c>
      <c r="B2711" s="31">
        <v>44831</v>
      </c>
      <c r="C2711" s="31">
        <v>44791</v>
      </c>
      <c r="D2711" s="19" t="s">
        <v>826</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19" t="s">
        <v>81</v>
      </c>
      <c r="K2711" s="51" t="str">
        <f ca="1">LeaveTracker[[#This Row],[Days]]&amp;" "&amp;LeaveTracker[[#This Row],[Type of Leave]]</f>
        <v>2 SL</v>
      </c>
      <c r="L2711" s="23">
        <f ca="1">NETWORKDAYS(LeaveTracker[[#This Row],[Start Date]],LeaveTracker[[#This Row],[End Date]],lstHolidays)</f>
        <v>2</v>
      </c>
      <c r="M2711" s="27"/>
    </row>
    <row r="2712" spans="1:13" ht="30" customHeight="1" x14ac:dyDescent="0.3">
      <c r="A2712" s="27">
        <f t="shared" si="16"/>
        <v>1123</v>
      </c>
      <c r="B2712" s="31">
        <v>44831</v>
      </c>
      <c r="C2712" s="31">
        <v>44774</v>
      </c>
      <c r="D2712" s="19" t="s">
        <v>1282</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19" t="s">
        <v>82</v>
      </c>
      <c r="K2712" s="51" t="str">
        <f ca="1">LeaveTracker[[#This Row],[Days]]&amp;" "&amp;LeaveTracker[[#This Row],[Type of Leave]]</f>
        <v>1 VL</v>
      </c>
      <c r="L2712" s="23">
        <f ca="1">NETWORKDAYS(LeaveTracker[[#This Row],[Start Date]],LeaveTracker[[#This Row],[End Date]],lstHolidays)</f>
        <v>1</v>
      </c>
      <c r="M2712" s="27"/>
    </row>
    <row r="2713" spans="1:13" ht="30" customHeight="1" x14ac:dyDescent="0.3">
      <c r="A2713" s="27">
        <v>1123</v>
      </c>
      <c r="B2713" s="31">
        <v>44831</v>
      </c>
      <c r="C2713" s="31">
        <v>44774</v>
      </c>
      <c r="D2713" s="19" t="s">
        <v>1282</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19" t="s">
        <v>82</v>
      </c>
      <c r="K2713" s="51" t="str">
        <f ca="1">LeaveTracker[[#This Row],[Days]]&amp;" "&amp;LeaveTracker[[#This Row],[Type of Leave]]</f>
        <v>3 VL</v>
      </c>
      <c r="L2713" s="23">
        <f ca="1">NETWORKDAYS(LeaveTracker[[#This Row],[Start Date]],LeaveTracker[[#This Row],[End Date]],lstHolidays)</f>
        <v>3</v>
      </c>
      <c r="M2713" s="27"/>
    </row>
    <row r="2714" spans="1:13" ht="30" customHeight="1" x14ac:dyDescent="0.3">
      <c r="A2714" s="27">
        <f t="shared" si="16"/>
        <v>1124</v>
      </c>
      <c r="B2714" s="31">
        <v>44831</v>
      </c>
      <c r="C2714" s="31">
        <v>44790</v>
      </c>
      <c r="D2714" s="19" t="s">
        <v>464</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19" t="s">
        <v>82</v>
      </c>
      <c r="K2714" s="51" t="str">
        <f ca="1">LeaveTracker[[#This Row],[Days]]&amp;" "&amp;LeaveTracker[[#This Row],[Type of Leave]]</f>
        <v>2 VL</v>
      </c>
      <c r="L2714" s="23">
        <f ca="1">NETWORKDAYS(LeaveTracker[[#This Row],[Start Date]],LeaveTracker[[#This Row],[End Date]],lstHolidays)</f>
        <v>2</v>
      </c>
      <c r="M2714" s="27"/>
    </row>
    <row r="2715" spans="1:13" ht="30" customHeight="1" x14ac:dyDescent="0.3">
      <c r="A2715" s="27">
        <f t="shared" si="16"/>
        <v>1125</v>
      </c>
      <c r="B2715" s="31">
        <v>44831</v>
      </c>
      <c r="C2715" s="31">
        <v>44788</v>
      </c>
      <c r="D2715" s="19" t="s">
        <v>509</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19" t="s">
        <v>82</v>
      </c>
      <c r="K2715" s="51" t="str">
        <f ca="1">LeaveTracker[[#This Row],[Days]]&amp;" "&amp;LeaveTracker[[#This Row],[Type of Leave]]</f>
        <v>1 VL</v>
      </c>
      <c r="L2715" s="23">
        <f ca="1">NETWORKDAYS(LeaveTracker[[#This Row],[Start Date]],LeaveTracker[[#This Row],[End Date]],lstHolidays)</f>
        <v>1</v>
      </c>
      <c r="M2715" s="27"/>
    </row>
    <row r="2716" spans="1:13" ht="30" customHeight="1" x14ac:dyDescent="0.3">
      <c r="A2716" s="27">
        <f t="shared" si="16"/>
        <v>1126</v>
      </c>
      <c r="B2716" s="31">
        <v>44831</v>
      </c>
      <c r="C2716" s="31">
        <v>44789</v>
      </c>
      <c r="D2716" s="19" t="s">
        <v>509</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19" t="s">
        <v>298</v>
      </c>
      <c r="J2716" s="43" t="s">
        <v>1003</v>
      </c>
      <c r="K2716" s="51" t="str">
        <f ca="1">LeaveTracker[[#This Row],[Days]]&amp;" "&amp;LeaveTracker[[#This Row],[Type of Leave]]</f>
        <v>1 OTHER</v>
      </c>
      <c r="L2716" s="23">
        <f ca="1">NETWORKDAYS(LeaveTracker[[#This Row],[Start Date]],LeaveTracker[[#This Row],[End Date]],lstHolidays)</f>
        <v>1</v>
      </c>
      <c r="M2716" s="27"/>
    </row>
    <row r="2717" spans="1:13" ht="30" customHeight="1" x14ac:dyDescent="0.3">
      <c r="A2717" s="27">
        <f t="shared" si="16"/>
        <v>1127</v>
      </c>
      <c r="B2717" s="31">
        <v>44831</v>
      </c>
      <c r="C2717" s="31">
        <v>44782</v>
      </c>
      <c r="D2717" s="19" t="s">
        <v>519</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19" t="s">
        <v>81</v>
      </c>
      <c r="K2717" s="51" t="str">
        <f ca="1">LeaveTracker[[#This Row],[Days]]&amp;" "&amp;LeaveTracker[[#This Row],[Type of Leave]]</f>
        <v>2 SL</v>
      </c>
      <c r="L2717" s="23">
        <f ca="1">NETWORKDAYS(LeaveTracker[[#This Row],[Start Date]],LeaveTracker[[#This Row],[End Date]],lstHolidays)</f>
        <v>2</v>
      </c>
      <c r="M2717" s="27"/>
    </row>
    <row r="2718" spans="1:13" ht="30" customHeight="1" x14ac:dyDescent="0.3">
      <c r="A2718" s="27">
        <f t="shared" si="16"/>
        <v>1128</v>
      </c>
      <c r="B2718" s="31">
        <v>44831</v>
      </c>
      <c r="C2718" s="31">
        <v>44791</v>
      </c>
      <c r="D2718" s="19" t="s">
        <v>506</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19" t="s">
        <v>81</v>
      </c>
      <c r="K2718" s="51" t="str">
        <f ca="1">LeaveTracker[[#This Row],[Days]]&amp;" "&amp;LeaveTracker[[#This Row],[Type of Leave]]</f>
        <v>1 SL</v>
      </c>
      <c r="L2718" s="23">
        <f ca="1">NETWORKDAYS(LeaveTracker[[#This Row],[Start Date]],LeaveTracker[[#This Row],[End Date]],lstHolidays)</f>
        <v>1</v>
      </c>
      <c r="M2718" s="27"/>
    </row>
    <row r="2719" spans="1:13" ht="30" customHeight="1" x14ac:dyDescent="0.3">
      <c r="A2719" s="27">
        <f t="shared" si="16"/>
        <v>1129</v>
      </c>
      <c r="B2719" s="31">
        <v>44831</v>
      </c>
      <c r="C2719" s="31">
        <v>44791</v>
      </c>
      <c r="D2719" s="19" t="s">
        <v>1092</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19" t="s">
        <v>298</v>
      </c>
      <c r="J2719" s="43" t="s">
        <v>1003</v>
      </c>
      <c r="K2719" s="51" t="str">
        <f ca="1">LeaveTracker[[#This Row],[Days]]&amp;" "&amp;LeaveTracker[[#This Row],[Type of Leave]]</f>
        <v>1 OTHER</v>
      </c>
      <c r="L2719" s="23">
        <f ca="1">NETWORKDAYS(LeaveTracker[[#This Row],[Start Date]],LeaveTracker[[#This Row],[End Date]],lstHolidays)</f>
        <v>1</v>
      </c>
      <c r="M2719" s="27"/>
    </row>
    <row r="2720" spans="1:13" ht="30" customHeight="1" x14ac:dyDescent="0.3">
      <c r="A2720" s="27">
        <f t="shared" si="16"/>
        <v>1130</v>
      </c>
      <c r="B2720" s="31">
        <v>44831</v>
      </c>
      <c r="C2720" s="31">
        <v>44791</v>
      </c>
      <c r="D2720" s="19" t="s">
        <v>470</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19" t="s">
        <v>81</v>
      </c>
      <c r="K2720" s="51" t="str">
        <f ca="1">LeaveTracker[[#This Row],[Days]]&amp;" "&amp;LeaveTracker[[#This Row],[Type of Leave]]</f>
        <v>1 SL</v>
      </c>
      <c r="L2720" s="23">
        <f ca="1">NETWORKDAYS(LeaveTracker[[#This Row],[Start Date]],LeaveTracker[[#This Row],[End Date]],lstHolidays)</f>
        <v>1</v>
      </c>
      <c r="M2720" s="27"/>
    </row>
    <row r="2721" spans="1:13" ht="30" customHeight="1" x14ac:dyDescent="0.3">
      <c r="A2721" s="27">
        <f t="shared" si="16"/>
        <v>1131</v>
      </c>
      <c r="B2721" s="31">
        <v>44831</v>
      </c>
      <c r="C2721" s="31">
        <v>44791</v>
      </c>
      <c r="D2721" s="19" t="s">
        <v>748</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19" t="s">
        <v>81</v>
      </c>
      <c r="K2721" s="51" t="str">
        <f ca="1">LeaveTracker[[#This Row],[Days]]&amp;" "&amp;LeaveTracker[[#This Row],[Type of Leave]]</f>
        <v>3 SL</v>
      </c>
      <c r="L2721" s="23">
        <f ca="1">NETWORKDAYS(LeaveTracker[[#This Row],[Start Date]],LeaveTracker[[#This Row],[End Date]],lstHolidays)</f>
        <v>3</v>
      </c>
      <c r="M2721" s="27"/>
    </row>
    <row r="2722" spans="1:13" ht="30" customHeight="1" x14ac:dyDescent="0.3">
      <c r="A2722" s="27">
        <f t="shared" si="16"/>
        <v>1132</v>
      </c>
      <c r="B2722" s="31">
        <v>44831</v>
      </c>
      <c r="C2722" s="31">
        <v>44783</v>
      </c>
      <c r="D2722" s="19" t="s">
        <v>1283</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19" t="s">
        <v>298</v>
      </c>
      <c r="J2722" s="43" t="s">
        <v>1004</v>
      </c>
      <c r="K2722" s="51" t="str">
        <f ca="1">LeaveTracker[[#This Row],[Days]]&amp;" "&amp;LeaveTracker[[#This Row],[Type of Leave]]</f>
        <v>1 OTHER</v>
      </c>
      <c r="L2722" s="23">
        <f ca="1">NETWORKDAYS(LeaveTracker[[#This Row],[Start Date]],LeaveTracker[[#This Row],[End Date]],lstHolidays)</f>
        <v>1</v>
      </c>
      <c r="M2722" s="27"/>
    </row>
    <row r="2723" spans="1:13" ht="30" customHeight="1" x14ac:dyDescent="0.3">
      <c r="A2723" s="27">
        <v>1132</v>
      </c>
      <c r="B2723" s="31">
        <v>44831</v>
      </c>
      <c r="C2723" s="31">
        <v>44783</v>
      </c>
      <c r="D2723" s="19" t="s">
        <v>1283</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19" t="s">
        <v>298</v>
      </c>
      <c r="J2723" s="43" t="s">
        <v>1004</v>
      </c>
      <c r="K2723" s="51" t="str">
        <f ca="1">LeaveTracker[[#This Row],[Days]]&amp;" "&amp;LeaveTracker[[#This Row],[Type of Leave]]</f>
        <v>1 OTHER</v>
      </c>
      <c r="L2723" s="23">
        <f ca="1">NETWORKDAYS(LeaveTracker[[#This Row],[Start Date]],LeaveTracker[[#This Row],[End Date]],lstHolidays)</f>
        <v>1</v>
      </c>
      <c r="M2723" s="27"/>
    </row>
    <row r="2724" spans="1:13" ht="30" customHeight="1" x14ac:dyDescent="0.3">
      <c r="A2724" s="27">
        <f t="shared" si="16"/>
        <v>1133</v>
      </c>
      <c r="B2724" s="31">
        <v>44831</v>
      </c>
      <c r="C2724" s="31">
        <v>44792</v>
      </c>
      <c r="D2724" s="19" t="s">
        <v>960</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19" t="s">
        <v>298</v>
      </c>
      <c r="J2724" s="43" t="s">
        <v>1003</v>
      </c>
      <c r="K2724" s="51" t="str">
        <f ca="1">LeaveTracker[[#This Row],[Days]]&amp;" "&amp;LeaveTracker[[#This Row],[Type of Leave]]</f>
        <v>2 OTHER</v>
      </c>
      <c r="L2724" s="23">
        <f ca="1">NETWORKDAYS(LeaveTracker[[#This Row],[Start Date]],LeaveTracker[[#This Row],[End Date]],lstHolidays)</f>
        <v>2</v>
      </c>
      <c r="M2724" s="27"/>
    </row>
    <row r="2725" spans="1:13" ht="30" customHeight="1" x14ac:dyDescent="0.3">
      <c r="A2725" s="27">
        <f t="shared" si="16"/>
        <v>1134</v>
      </c>
      <c r="B2725" s="31">
        <v>44831</v>
      </c>
      <c r="C2725" s="31">
        <v>44781</v>
      </c>
      <c r="D2725" s="19" t="s">
        <v>464</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19" t="s">
        <v>81</v>
      </c>
      <c r="K2725" s="51" t="str">
        <f ca="1">LeaveTracker[[#This Row],[Days]]&amp;" "&amp;LeaveTracker[[#This Row],[Type of Leave]]</f>
        <v>1 SL</v>
      </c>
      <c r="L2725" s="23">
        <f ca="1">NETWORKDAYS(LeaveTracker[[#This Row],[Start Date]],LeaveTracker[[#This Row],[End Date]],lstHolidays)</f>
        <v>1</v>
      </c>
      <c r="M2725" s="27"/>
    </row>
    <row r="2726" spans="1:13" ht="30" customHeight="1" x14ac:dyDescent="0.3">
      <c r="A2726" s="27">
        <f t="shared" si="16"/>
        <v>1135</v>
      </c>
      <c r="B2726" s="31">
        <v>44831</v>
      </c>
      <c r="C2726" s="31">
        <v>44795</v>
      </c>
      <c r="D2726" s="19" t="s">
        <v>722</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19" t="s">
        <v>82</v>
      </c>
      <c r="K2726" s="51" t="str">
        <f ca="1">LeaveTracker[[#This Row],[Days]]&amp;" "&amp;LeaveTracker[[#This Row],[Type of Leave]]</f>
        <v>2 VL</v>
      </c>
      <c r="L2726" s="23">
        <f ca="1">NETWORKDAYS(LeaveTracker[[#This Row],[Start Date]],LeaveTracker[[#This Row],[End Date]],lstHolidays)</f>
        <v>2</v>
      </c>
      <c r="M2726" s="27"/>
    </row>
    <row r="2727" spans="1:13" ht="30" customHeight="1" x14ac:dyDescent="0.3">
      <c r="A2727" s="27">
        <v>1135</v>
      </c>
      <c r="B2727" s="31">
        <v>44831</v>
      </c>
      <c r="C2727" s="31">
        <v>44795</v>
      </c>
      <c r="D2727" s="19" t="s">
        <v>722</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19" t="s">
        <v>82</v>
      </c>
      <c r="K2727" s="51" t="str">
        <f ca="1">LeaveTracker[[#This Row],[Days]]&amp;" "&amp;LeaveTracker[[#This Row],[Type of Leave]]</f>
        <v>3 VL</v>
      </c>
      <c r="L2727" s="23">
        <f ca="1">NETWORKDAYS(LeaveTracker[[#This Row],[Start Date]],LeaveTracker[[#This Row],[End Date]],lstHolidays)</f>
        <v>3</v>
      </c>
      <c r="M2727" s="27"/>
    </row>
    <row r="2728" spans="1:13" ht="30" customHeight="1" x14ac:dyDescent="0.3">
      <c r="A2728" s="27">
        <f t="shared" si="16"/>
        <v>1136</v>
      </c>
      <c r="B2728" s="31">
        <v>44831</v>
      </c>
      <c r="C2728" s="31">
        <v>44788</v>
      </c>
      <c r="D2728" s="19" t="s">
        <v>849</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19" t="s">
        <v>298</v>
      </c>
      <c r="J2728" s="43" t="s">
        <v>1003</v>
      </c>
      <c r="K2728" s="51" t="str">
        <f ca="1">LeaveTracker[[#This Row],[Days]]&amp;" "&amp;LeaveTracker[[#This Row],[Type of Leave]]</f>
        <v>2 OTHER</v>
      </c>
      <c r="L2728" s="23">
        <f ca="1">NETWORKDAYS(LeaveTracker[[#This Row],[Start Date]],LeaveTracker[[#This Row],[End Date]],lstHolidays)</f>
        <v>2</v>
      </c>
      <c r="M2728" s="27"/>
    </row>
    <row r="2729" spans="1:13" ht="30"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19" t="s">
        <v>81</v>
      </c>
      <c r="K2729" s="51" t="str">
        <f ca="1">LeaveTracker[[#This Row],[Days]]&amp;" "&amp;LeaveTracker[[#This Row],[Type of Leave]]</f>
        <v>1 SL</v>
      </c>
      <c r="L2729" s="23">
        <f ca="1">NETWORKDAYS(LeaveTracker[[#This Row],[Start Date]],LeaveTracker[[#This Row],[End Date]],lstHolidays)</f>
        <v>1</v>
      </c>
      <c r="M2729" s="27"/>
    </row>
    <row r="2730" spans="1:13" ht="30" customHeight="1" x14ac:dyDescent="0.3">
      <c r="A2730" s="27">
        <f t="shared" si="17"/>
        <v>1138</v>
      </c>
      <c r="B2730" s="31">
        <v>44831</v>
      </c>
      <c r="C2730" s="31">
        <v>44791</v>
      </c>
      <c r="D2730" s="19" t="s">
        <v>265</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19" t="s">
        <v>81</v>
      </c>
      <c r="K2730" s="51" t="str">
        <f ca="1">LeaveTracker[[#This Row],[Days]]&amp;" "&amp;LeaveTracker[[#This Row],[Type of Leave]]</f>
        <v>3 SL</v>
      </c>
      <c r="L2730" s="23">
        <f ca="1">NETWORKDAYS(LeaveTracker[[#This Row],[Start Date]],LeaveTracker[[#This Row],[End Date]],lstHolidays)</f>
        <v>3</v>
      </c>
      <c r="M2730" s="27"/>
    </row>
    <row r="2731" spans="1:13" ht="30" customHeight="1" x14ac:dyDescent="0.3">
      <c r="A2731" s="27">
        <f t="shared" si="17"/>
        <v>1139</v>
      </c>
      <c r="B2731" s="31">
        <v>44831</v>
      </c>
      <c r="C2731" s="31">
        <v>44788</v>
      </c>
      <c r="D2731" s="19" t="s">
        <v>242</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19" t="s">
        <v>82</v>
      </c>
      <c r="K2731" s="51" t="str">
        <f ca="1">LeaveTracker[[#This Row],[Days]]&amp;" "&amp;LeaveTracker[[#This Row],[Type of Leave]]</f>
        <v>1 VL</v>
      </c>
      <c r="L2731" s="23">
        <f ca="1">NETWORKDAYS(LeaveTracker[[#This Row],[Start Date]],LeaveTracker[[#This Row],[End Date]],lstHolidays)</f>
        <v>1</v>
      </c>
      <c r="M2731" s="27"/>
    </row>
    <row r="2732" spans="1:13" ht="30" customHeight="1" x14ac:dyDescent="0.3">
      <c r="A2732" s="27">
        <f t="shared" si="17"/>
        <v>1140</v>
      </c>
      <c r="B2732" s="31">
        <v>44831</v>
      </c>
      <c r="C2732" s="31">
        <v>44795</v>
      </c>
      <c r="D2732" s="19" t="s">
        <v>809</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19" t="s">
        <v>82</v>
      </c>
      <c r="K2732" s="51" t="str">
        <f ca="1">LeaveTracker[[#This Row],[Days]]&amp;" "&amp;LeaveTracker[[#This Row],[Type of Leave]]</f>
        <v>5 VL</v>
      </c>
      <c r="L2732" s="23">
        <f ca="1">NETWORKDAYS(LeaveTracker[[#This Row],[Start Date]],LeaveTracker[[#This Row],[End Date]],lstHolidays)</f>
        <v>5</v>
      </c>
      <c r="M2732" s="27"/>
    </row>
    <row r="2733" spans="1:13" ht="30" customHeight="1" x14ac:dyDescent="0.3">
      <c r="A2733" s="27">
        <v>1140</v>
      </c>
      <c r="B2733" s="31">
        <v>44831</v>
      </c>
      <c r="C2733" s="31">
        <v>44795</v>
      </c>
      <c r="D2733" s="19" t="s">
        <v>809</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19" t="s">
        <v>82</v>
      </c>
      <c r="K2733" s="51" t="str">
        <f ca="1">LeaveTracker[[#This Row],[Days]]&amp;" "&amp;LeaveTracker[[#This Row],[Type of Leave]]</f>
        <v>5 VL</v>
      </c>
      <c r="L2733" s="23">
        <f ca="1">NETWORKDAYS(LeaveTracker[[#This Row],[Start Date]],LeaveTracker[[#This Row],[End Date]],lstHolidays)</f>
        <v>5</v>
      </c>
      <c r="M2733" s="27"/>
    </row>
    <row r="2734" spans="1:13" ht="30" customHeight="1" x14ac:dyDescent="0.3">
      <c r="A2734" s="27">
        <v>1140</v>
      </c>
      <c r="B2734" s="31">
        <v>44831</v>
      </c>
      <c r="C2734" s="31">
        <v>44795</v>
      </c>
      <c r="D2734" s="19" t="s">
        <v>809</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19" t="s">
        <v>82</v>
      </c>
      <c r="K2734" s="51" t="str">
        <f ca="1">LeaveTracker[[#This Row],[Days]]&amp;" "&amp;LeaveTracker[[#This Row],[Type of Leave]]</f>
        <v>2 VL</v>
      </c>
      <c r="L2734" s="23">
        <f ca="1">NETWORKDAYS(LeaveTracker[[#This Row],[Start Date]],LeaveTracker[[#This Row],[End Date]],lstHolidays)</f>
        <v>2</v>
      </c>
      <c r="M2734" s="27"/>
    </row>
    <row r="2735" spans="1:13" ht="30" customHeight="1" x14ac:dyDescent="0.3">
      <c r="A2735" s="27">
        <f t="shared" si="17"/>
        <v>1141</v>
      </c>
      <c r="B2735" s="31">
        <v>44831</v>
      </c>
      <c r="C2735" s="31">
        <v>44792</v>
      </c>
      <c r="D2735" s="19" t="s">
        <v>944</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19" t="s">
        <v>298</v>
      </c>
      <c r="J2735" s="43" t="s">
        <v>1003</v>
      </c>
      <c r="K2735" s="51" t="str">
        <f ca="1">LeaveTracker[[#This Row],[Days]]&amp;" "&amp;LeaveTracker[[#This Row],[Type of Leave]]</f>
        <v>1 OTHER</v>
      </c>
      <c r="L2735" s="23">
        <f ca="1">NETWORKDAYS(LeaveTracker[[#This Row],[Start Date]],LeaveTracker[[#This Row],[End Date]],lstHolidays)</f>
        <v>1</v>
      </c>
      <c r="M2735" s="27"/>
    </row>
    <row r="2736" spans="1:13" ht="30" customHeight="1" x14ac:dyDescent="0.3">
      <c r="A2736" s="27">
        <f t="shared" si="17"/>
        <v>1142</v>
      </c>
      <c r="B2736" s="31">
        <v>44831</v>
      </c>
      <c r="C2736" s="31">
        <v>44785</v>
      </c>
      <c r="D2736" s="19" t="s">
        <v>1223</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19" t="s">
        <v>298</v>
      </c>
      <c r="J2736" s="43" t="s">
        <v>1003</v>
      </c>
      <c r="K2736" s="51" t="str">
        <f ca="1">LeaveTracker[[#This Row],[Days]]&amp;" "&amp;LeaveTracker[[#This Row],[Type of Leave]]</f>
        <v>1 OTHER</v>
      </c>
      <c r="L2736" s="23">
        <f ca="1">NETWORKDAYS(LeaveTracker[[#This Row],[Start Date]],LeaveTracker[[#This Row],[End Date]],lstHolidays)</f>
        <v>1</v>
      </c>
      <c r="M2736" s="27"/>
    </row>
    <row r="2737" spans="1:13" ht="30" customHeight="1" x14ac:dyDescent="0.3">
      <c r="A2737" s="27">
        <v>1142</v>
      </c>
      <c r="B2737" s="31">
        <v>44831</v>
      </c>
      <c r="C2737" s="31">
        <v>44785</v>
      </c>
      <c r="D2737" s="19" t="s">
        <v>1223</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19" t="s">
        <v>298</v>
      </c>
      <c r="J2737" s="43" t="s">
        <v>1003</v>
      </c>
      <c r="K2737" s="51" t="str">
        <f ca="1">LeaveTracker[[#This Row],[Days]]&amp;" "&amp;LeaveTracker[[#This Row],[Type of Leave]]</f>
        <v>1 OTHER</v>
      </c>
      <c r="L2737" s="23">
        <f ca="1">NETWORKDAYS(LeaveTracker[[#This Row],[Start Date]],LeaveTracker[[#This Row],[End Date]],lstHolidays)</f>
        <v>1</v>
      </c>
      <c r="M2737" s="27"/>
    </row>
    <row r="2738" spans="1:13" ht="30" customHeight="1" x14ac:dyDescent="0.3">
      <c r="A2738" s="27">
        <v>1142</v>
      </c>
      <c r="B2738" s="31">
        <v>44831</v>
      </c>
      <c r="C2738" s="31">
        <v>44785</v>
      </c>
      <c r="D2738" s="19" t="s">
        <v>1223</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19" t="s">
        <v>298</v>
      </c>
      <c r="J2738" s="43" t="s">
        <v>1003</v>
      </c>
      <c r="K2738" s="51" t="str">
        <f ca="1">LeaveTracker[[#This Row],[Days]]&amp;" "&amp;LeaveTracker[[#This Row],[Type of Leave]]</f>
        <v>0 OTHER</v>
      </c>
      <c r="L2738" s="23">
        <f ca="1">NETWORKDAYS(LeaveTracker[[#This Row],[Start Date]],LeaveTracker[[#This Row],[End Date]],lstHolidays)</f>
        <v>0</v>
      </c>
      <c r="M2738" s="27"/>
    </row>
    <row r="2739" spans="1:13" ht="30" customHeight="1" x14ac:dyDescent="0.3">
      <c r="A2739" s="27">
        <f t="shared" si="17"/>
        <v>1143</v>
      </c>
      <c r="B2739" s="31">
        <v>44831</v>
      </c>
      <c r="C2739" s="31">
        <v>44795</v>
      </c>
      <c r="D2739" s="19" t="s">
        <v>338</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19" t="s">
        <v>298</v>
      </c>
      <c r="J2739" s="43" t="s">
        <v>1003</v>
      </c>
      <c r="K2739" s="51" t="str">
        <f ca="1">LeaveTracker[[#This Row],[Days]]&amp;" "&amp;LeaveTracker[[#This Row],[Type of Leave]]</f>
        <v>1 OTHER</v>
      </c>
      <c r="L2739" s="23">
        <f ca="1">NETWORKDAYS(LeaveTracker[[#This Row],[Start Date]],LeaveTracker[[#This Row],[End Date]],lstHolidays)</f>
        <v>1</v>
      </c>
      <c r="M2739" s="27"/>
    </row>
    <row r="2740" spans="1:13" ht="30" customHeight="1" x14ac:dyDescent="0.3">
      <c r="A2740" s="27">
        <f t="shared" si="17"/>
        <v>1144</v>
      </c>
      <c r="B2740" s="31">
        <v>44831</v>
      </c>
      <c r="C2740" s="31">
        <v>44795</v>
      </c>
      <c r="D2740" s="19" t="s">
        <v>726</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19" t="s">
        <v>81</v>
      </c>
      <c r="K2740" s="51" t="str">
        <f ca="1">LeaveTracker[[#This Row],[Days]]&amp;" "&amp;LeaveTracker[[#This Row],[Type of Leave]]</f>
        <v>1 SL</v>
      </c>
      <c r="L2740" s="23">
        <f ca="1">NETWORKDAYS(LeaveTracker[[#This Row],[Start Date]],LeaveTracker[[#This Row],[End Date]],lstHolidays)</f>
        <v>1</v>
      </c>
      <c r="M2740" s="27"/>
    </row>
    <row r="2741" spans="1:13" ht="30" customHeight="1" x14ac:dyDescent="0.3">
      <c r="A2741" s="27">
        <f t="shared" si="17"/>
        <v>1145</v>
      </c>
      <c r="B2741" s="31">
        <v>44831</v>
      </c>
      <c r="C2741" s="31">
        <v>44795</v>
      </c>
      <c r="D2741" s="19" t="s">
        <v>362</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19" t="s">
        <v>298</v>
      </c>
      <c r="J2741" s="43" t="s">
        <v>1003</v>
      </c>
      <c r="K2741" s="51" t="str">
        <f ca="1">LeaveTracker[[#This Row],[Days]]&amp;" "&amp;LeaveTracker[[#This Row],[Type of Leave]]</f>
        <v>3 OTHER</v>
      </c>
      <c r="L2741" s="23">
        <f ca="1">NETWORKDAYS(LeaveTracker[[#This Row],[Start Date]],LeaveTracker[[#This Row],[End Date]],lstHolidays)</f>
        <v>3</v>
      </c>
      <c r="M2741" s="27"/>
    </row>
    <row r="2742" spans="1:13" ht="30"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19" t="s">
        <v>81</v>
      </c>
      <c r="K2742" s="51" t="str">
        <f ca="1">LeaveTracker[[#This Row],[Days]]&amp;" "&amp;LeaveTracker[[#This Row],[Type of Leave]]</f>
        <v>1 SL</v>
      </c>
      <c r="L2742" s="23">
        <f ca="1">NETWORKDAYS(LeaveTracker[[#This Row],[Start Date]],LeaveTracker[[#This Row],[End Date]],lstHolidays)</f>
        <v>1</v>
      </c>
      <c r="M2742" s="27"/>
    </row>
    <row r="2743" spans="1:13" ht="30"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19" t="s">
        <v>81</v>
      </c>
      <c r="K2743" s="51" t="str">
        <f ca="1">LeaveTracker[[#This Row],[Days]]&amp;" "&amp;LeaveTracker[[#This Row],[Type of Leave]]</f>
        <v>1 SL</v>
      </c>
      <c r="L2743" s="23">
        <f ca="1">NETWORKDAYS(LeaveTracker[[#This Row],[Start Date]],LeaveTracker[[#This Row],[End Date]],lstHolidays)</f>
        <v>1</v>
      </c>
      <c r="M2743" s="27"/>
    </row>
    <row r="2744" spans="1:13" ht="30" customHeight="1" x14ac:dyDescent="0.3">
      <c r="A2744" s="27">
        <f t="shared" si="17"/>
        <v>1147</v>
      </c>
      <c r="B2744" s="31">
        <v>44831</v>
      </c>
      <c r="C2744" s="31">
        <v>44796</v>
      </c>
      <c r="D2744" s="19" t="s">
        <v>615</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19" t="s">
        <v>298</v>
      </c>
      <c r="J2744" s="43" t="s">
        <v>1003</v>
      </c>
      <c r="K2744" s="51" t="str">
        <f ca="1">LeaveTracker[[#This Row],[Days]]&amp;" "&amp;LeaveTracker[[#This Row],[Type of Leave]]</f>
        <v>1 OTHER</v>
      </c>
      <c r="L2744" s="23">
        <f ca="1">NETWORKDAYS(LeaveTracker[[#This Row],[Start Date]],LeaveTracker[[#This Row],[End Date]],lstHolidays)</f>
        <v>1</v>
      </c>
      <c r="M2744" s="27"/>
    </row>
    <row r="2745" spans="1:13" ht="30" customHeight="1" x14ac:dyDescent="0.3">
      <c r="A2745" s="27">
        <f t="shared" si="17"/>
        <v>1148</v>
      </c>
      <c r="B2745" s="31">
        <v>44831</v>
      </c>
      <c r="C2745" s="31">
        <v>44767</v>
      </c>
      <c r="D2745" s="19" t="s">
        <v>477</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19" t="s">
        <v>82</v>
      </c>
      <c r="K2745" s="51" t="str">
        <f ca="1">LeaveTracker[[#This Row],[Days]]&amp;" "&amp;LeaveTracker[[#This Row],[Type of Leave]]</f>
        <v>1 VL</v>
      </c>
      <c r="L2745" s="23">
        <f ca="1">NETWORKDAYS(LeaveTracker[[#This Row],[Start Date]],LeaveTracker[[#This Row],[End Date]],lstHolidays)</f>
        <v>1</v>
      </c>
      <c r="M2745" s="27"/>
    </row>
    <row r="2746" spans="1:13" ht="30" customHeight="1" x14ac:dyDescent="0.3">
      <c r="A2746" s="27">
        <f t="shared" si="17"/>
        <v>1149</v>
      </c>
      <c r="B2746" s="31">
        <v>44831</v>
      </c>
      <c r="C2746" s="31">
        <v>44767</v>
      </c>
      <c r="D2746" s="19" t="s">
        <v>477</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19" t="s">
        <v>298</v>
      </c>
      <c r="J2746" s="43" t="s">
        <v>1003</v>
      </c>
      <c r="K2746" s="51" t="str">
        <f ca="1">LeaveTracker[[#This Row],[Days]]&amp;" "&amp;LeaveTracker[[#This Row],[Type of Leave]]</f>
        <v>1 OTHER</v>
      </c>
      <c r="L2746" s="23">
        <f ca="1">NETWORKDAYS(LeaveTracker[[#This Row],[Start Date]],LeaveTracker[[#This Row],[End Date]],lstHolidays)</f>
        <v>1</v>
      </c>
      <c r="M2746" s="27"/>
    </row>
    <row r="2747" spans="1:13" ht="30" customHeight="1" x14ac:dyDescent="0.3">
      <c r="A2747" s="27">
        <f t="shared" si="17"/>
        <v>1150</v>
      </c>
      <c r="B2747" s="31">
        <v>44831</v>
      </c>
      <c r="C2747" s="31">
        <v>44789</v>
      </c>
      <c r="D2747" s="19" t="s">
        <v>553</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19" t="s">
        <v>81</v>
      </c>
      <c r="K2747" s="51" t="str">
        <f ca="1">LeaveTracker[[#This Row],[Days]]&amp;" "&amp;LeaveTracker[[#This Row],[Type of Leave]]</f>
        <v>1 SL</v>
      </c>
      <c r="L2747" s="23">
        <f ca="1">NETWORKDAYS(LeaveTracker[[#This Row],[Start Date]],LeaveTracker[[#This Row],[End Date]],lstHolidays)</f>
        <v>1</v>
      </c>
      <c r="M2747" s="27"/>
    </row>
    <row r="2748" spans="1:13" ht="30" customHeight="1" x14ac:dyDescent="0.3">
      <c r="A2748" s="27">
        <f t="shared" si="17"/>
        <v>1151</v>
      </c>
      <c r="B2748" s="31">
        <v>44831</v>
      </c>
      <c r="C2748" s="31">
        <v>44788</v>
      </c>
      <c r="D2748" s="19" t="s">
        <v>1286</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19" t="s">
        <v>298</v>
      </c>
      <c r="J2748" s="43" t="s">
        <v>1003</v>
      </c>
      <c r="K2748" s="51" t="str">
        <f ca="1">LeaveTracker[[#This Row],[Days]]&amp;" "&amp;LeaveTracker[[#This Row],[Type of Leave]]</f>
        <v>1 OTHER</v>
      </c>
      <c r="L2748" s="23">
        <f ca="1">NETWORKDAYS(LeaveTracker[[#This Row],[Start Date]],LeaveTracker[[#This Row],[End Date]],lstHolidays)</f>
        <v>1</v>
      </c>
      <c r="M2748" s="27"/>
    </row>
    <row r="2749" spans="1:13" ht="30" customHeight="1" x14ac:dyDescent="0.3">
      <c r="A2749" s="27">
        <v>1151</v>
      </c>
      <c r="B2749" s="31">
        <v>44831</v>
      </c>
      <c r="C2749" s="31">
        <v>44788</v>
      </c>
      <c r="D2749" s="19" t="s">
        <v>1286</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19" t="s">
        <v>298</v>
      </c>
      <c r="J2749" s="43" t="s">
        <v>1003</v>
      </c>
      <c r="K2749" s="51" t="str">
        <f ca="1">LeaveTracker[[#This Row],[Days]]&amp;" "&amp;LeaveTracker[[#This Row],[Type of Leave]]</f>
        <v>1 OTHER</v>
      </c>
      <c r="L2749" s="23">
        <f ca="1">NETWORKDAYS(LeaveTracker[[#This Row],[Start Date]],LeaveTracker[[#This Row],[End Date]],lstHolidays)</f>
        <v>1</v>
      </c>
      <c r="M2749" s="27"/>
    </row>
    <row r="2750" spans="1:13" ht="30" customHeight="1" x14ac:dyDescent="0.3">
      <c r="A2750" s="27">
        <f>A2749+1</f>
        <v>1152</v>
      </c>
      <c r="B2750" s="31">
        <v>44838</v>
      </c>
      <c r="C2750" s="31">
        <v>44826</v>
      </c>
      <c r="D2750" s="19" t="s">
        <v>1295</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19" t="s">
        <v>298</v>
      </c>
      <c r="J2750" s="43" t="s">
        <v>691</v>
      </c>
      <c r="K2750" s="51" t="str">
        <f ca="1">LeaveTracker[[#This Row],[Days]]&amp;" "&amp;LeaveTracker[[#This Row],[Type of Leave]]</f>
        <v>0 OTHER</v>
      </c>
      <c r="L2750" s="23">
        <f ca="1">NETWORKDAYS(LeaveTracker[[#This Row],[Start Date]],LeaveTracker[[#This Row],[End Date]],lstHolidays)</f>
        <v>0</v>
      </c>
      <c r="M2750" s="27"/>
    </row>
    <row r="2751" spans="1:13" ht="30" customHeight="1" x14ac:dyDescent="0.3">
      <c r="A2751" s="27">
        <f t="shared" ref="A2751:A2756" si="18">A2750+1</f>
        <v>1153</v>
      </c>
      <c r="B2751" s="31">
        <v>44838</v>
      </c>
      <c r="C2751" s="31">
        <v>44823</v>
      </c>
      <c r="D2751" s="19" t="s">
        <v>735</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19" t="s">
        <v>81</v>
      </c>
      <c r="K2751" s="51" t="str">
        <f ca="1">LeaveTracker[[#This Row],[Days]]&amp;" "&amp;LeaveTracker[[#This Row],[Type of Leave]]</f>
        <v>4 SL</v>
      </c>
      <c r="L2751" s="23">
        <f ca="1">NETWORKDAYS(LeaveTracker[[#This Row],[Start Date]],LeaveTracker[[#This Row],[End Date]],lstHolidays)</f>
        <v>4</v>
      </c>
      <c r="M2751" s="27"/>
    </row>
    <row r="2752" spans="1:13" ht="30" customHeight="1" x14ac:dyDescent="0.3">
      <c r="A2752" s="27">
        <f t="shared" si="18"/>
        <v>1154</v>
      </c>
      <c r="B2752" s="31">
        <v>44838</v>
      </c>
      <c r="C2752" s="31">
        <v>44795</v>
      </c>
      <c r="D2752" s="19" t="s">
        <v>1297</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19" t="s">
        <v>298</v>
      </c>
      <c r="J2752" s="43" t="s">
        <v>1003</v>
      </c>
      <c r="K2752" s="51" t="str">
        <f ca="1">LeaveTracker[[#This Row],[Days]]&amp;" "&amp;LeaveTracker[[#This Row],[Type of Leave]]</f>
        <v>1 OTHER</v>
      </c>
      <c r="L2752" s="23">
        <f ca="1">NETWORKDAYS(LeaveTracker[[#This Row],[Start Date]],LeaveTracker[[#This Row],[End Date]],lstHolidays)</f>
        <v>1</v>
      </c>
      <c r="M2752" s="27"/>
    </row>
    <row r="2753" spans="1:13" ht="30" customHeight="1" x14ac:dyDescent="0.3">
      <c r="A2753" s="27">
        <f t="shared" si="18"/>
        <v>1155</v>
      </c>
      <c r="B2753" s="31">
        <v>44838</v>
      </c>
      <c r="C2753" s="31">
        <v>44792</v>
      </c>
      <c r="D2753" s="19" t="s">
        <v>385</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19" t="s">
        <v>298</v>
      </c>
      <c r="J2753" s="43" t="s">
        <v>158</v>
      </c>
      <c r="K2753" s="51" t="str">
        <f ca="1">LeaveTracker[[#This Row],[Days]]&amp;" "&amp;LeaveTracker[[#This Row],[Type of Leave]]</f>
        <v>1 OTHER</v>
      </c>
      <c r="L2753" s="23">
        <f ca="1">NETWORKDAYS(LeaveTracker[[#This Row],[Start Date]],LeaveTracker[[#This Row],[End Date]],lstHolidays)</f>
        <v>1</v>
      </c>
      <c r="M2753" s="27"/>
    </row>
    <row r="2754" spans="1:13" ht="30" customHeight="1" x14ac:dyDescent="0.3">
      <c r="A2754" s="27">
        <f t="shared" si="18"/>
        <v>1156</v>
      </c>
      <c r="B2754" s="31">
        <v>44838</v>
      </c>
      <c r="C2754" s="31">
        <v>44831</v>
      </c>
      <c r="D2754" s="19" t="s">
        <v>630</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19" t="s">
        <v>298</v>
      </c>
      <c r="J2754" s="43" t="s">
        <v>1035</v>
      </c>
      <c r="K2754" s="51" t="str">
        <f ca="1">LeaveTracker[[#This Row],[Days]]&amp;" "&amp;LeaveTracker[[#This Row],[Type of Leave]]</f>
        <v>1 OTHER</v>
      </c>
      <c r="L2754" s="23">
        <f ca="1">NETWORKDAYS(LeaveTracker[[#This Row],[Start Date]],LeaveTracker[[#This Row],[End Date]],lstHolidays)</f>
        <v>1</v>
      </c>
      <c r="M2754" s="27"/>
    </row>
    <row r="2755" spans="1:13" ht="30" customHeight="1" x14ac:dyDescent="0.3">
      <c r="A2755" s="27">
        <f t="shared" si="18"/>
        <v>1157</v>
      </c>
      <c r="B2755" s="31">
        <v>44838</v>
      </c>
      <c r="C2755" s="31">
        <v>44826</v>
      </c>
      <c r="D2755" s="19" t="s">
        <v>231</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19" t="s">
        <v>81</v>
      </c>
      <c r="K2755" s="51" t="str">
        <f ca="1">LeaveTracker[[#This Row],[Days]]&amp;" "&amp;LeaveTracker[[#This Row],[Type of Leave]]</f>
        <v>2 SL</v>
      </c>
      <c r="L2755" s="23">
        <f ca="1">NETWORKDAYS(LeaveTracker[[#This Row],[Start Date]],LeaveTracker[[#This Row],[End Date]],lstHolidays)</f>
        <v>2</v>
      </c>
      <c r="M2755" s="27"/>
    </row>
    <row r="2756" spans="1:13" ht="30" customHeight="1" x14ac:dyDescent="0.3">
      <c r="A2756" s="27">
        <f t="shared" si="18"/>
        <v>1158</v>
      </c>
      <c r="B2756" s="31">
        <v>44844</v>
      </c>
      <c r="C2756" s="31">
        <v>44748</v>
      </c>
      <c r="D2756" s="19" t="s">
        <v>735</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19" t="s">
        <v>81</v>
      </c>
      <c r="K2756" s="51" t="str">
        <f ca="1">LeaveTracker[[#This Row],[Days]]&amp;" "&amp;LeaveTracker[[#This Row],[Type of Leave]]</f>
        <v>1 SL</v>
      </c>
      <c r="L2756" s="23">
        <f ca="1">NETWORKDAYS(LeaveTracker[[#This Row],[Start Date]],LeaveTracker[[#This Row],[End Date]],lstHolidays)</f>
        <v>1</v>
      </c>
      <c r="M2756" s="27"/>
    </row>
    <row r="2757" spans="1:13" ht="30" customHeight="1" x14ac:dyDescent="0.3">
      <c r="A2757" s="27">
        <v>1159</v>
      </c>
      <c r="B2757" s="31">
        <v>44845</v>
      </c>
      <c r="C2757" s="31">
        <v>44812</v>
      </c>
      <c r="D2757" s="19" t="s">
        <v>246</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19" t="s">
        <v>81</v>
      </c>
      <c r="K2757" s="51" t="str">
        <f ca="1">LeaveTracker[[#This Row],[Days]]&amp;" "&amp;LeaveTracker[[#This Row],[Type of Leave]]</f>
        <v>1 SL</v>
      </c>
      <c r="L2757" s="23">
        <f ca="1">NETWORKDAYS(LeaveTracker[[#This Row],[Start Date]],LeaveTracker[[#This Row],[End Date]],lstHolidays)</f>
        <v>1</v>
      </c>
      <c r="M2757" s="27"/>
    </row>
    <row r="2758" spans="1:13" ht="30" customHeight="1" x14ac:dyDescent="0.3">
      <c r="A2758" s="27">
        <v>1160</v>
      </c>
      <c r="B2758" s="31">
        <v>44845</v>
      </c>
      <c r="C2758" s="31">
        <v>44832</v>
      </c>
      <c r="D2758" s="19" t="s">
        <v>418</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19" t="s">
        <v>298</v>
      </c>
      <c r="J2758" s="43" t="s">
        <v>1004</v>
      </c>
      <c r="K2758" s="51" t="str">
        <f ca="1">LeaveTracker[[#This Row],[Days]]&amp;" "&amp;LeaveTracker[[#This Row],[Type of Leave]]</f>
        <v>1 OTHER</v>
      </c>
      <c r="L2758" s="23">
        <f ca="1">NETWORKDAYS(LeaveTracker[[#This Row],[Start Date]],LeaveTracker[[#This Row],[End Date]],lstHolidays)</f>
        <v>1</v>
      </c>
      <c r="M2758" s="27"/>
    </row>
    <row r="2759" spans="1:13" ht="30" customHeight="1" x14ac:dyDescent="0.3">
      <c r="A2759" s="27">
        <v>1161</v>
      </c>
      <c r="B2759" s="31">
        <v>44845</v>
      </c>
      <c r="C2759" s="31">
        <v>44832</v>
      </c>
      <c r="D2759" s="19" t="s">
        <v>1021</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19" t="s">
        <v>81</v>
      </c>
      <c r="K2759" s="51" t="str">
        <f ca="1">LeaveTracker[[#This Row],[Days]]&amp;" "&amp;LeaveTracker[[#This Row],[Type of Leave]]</f>
        <v>1 SL</v>
      </c>
      <c r="L2759" s="23">
        <f ca="1">NETWORKDAYS(LeaveTracker[[#This Row],[Start Date]],LeaveTracker[[#This Row],[End Date]],lstHolidays)</f>
        <v>1</v>
      </c>
      <c r="M2759" s="27"/>
    </row>
    <row r="2760" spans="1:13" ht="30" customHeight="1" x14ac:dyDescent="0.3">
      <c r="A2760" s="27">
        <v>1162</v>
      </c>
      <c r="B2760" s="31">
        <v>44845</v>
      </c>
      <c r="C2760" s="31">
        <v>44827</v>
      </c>
      <c r="D2760" s="19" t="s">
        <v>722</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19" t="s">
        <v>81</v>
      </c>
      <c r="K2760" s="51" t="str">
        <f ca="1">LeaveTracker[[#This Row],[Days]]&amp;" "&amp;LeaveTracker[[#This Row],[Type of Leave]]</f>
        <v>5 SL</v>
      </c>
      <c r="L2760" s="23">
        <f ca="1">NETWORKDAYS(LeaveTracker[[#This Row],[Start Date]],LeaveTracker[[#This Row],[End Date]],lstHolidays)</f>
        <v>5</v>
      </c>
      <c r="M2760" s="27"/>
    </row>
    <row r="2761" spans="1:13" ht="30" customHeight="1" x14ac:dyDescent="0.3">
      <c r="A2761" s="27">
        <v>1162</v>
      </c>
      <c r="B2761" s="31">
        <v>44845</v>
      </c>
      <c r="C2761" s="31">
        <v>44827</v>
      </c>
      <c r="D2761" s="19" t="s">
        <v>722</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19" t="s">
        <v>81</v>
      </c>
      <c r="K2761" s="51" t="str">
        <f ca="1">LeaveTracker[[#This Row],[Days]]&amp;" "&amp;LeaveTracker[[#This Row],[Type of Leave]]</f>
        <v>1 SL</v>
      </c>
      <c r="L2761" s="23">
        <f ca="1">NETWORKDAYS(LeaveTracker[[#This Row],[Start Date]],LeaveTracker[[#This Row],[End Date]],lstHolidays)</f>
        <v>1</v>
      </c>
      <c r="M2761" s="27"/>
    </row>
    <row r="2762" spans="1:13" ht="30" customHeight="1" x14ac:dyDescent="0.3">
      <c r="A2762" s="27">
        <v>1162</v>
      </c>
      <c r="B2762" s="31">
        <v>44845</v>
      </c>
      <c r="C2762" s="31">
        <v>44827</v>
      </c>
      <c r="D2762" s="19" t="s">
        <v>722</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19" t="s">
        <v>81</v>
      </c>
      <c r="K2762" s="51" t="str">
        <f ca="1">LeaveTracker[[#This Row],[Days]]&amp;" "&amp;LeaveTracker[[#This Row],[Type of Leave]]</f>
        <v>1 SL</v>
      </c>
      <c r="L2762" s="23">
        <f ca="1">NETWORKDAYS(LeaveTracker[[#This Row],[Start Date]],LeaveTracker[[#This Row],[End Date]],lstHolidays)</f>
        <v>1</v>
      </c>
      <c r="M2762" s="27"/>
    </row>
    <row r="2763" spans="1:13" ht="30" customHeight="1" x14ac:dyDescent="0.3">
      <c r="A2763" s="27">
        <v>1163</v>
      </c>
      <c r="B2763" s="31">
        <v>44845</v>
      </c>
      <c r="C2763" s="31">
        <v>44816</v>
      </c>
      <c r="D2763" s="19" t="s">
        <v>950</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19" t="s">
        <v>81</v>
      </c>
      <c r="K2763" s="51" t="str">
        <f ca="1">LeaveTracker[[#This Row],[Days]]&amp;" "&amp;LeaveTracker[[#This Row],[Type of Leave]]</f>
        <v>1 SL</v>
      </c>
      <c r="L2763" s="23">
        <f ca="1">NETWORKDAYS(LeaveTracker[[#This Row],[Start Date]],LeaveTracker[[#This Row],[End Date]],lstHolidays)</f>
        <v>1</v>
      </c>
      <c r="M2763" s="27"/>
    </row>
    <row r="2764" spans="1:13" ht="30" customHeight="1" x14ac:dyDescent="0.3">
      <c r="A2764" s="27">
        <v>1163</v>
      </c>
      <c r="B2764" s="31">
        <v>44845</v>
      </c>
      <c r="C2764" s="31">
        <v>44816</v>
      </c>
      <c r="D2764" s="19" t="s">
        <v>950</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19" t="s">
        <v>81</v>
      </c>
      <c r="K2764" s="51" t="str">
        <f ca="1">LeaveTracker[[#This Row],[Days]]&amp;" "&amp;LeaveTracker[[#This Row],[Type of Leave]]</f>
        <v>1 SL</v>
      </c>
      <c r="L2764" s="23">
        <f ca="1">NETWORKDAYS(LeaveTracker[[#This Row],[Start Date]],LeaveTracker[[#This Row],[End Date]],lstHolidays)</f>
        <v>1</v>
      </c>
      <c r="M2764" s="27"/>
    </row>
    <row r="2765" spans="1:13" ht="30" customHeight="1" x14ac:dyDescent="0.3">
      <c r="A2765" s="27">
        <v>1164</v>
      </c>
      <c r="B2765" s="31">
        <v>44845</v>
      </c>
      <c r="C2765" s="31">
        <v>44833</v>
      </c>
      <c r="D2765" s="19" t="s">
        <v>1300</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19" t="s">
        <v>81</v>
      </c>
      <c r="K2765" s="51" t="str">
        <f ca="1">LeaveTracker[[#This Row],[Days]]&amp;" "&amp;LeaveTracker[[#This Row],[Type of Leave]]</f>
        <v>1 SL</v>
      </c>
      <c r="L2765" s="23">
        <f ca="1">NETWORKDAYS(LeaveTracker[[#This Row],[Start Date]],LeaveTracker[[#This Row],[End Date]],lstHolidays)</f>
        <v>1</v>
      </c>
      <c r="M2765" s="27"/>
    </row>
    <row r="2766" spans="1:13" ht="30" customHeight="1" x14ac:dyDescent="0.3">
      <c r="A2766" s="27">
        <v>1165</v>
      </c>
      <c r="B2766" s="31">
        <v>44845</v>
      </c>
      <c r="C2766" s="31">
        <v>44834</v>
      </c>
      <c r="D2766" s="19" t="s">
        <v>772</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19" t="s">
        <v>81</v>
      </c>
      <c r="K2766" s="51" t="str">
        <f ca="1">LeaveTracker[[#This Row],[Days]]&amp;" "&amp;LeaveTracker[[#This Row],[Type of Leave]]</f>
        <v>1 SL</v>
      </c>
      <c r="L2766" s="23">
        <f ca="1">NETWORKDAYS(LeaveTracker[[#This Row],[Start Date]],LeaveTracker[[#This Row],[End Date]],lstHolidays)</f>
        <v>1</v>
      </c>
      <c r="M2766" s="27"/>
    </row>
    <row r="2767" spans="1:13" ht="30" customHeight="1" x14ac:dyDescent="0.3">
      <c r="A2767" s="27">
        <v>1166</v>
      </c>
      <c r="B2767" s="31">
        <v>44845</v>
      </c>
      <c r="C2767" s="31">
        <v>44831</v>
      </c>
      <c r="D2767" s="19" t="s">
        <v>471</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19" t="s">
        <v>81</v>
      </c>
      <c r="K2767" s="51" t="str">
        <f ca="1">LeaveTracker[[#This Row],[Days]]&amp;" "&amp;LeaveTracker[[#This Row],[Type of Leave]]</f>
        <v>2 SL</v>
      </c>
      <c r="L2767" s="23">
        <f ca="1">NETWORKDAYS(LeaveTracker[[#This Row],[Start Date]],LeaveTracker[[#This Row],[End Date]],lstHolidays)</f>
        <v>2</v>
      </c>
      <c r="M2767" s="27"/>
    </row>
    <row r="2768" spans="1:13" ht="30" customHeight="1" x14ac:dyDescent="0.3">
      <c r="A2768" s="27">
        <v>1167</v>
      </c>
      <c r="B2768" s="31">
        <v>44845</v>
      </c>
      <c r="C2768" s="31">
        <v>44830</v>
      </c>
      <c r="D2768" s="19" t="s">
        <v>855</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19" t="s">
        <v>81</v>
      </c>
      <c r="K2768" s="51" t="str">
        <f ca="1">LeaveTracker[[#This Row],[Days]]&amp;" "&amp;LeaveTracker[[#This Row],[Type of Leave]]</f>
        <v>1 SL</v>
      </c>
      <c r="L2768" s="23">
        <f ca="1">NETWORKDAYS(LeaveTracker[[#This Row],[Start Date]],LeaveTracker[[#This Row],[End Date]],lstHolidays)</f>
        <v>1</v>
      </c>
      <c r="M2768" s="27"/>
    </row>
    <row r="2769" spans="1:13" ht="30" customHeight="1" x14ac:dyDescent="0.3">
      <c r="A2769" s="27">
        <v>1167</v>
      </c>
      <c r="B2769" s="31">
        <v>44845</v>
      </c>
      <c r="C2769" s="31">
        <v>44830</v>
      </c>
      <c r="D2769" s="19" t="s">
        <v>855</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19" t="s">
        <v>81</v>
      </c>
      <c r="K2769" s="51" t="str">
        <f ca="1">LeaveTracker[[#This Row],[Days]]&amp;" "&amp;LeaveTracker[[#This Row],[Type of Leave]]</f>
        <v>1 SL</v>
      </c>
      <c r="L2769" s="23">
        <f ca="1">NETWORKDAYS(LeaveTracker[[#This Row],[Start Date]],LeaveTracker[[#This Row],[End Date]],lstHolidays)</f>
        <v>1</v>
      </c>
      <c r="M2769" s="27"/>
    </row>
    <row r="2770" spans="1:13" ht="30" customHeight="1" x14ac:dyDescent="0.3">
      <c r="A2770" s="27">
        <v>1168</v>
      </c>
      <c r="B2770" s="31">
        <v>44845</v>
      </c>
      <c r="C2770" s="31">
        <v>44826</v>
      </c>
      <c r="D2770" s="19" t="s">
        <v>925</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19" t="s">
        <v>82</v>
      </c>
      <c r="J2770" s="43" t="s">
        <v>1301</v>
      </c>
      <c r="K2770" s="51" t="str">
        <f ca="1">LeaveTracker[[#This Row],[Days]]&amp;" "&amp;LeaveTracker[[#This Row],[Type of Leave]]</f>
        <v>2 VL</v>
      </c>
      <c r="L2770" s="23">
        <f ca="1">NETWORKDAYS(LeaveTracker[[#This Row],[Start Date]],LeaveTracker[[#This Row],[End Date]],lstHolidays)</f>
        <v>2</v>
      </c>
      <c r="M2770" s="27"/>
    </row>
    <row r="2771" spans="1:13" ht="30" customHeight="1" x14ac:dyDescent="0.3">
      <c r="A2771" s="27">
        <v>1168</v>
      </c>
      <c r="B2771" s="31">
        <v>44845</v>
      </c>
      <c r="C2771" s="31">
        <v>44826</v>
      </c>
      <c r="D2771" s="19" t="s">
        <v>925</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19" t="s">
        <v>82</v>
      </c>
      <c r="J2771" s="43" t="s">
        <v>1301</v>
      </c>
      <c r="K2771" s="51" t="str">
        <f ca="1">LeaveTracker[[#This Row],[Days]]&amp;" "&amp;LeaveTracker[[#This Row],[Type of Leave]]</f>
        <v>5 VL</v>
      </c>
      <c r="L2771" s="23">
        <f ca="1">NETWORKDAYS(LeaveTracker[[#This Row],[Start Date]],LeaveTracker[[#This Row],[End Date]],lstHolidays)</f>
        <v>5</v>
      </c>
      <c r="M2771" s="27"/>
    </row>
    <row r="2772" spans="1:13" ht="30" customHeight="1" x14ac:dyDescent="0.3">
      <c r="A2772" s="27">
        <v>1168</v>
      </c>
      <c r="B2772" s="31">
        <v>44845</v>
      </c>
      <c r="C2772" s="31">
        <v>44826</v>
      </c>
      <c r="D2772" s="19" t="s">
        <v>925</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19" t="s">
        <v>82</v>
      </c>
      <c r="J2772" s="43" t="s">
        <v>1301</v>
      </c>
      <c r="K2772" s="51" t="str">
        <f ca="1">LeaveTracker[[#This Row],[Days]]&amp;" "&amp;LeaveTracker[[#This Row],[Type of Leave]]</f>
        <v>2 VL</v>
      </c>
      <c r="L2772" s="23">
        <f ca="1">NETWORKDAYS(LeaveTracker[[#This Row],[Start Date]],LeaveTracker[[#This Row],[End Date]],lstHolidays)</f>
        <v>2</v>
      </c>
      <c r="M2772" s="27"/>
    </row>
    <row r="2773" spans="1:13" ht="30" customHeight="1" x14ac:dyDescent="0.3">
      <c r="A2773" s="27">
        <v>1169</v>
      </c>
      <c r="B2773" s="31">
        <v>44845</v>
      </c>
      <c r="C2773" s="31">
        <v>44831</v>
      </c>
      <c r="D2773" s="19" t="s">
        <v>925</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19" t="s">
        <v>82</v>
      </c>
      <c r="J2773" s="43" t="s">
        <v>1301</v>
      </c>
      <c r="K2773" s="51" t="str">
        <f ca="1">LeaveTracker[[#This Row],[Days]]&amp;" "&amp;LeaveTracker[[#This Row],[Type of Leave]]</f>
        <v>5 VL</v>
      </c>
      <c r="L2773" s="23">
        <f ca="1">NETWORKDAYS(LeaveTracker[[#This Row],[Start Date]],LeaveTracker[[#This Row],[End Date]],lstHolidays)</f>
        <v>5</v>
      </c>
      <c r="M2773" s="27"/>
    </row>
    <row r="2774" spans="1:13" ht="30" customHeight="1" x14ac:dyDescent="0.3">
      <c r="A2774" s="27">
        <v>1169</v>
      </c>
      <c r="B2774" s="31">
        <v>44845</v>
      </c>
      <c r="C2774" s="31">
        <v>44831</v>
      </c>
      <c r="D2774" s="19" t="s">
        <v>925</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19" t="s">
        <v>82</v>
      </c>
      <c r="J2774" s="43" t="s">
        <v>1301</v>
      </c>
      <c r="K2774" s="51" t="str">
        <f ca="1">LeaveTracker[[#This Row],[Days]]&amp;" "&amp;LeaveTracker[[#This Row],[Type of Leave]]</f>
        <v>1 VL</v>
      </c>
      <c r="L2774" s="23">
        <f ca="1">NETWORKDAYS(LeaveTracker[[#This Row],[Start Date]],LeaveTracker[[#This Row],[End Date]],lstHolidays)</f>
        <v>1</v>
      </c>
      <c r="M2774" s="27"/>
    </row>
    <row r="2775" spans="1:13" ht="30" customHeight="1" x14ac:dyDescent="0.3">
      <c r="A2775" s="27">
        <v>1170</v>
      </c>
      <c r="B2775" s="31">
        <v>44845</v>
      </c>
      <c r="C2775" s="31">
        <v>44832</v>
      </c>
      <c r="D2775" s="19" t="s">
        <v>871</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19" t="s">
        <v>82</v>
      </c>
      <c r="K2775" s="51" t="str">
        <f ca="1">LeaveTracker[[#This Row],[Days]]&amp;" "&amp;LeaveTracker[[#This Row],[Type of Leave]]</f>
        <v>1 VL</v>
      </c>
      <c r="L2775" s="23">
        <f ca="1">NETWORKDAYS(LeaveTracker[[#This Row],[Start Date]],LeaveTracker[[#This Row],[End Date]],lstHolidays)</f>
        <v>1</v>
      </c>
      <c r="M2775" s="27"/>
    </row>
    <row r="2776" spans="1:13" ht="30" customHeight="1" x14ac:dyDescent="0.3">
      <c r="A2776" s="27">
        <v>1171</v>
      </c>
      <c r="B2776" s="31">
        <v>44845</v>
      </c>
      <c r="C2776" s="31">
        <v>44832</v>
      </c>
      <c r="D2776" s="19" t="s">
        <v>871</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19" t="s">
        <v>81</v>
      </c>
      <c r="K2776" s="51" t="str">
        <f ca="1">LeaveTracker[[#This Row],[Days]]&amp;" "&amp;LeaveTracker[[#This Row],[Type of Leave]]</f>
        <v>1 SL</v>
      </c>
      <c r="L2776" s="23">
        <f ca="1">NETWORKDAYS(LeaveTracker[[#This Row],[Start Date]],LeaveTracker[[#This Row],[End Date]],lstHolidays)</f>
        <v>1</v>
      </c>
      <c r="M2776" s="27"/>
    </row>
    <row r="2777" spans="1:13" ht="30" customHeight="1" x14ac:dyDescent="0.3">
      <c r="A2777" s="27">
        <v>1172</v>
      </c>
      <c r="B2777" s="31">
        <v>44845</v>
      </c>
      <c r="C2777" s="31">
        <v>44831</v>
      </c>
      <c r="D2777" s="19" t="s">
        <v>1092</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19" t="s">
        <v>82</v>
      </c>
      <c r="K2777" s="51" t="str">
        <f ca="1">LeaveTracker[[#This Row],[Days]]&amp;" "&amp;LeaveTracker[[#This Row],[Type of Leave]]</f>
        <v>2 VL</v>
      </c>
      <c r="L2777" s="23">
        <f ca="1">NETWORKDAYS(LeaveTracker[[#This Row],[Start Date]],LeaveTracker[[#This Row],[End Date]],lstHolidays)</f>
        <v>2</v>
      </c>
      <c r="M2777" s="27"/>
    </row>
    <row r="2778" spans="1:13" ht="30" customHeight="1" x14ac:dyDescent="0.3">
      <c r="A2778" s="27">
        <v>1173</v>
      </c>
      <c r="B2778" s="31">
        <v>44845</v>
      </c>
      <c r="C2778" s="31">
        <v>44831</v>
      </c>
      <c r="D2778" s="19" t="s">
        <v>950</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19" t="s">
        <v>82</v>
      </c>
      <c r="K2778" s="51" t="str">
        <f ca="1">LeaveTracker[[#This Row],[Days]]&amp;" "&amp;LeaveTracker[[#This Row],[Type of Leave]]</f>
        <v>1 VL</v>
      </c>
      <c r="L2778" s="23">
        <f ca="1">NETWORKDAYS(LeaveTracker[[#This Row],[Start Date]],LeaveTracker[[#This Row],[End Date]],lstHolidays)</f>
        <v>1</v>
      </c>
      <c r="M2778" s="27"/>
    </row>
    <row r="2779" spans="1:13" ht="30" customHeight="1" x14ac:dyDescent="0.3">
      <c r="A2779" s="27">
        <v>1173</v>
      </c>
      <c r="B2779" s="31">
        <v>44845</v>
      </c>
      <c r="C2779" s="31">
        <v>44831</v>
      </c>
      <c r="D2779" s="19" t="s">
        <v>950</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19" t="s">
        <v>82</v>
      </c>
      <c r="K2779" s="51" t="str">
        <f ca="1">LeaveTracker[[#This Row],[Days]]&amp;" "&amp;LeaveTracker[[#This Row],[Type of Leave]]</f>
        <v>1 VL</v>
      </c>
      <c r="L2779" s="23">
        <f ca="1">NETWORKDAYS(LeaveTracker[[#This Row],[Start Date]],LeaveTracker[[#This Row],[End Date]],lstHolidays)</f>
        <v>1</v>
      </c>
      <c r="M2779" s="27"/>
    </row>
    <row r="2780" spans="1:13" ht="30" customHeight="1" x14ac:dyDescent="0.3">
      <c r="A2780" s="27">
        <v>1174</v>
      </c>
      <c r="B2780" s="31">
        <v>44845</v>
      </c>
      <c r="C2780" s="31">
        <v>44827</v>
      </c>
      <c r="D2780" s="19" t="s">
        <v>519</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19" t="s">
        <v>81</v>
      </c>
      <c r="K2780" s="51" t="str">
        <f ca="1">LeaveTracker[[#This Row],[Days]]&amp;" "&amp;LeaveTracker[[#This Row],[Type of Leave]]</f>
        <v>1 SL</v>
      </c>
      <c r="L2780" s="23">
        <f ca="1">NETWORKDAYS(LeaveTracker[[#This Row],[Start Date]],LeaveTracker[[#This Row],[End Date]],lstHolidays)</f>
        <v>1</v>
      </c>
      <c r="M2780" s="27"/>
    </row>
    <row r="2781" spans="1:13" ht="30" customHeight="1" x14ac:dyDescent="0.3">
      <c r="A2781" s="27">
        <v>1175</v>
      </c>
      <c r="B2781" s="31">
        <v>44845</v>
      </c>
      <c r="C2781" s="31">
        <v>44813</v>
      </c>
      <c r="D2781" s="19" t="s">
        <v>1092</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19" t="s">
        <v>81</v>
      </c>
      <c r="K2781" s="51" t="str">
        <f ca="1">LeaveTracker[[#This Row],[Days]]&amp;" "&amp;LeaveTracker[[#This Row],[Type of Leave]]</f>
        <v>1 SL</v>
      </c>
      <c r="L2781" s="23">
        <f ca="1">NETWORKDAYS(LeaveTracker[[#This Row],[Start Date]],LeaveTracker[[#This Row],[End Date]],lstHolidays)</f>
        <v>1</v>
      </c>
      <c r="M2781" s="27"/>
    </row>
    <row r="2782" spans="1:13" ht="30" customHeight="1" x14ac:dyDescent="0.3">
      <c r="A2782" s="27">
        <v>1175</v>
      </c>
      <c r="B2782" s="31">
        <v>44845</v>
      </c>
      <c r="C2782" s="31">
        <v>44813</v>
      </c>
      <c r="D2782" s="19" t="s">
        <v>1092</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19" t="s">
        <v>81</v>
      </c>
      <c r="K2782" s="51" t="str">
        <f ca="1">LeaveTracker[[#This Row],[Days]]&amp;" "&amp;LeaveTracker[[#This Row],[Type of Leave]]</f>
        <v>1 SL</v>
      </c>
      <c r="L2782" s="23">
        <f ca="1">NETWORKDAYS(LeaveTracker[[#This Row],[Start Date]],LeaveTracker[[#This Row],[End Date]],lstHolidays)</f>
        <v>1</v>
      </c>
      <c r="M2782" s="27"/>
    </row>
    <row r="2783" spans="1:13" ht="30" customHeight="1" x14ac:dyDescent="0.3">
      <c r="A2783" s="27">
        <v>1176</v>
      </c>
      <c r="B2783" s="31">
        <v>44845</v>
      </c>
      <c r="C2783" s="31">
        <v>44826</v>
      </c>
      <c r="D2783" s="19" t="s">
        <v>1164</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19" t="s">
        <v>81</v>
      </c>
      <c r="K2783" s="51" t="str">
        <f ca="1">LeaveTracker[[#This Row],[Days]]&amp;" "&amp;LeaveTracker[[#This Row],[Type of Leave]]</f>
        <v>3 SL</v>
      </c>
      <c r="L2783" s="23">
        <f ca="1">NETWORKDAYS(LeaveTracker[[#This Row],[Start Date]],LeaveTracker[[#This Row],[End Date]],lstHolidays)</f>
        <v>3</v>
      </c>
      <c r="M2783" s="27"/>
    </row>
    <row r="2784" spans="1:13" ht="30" customHeight="1" x14ac:dyDescent="0.3">
      <c r="A2784" s="27">
        <v>1177</v>
      </c>
      <c r="B2784" s="31">
        <v>44845</v>
      </c>
      <c r="C2784" s="31">
        <v>44824</v>
      </c>
      <c r="D2784" s="19" t="s">
        <v>1034</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19" t="s">
        <v>81</v>
      </c>
      <c r="K2784" s="51" t="str">
        <f>LeaveTracker[[#This Row],[Days]]&amp;" "&amp;LeaveTracker[[#This Row],[Type of Leave]]</f>
        <v>6 SL</v>
      </c>
      <c r="L2784" s="23">
        <v>6</v>
      </c>
      <c r="M2784" s="27"/>
    </row>
    <row r="2785" spans="1:13" ht="30" customHeight="1" x14ac:dyDescent="0.3">
      <c r="A2785" s="27">
        <v>1178</v>
      </c>
      <c r="B2785" s="31">
        <v>44845</v>
      </c>
      <c r="C2785" s="31">
        <v>44831</v>
      </c>
      <c r="D2785" s="19" t="s">
        <v>710</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19" t="s">
        <v>81</v>
      </c>
      <c r="K2785" s="51" t="str">
        <f ca="1">LeaveTracker[[#This Row],[Days]]&amp;" "&amp;LeaveTracker[[#This Row],[Type of Leave]]</f>
        <v>1 SL</v>
      </c>
      <c r="L2785" s="23">
        <f ca="1">NETWORKDAYS(LeaveTracker[[#This Row],[Start Date]],LeaveTracker[[#This Row],[End Date]],lstHolidays)</f>
        <v>1</v>
      </c>
      <c r="M2785" s="27"/>
    </row>
    <row r="2786" spans="1:13" ht="30" customHeight="1" x14ac:dyDescent="0.3">
      <c r="A2786" s="27">
        <v>1178</v>
      </c>
      <c r="B2786" s="31">
        <v>44845</v>
      </c>
      <c r="C2786" s="31">
        <v>44831</v>
      </c>
      <c r="D2786" s="19" t="s">
        <v>710</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19" t="s">
        <v>81</v>
      </c>
      <c r="K2786" s="51" t="str">
        <f>LeaveTracker[[#This Row],[Days]]&amp;" "&amp;LeaveTracker[[#This Row],[Type of Leave]]</f>
        <v>4 SL</v>
      </c>
      <c r="L2786" s="23">
        <v>4</v>
      </c>
      <c r="M2786" s="27"/>
    </row>
    <row r="2787" spans="1:13" ht="30" customHeight="1" x14ac:dyDescent="0.3">
      <c r="A2787" s="27">
        <v>1179</v>
      </c>
      <c r="B2787" s="31">
        <v>44845</v>
      </c>
      <c r="C2787" s="31">
        <v>44820</v>
      </c>
      <c r="D2787" s="19" t="s">
        <v>1306</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19" t="s">
        <v>82</v>
      </c>
      <c r="K2787" s="51" t="str">
        <f>LeaveTracker[[#This Row],[Days]]&amp;" "&amp;LeaveTracker[[#This Row],[Type of Leave]]</f>
        <v>2 VL</v>
      </c>
      <c r="L2787" s="23">
        <v>2</v>
      </c>
      <c r="M2787" s="27"/>
    </row>
    <row r="2788" spans="1:13" ht="30" customHeight="1" x14ac:dyDescent="0.3">
      <c r="A2788" s="27">
        <v>1180</v>
      </c>
      <c r="B2788" s="31">
        <v>44845</v>
      </c>
      <c r="C2788" s="31">
        <v>44820</v>
      </c>
      <c r="D2788" s="19" t="s">
        <v>1306</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19" t="s">
        <v>298</v>
      </c>
      <c r="J2788" s="43" t="s">
        <v>1003</v>
      </c>
      <c r="K2788" s="51" t="str">
        <f>LeaveTracker[[#This Row],[Days]]&amp;" "&amp;LeaveTracker[[#This Row],[Type of Leave]]</f>
        <v>2 OTHER</v>
      </c>
      <c r="L2788" s="23">
        <v>2</v>
      </c>
      <c r="M2788" s="27"/>
    </row>
    <row r="2789" spans="1:13" ht="30" customHeight="1" x14ac:dyDescent="0.3">
      <c r="A2789" s="27">
        <v>1181</v>
      </c>
      <c r="B2789" s="31">
        <v>44845</v>
      </c>
      <c r="C2789" s="31">
        <v>44821</v>
      </c>
      <c r="D2789" s="19" t="s">
        <v>1039</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19" t="s">
        <v>82</v>
      </c>
      <c r="K2789" s="51" t="str">
        <f ca="1">LeaveTracker[[#This Row],[Days]]&amp;" "&amp;LeaveTracker[[#This Row],[Type of Leave]]</f>
        <v>2 VL</v>
      </c>
      <c r="L2789" s="23">
        <f ca="1">NETWORKDAYS(LeaveTracker[[#This Row],[Start Date]],LeaveTracker[[#This Row],[End Date]],lstHolidays)</f>
        <v>2</v>
      </c>
      <c r="M2789" s="27"/>
    </row>
    <row r="2790" spans="1:13" ht="30" customHeight="1" x14ac:dyDescent="0.3">
      <c r="A2790" s="27">
        <v>1182</v>
      </c>
      <c r="B2790" s="31">
        <v>44845</v>
      </c>
      <c r="C2790" s="31">
        <v>44826</v>
      </c>
      <c r="D2790" s="19" t="s">
        <v>798</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19" t="s">
        <v>81</v>
      </c>
      <c r="K2790" s="51" t="str">
        <f ca="1">LeaveTracker[[#This Row],[Days]]&amp;" "&amp;LeaveTracker[[#This Row],[Type of Leave]]</f>
        <v>1 SL</v>
      </c>
      <c r="L2790" s="23">
        <f ca="1">NETWORKDAYS(LeaveTracker[[#This Row],[Start Date]],LeaveTracker[[#This Row],[End Date]],lstHolidays)</f>
        <v>1</v>
      </c>
      <c r="M2790" s="27"/>
    </row>
    <row r="2791" spans="1:13" ht="30" customHeight="1" x14ac:dyDescent="0.3">
      <c r="A2791" s="27">
        <v>1183</v>
      </c>
      <c r="B2791" s="31">
        <v>44845</v>
      </c>
      <c r="C2791" s="31">
        <v>44832</v>
      </c>
      <c r="D2791" s="19" t="s">
        <v>578</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19" t="s">
        <v>81</v>
      </c>
      <c r="K2791" s="51" t="str">
        <f ca="1">LeaveTracker[[#This Row],[Days]]&amp;" "&amp;LeaveTracker[[#This Row],[Type of Leave]]</f>
        <v>5 SL</v>
      </c>
      <c r="L2791" s="23">
        <f ca="1">NETWORKDAYS(LeaveTracker[[#This Row],[Start Date]],LeaveTracker[[#This Row],[End Date]],lstHolidays)</f>
        <v>5</v>
      </c>
      <c r="M2791" s="27"/>
    </row>
    <row r="2792" spans="1:13" ht="30" customHeight="1" x14ac:dyDescent="0.3">
      <c r="A2792" s="27">
        <v>1183</v>
      </c>
      <c r="B2792" s="31">
        <v>44845</v>
      </c>
      <c r="C2792" s="31">
        <v>44832</v>
      </c>
      <c r="D2792" s="19" t="s">
        <v>578</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19" t="s">
        <v>81</v>
      </c>
      <c r="K2792" s="51" t="str">
        <f ca="1">LeaveTracker[[#This Row],[Days]]&amp;" "&amp;LeaveTracker[[#This Row],[Type of Leave]]</f>
        <v>1 SL</v>
      </c>
      <c r="L2792" s="23">
        <f ca="1">NETWORKDAYS(LeaveTracker[[#This Row],[Start Date]],LeaveTracker[[#This Row],[End Date]],lstHolidays)</f>
        <v>1</v>
      </c>
      <c r="M2792" s="27"/>
    </row>
    <row r="2793" spans="1:13" ht="30" customHeight="1" x14ac:dyDescent="0.3">
      <c r="A2793" s="27">
        <v>1184</v>
      </c>
      <c r="B2793" s="31">
        <v>44845</v>
      </c>
      <c r="C2793" s="31">
        <v>44830</v>
      </c>
      <c r="D2793" s="19" t="s">
        <v>341</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19" t="s">
        <v>298</v>
      </c>
      <c r="J2793" s="43" t="s">
        <v>1003</v>
      </c>
      <c r="K2793" s="51" t="str">
        <f ca="1">LeaveTracker[[#This Row],[Days]]&amp;" "&amp;LeaveTracker[[#This Row],[Type of Leave]]</f>
        <v>3 OTHER</v>
      </c>
      <c r="L2793" s="23">
        <f ca="1">NETWORKDAYS(LeaveTracker[[#This Row],[Start Date]],LeaveTracker[[#This Row],[End Date]],lstHolidays)</f>
        <v>3</v>
      </c>
      <c r="M2793" s="27"/>
    </row>
    <row r="2794" spans="1:13" ht="30" customHeight="1" x14ac:dyDescent="0.3">
      <c r="A2794" s="27">
        <v>1185</v>
      </c>
      <c r="B2794" s="31">
        <v>44845</v>
      </c>
      <c r="C2794" s="31">
        <v>44825</v>
      </c>
      <c r="D2794" s="19" t="s">
        <v>530</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19" t="s">
        <v>81</v>
      </c>
      <c r="K2794" s="51" t="str">
        <f ca="1">LeaveTracker[[#This Row],[Days]]&amp;" "&amp;LeaveTracker[[#This Row],[Type of Leave]]</f>
        <v>1 SL</v>
      </c>
      <c r="L2794" s="23">
        <f ca="1">NETWORKDAYS(LeaveTracker[[#This Row],[Start Date]],LeaveTracker[[#This Row],[End Date]],lstHolidays)</f>
        <v>1</v>
      </c>
      <c r="M2794" s="27"/>
    </row>
    <row r="2795" spans="1:13" ht="30" customHeight="1" x14ac:dyDescent="0.3">
      <c r="A2795" s="27">
        <v>1186</v>
      </c>
      <c r="B2795" s="31">
        <v>44845</v>
      </c>
      <c r="C2795" s="31">
        <v>44831</v>
      </c>
      <c r="D2795" s="19" t="s">
        <v>443</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19" t="s">
        <v>298</v>
      </c>
      <c r="J2795" s="43" t="s">
        <v>1004</v>
      </c>
      <c r="K2795" s="51" t="str">
        <f ca="1">LeaveTracker[[#This Row],[Days]]&amp;" "&amp;LeaveTracker[[#This Row],[Type of Leave]]</f>
        <v>1 OTHER</v>
      </c>
      <c r="L2795" s="23">
        <f ca="1">NETWORKDAYS(LeaveTracker[[#This Row],[Start Date]],LeaveTracker[[#This Row],[End Date]],lstHolidays)</f>
        <v>1</v>
      </c>
      <c r="M2795" s="27"/>
    </row>
    <row r="2796" spans="1:13" ht="30"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19" t="s">
        <v>82</v>
      </c>
      <c r="K2796" s="51" t="str">
        <f ca="1">LeaveTracker[[#This Row],[Days]]&amp;" "&amp;LeaveTracker[[#This Row],[Type of Leave]]</f>
        <v>3 VL</v>
      </c>
      <c r="L2796" s="23">
        <f ca="1">NETWORKDAYS(LeaveTracker[[#This Row],[Start Date]],LeaveTracker[[#This Row],[End Date]],lstHolidays)</f>
        <v>3</v>
      </c>
      <c r="M2796" s="27"/>
    </row>
    <row r="2797" spans="1:13" ht="30"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19" t="s">
        <v>81</v>
      </c>
      <c r="K2797" s="51" t="str">
        <f ca="1">LeaveTracker[[#This Row],[Days]]&amp;" "&amp;LeaveTracker[[#This Row],[Type of Leave]]</f>
        <v>1 SL</v>
      </c>
      <c r="L2797" s="23">
        <f ca="1">NETWORKDAYS(LeaveTracker[[#This Row],[Start Date]],LeaveTracker[[#This Row],[End Date]],lstHolidays)</f>
        <v>1</v>
      </c>
      <c r="M2797" s="27"/>
    </row>
    <row r="2798" spans="1:13" ht="30"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19" t="s">
        <v>81</v>
      </c>
      <c r="K2798" s="51" t="str">
        <f ca="1">LeaveTracker[[#This Row],[Days]]&amp;" "&amp;LeaveTracker[[#This Row],[Type of Leave]]</f>
        <v>1 SL</v>
      </c>
      <c r="L2798" s="23">
        <f ca="1">NETWORKDAYS(LeaveTracker[[#This Row],[Start Date]],LeaveTracker[[#This Row],[End Date]],lstHolidays)</f>
        <v>1</v>
      </c>
      <c r="M2798" s="27"/>
    </row>
    <row r="2799" spans="1:13" ht="30" customHeight="1" x14ac:dyDescent="0.3">
      <c r="A2799" s="27">
        <v>1189</v>
      </c>
      <c r="B2799" s="31">
        <v>44845</v>
      </c>
      <c r="C2799" s="31">
        <v>44831</v>
      </c>
      <c r="D2799" s="19" t="s">
        <v>1056</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19" t="s">
        <v>81</v>
      </c>
      <c r="K2799" s="51" t="str">
        <f ca="1">LeaveTracker[[#This Row],[Days]]&amp;" "&amp;LeaveTracker[[#This Row],[Type of Leave]]</f>
        <v>1 SL</v>
      </c>
      <c r="L2799" s="23">
        <f ca="1">NETWORKDAYS(LeaveTracker[[#This Row],[Start Date]],LeaveTracker[[#This Row],[End Date]],lstHolidays)</f>
        <v>1</v>
      </c>
      <c r="M2799" s="27"/>
    </row>
    <row r="2800" spans="1:13" ht="30" customHeight="1" x14ac:dyDescent="0.3">
      <c r="A2800" s="27">
        <v>1190</v>
      </c>
      <c r="B2800" s="31">
        <v>44845</v>
      </c>
      <c r="C2800" s="31">
        <v>44816</v>
      </c>
      <c r="D2800" s="19" t="s">
        <v>1060</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19" t="s">
        <v>298</v>
      </c>
      <c r="J2800" s="43" t="s">
        <v>1003</v>
      </c>
      <c r="K2800" s="51" t="str">
        <f ca="1">LeaveTracker[[#This Row],[Days]]&amp;" "&amp;LeaveTracker[[#This Row],[Type of Leave]]</f>
        <v>2 OTHER</v>
      </c>
      <c r="L2800" s="23">
        <f ca="1">NETWORKDAYS(LeaveTracker[[#This Row],[Start Date]],LeaveTracker[[#This Row],[End Date]],lstHolidays)</f>
        <v>2</v>
      </c>
      <c r="M2800" s="27"/>
    </row>
    <row r="2801" spans="1:13" ht="30" customHeight="1" x14ac:dyDescent="0.3">
      <c r="A2801" s="27">
        <v>1191</v>
      </c>
      <c r="B2801" s="31">
        <v>44845</v>
      </c>
      <c r="C2801" s="31">
        <v>44831</v>
      </c>
      <c r="D2801" s="19" t="s">
        <v>762</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19" t="s">
        <v>298</v>
      </c>
      <c r="J2801" s="43" t="s">
        <v>1003</v>
      </c>
      <c r="K2801" s="51" t="str">
        <f ca="1">LeaveTracker[[#This Row],[Days]]&amp;" "&amp;LeaveTracker[[#This Row],[Type of Leave]]</f>
        <v>1 OTHER</v>
      </c>
      <c r="L2801" s="23">
        <f ca="1">NETWORKDAYS(LeaveTracker[[#This Row],[Start Date]],LeaveTracker[[#This Row],[End Date]],lstHolidays)</f>
        <v>1</v>
      </c>
      <c r="M2801" s="27"/>
    </row>
    <row r="2802" spans="1:13" ht="30" customHeight="1" x14ac:dyDescent="0.3">
      <c r="A2802" s="27">
        <v>1192</v>
      </c>
      <c r="B2802" s="31">
        <v>44845</v>
      </c>
      <c r="C2802" s="31">
        <v>44831</v>
      </c>
      <c r="D2802" s="19" t="s">
        <v>1017</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19" t="s">
        <v>298</v>
      </c>
      <c r="J2802" s="43" t="s">
        <v>1003</v>
      </c>
      <c r="K2802" s="51" t="str">
        <f ca="1">LeaveTracker[[#This Row],[Days]]&amp;" "&amp;LeaveTracker[[#This Row],[Type of Leave]]</f>
        <v>1 OTHER</v>
      </c>
      <c r="L2802" s="23">
        <f ca="1">NETWORKDAYS(LeaveTracker[[#This Row],[Start Date]],LeaveTracker[[#This Row],[End Date]],lstHolidays)</f>
        <v>1</v>
      </c>
      <c r="M2802" s="27"/>
    </row>
    <row r="2803" spans="1:13" ht="30" customHeight="1" x14ac:dyDescent="0.3">
      <c r="A2803" s="27">
        <v>1193</v>
      </c>
      <c r="B2803" s="31">
        <v>44845</v>
      </c>
      <c r="C2803" s="31">
        <v>44831</v>
      </c>
      <c r="D2803" s="19" t="s">
        <v>1060</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19" t="s">
        <v>81</v>
      </c>
      <c r="K2803" s="51" t="str">
        <f ca="1">LeaveTracker[[#This Row],[Days]]&amp;" "&amp;LeaveTracker[[#This Row],[Type of Leave]]</f>
        <v>1 SL</v>
      </c>
      <c r="L2803" s="23">
        <f ca="1">NETWORKDAYS(LeaveTracker[[#This Row],[Start Date]],LeaveTracker[[#This Row],[End Date]],lstHolidays)</f>
        <v>1</v>
      </c>
      <c r="M2803" s="27"/>
    </row>
    <row r="2804" spans="1:13" ht="30" customHeight="1" x14ac:dyDescent="0.3">
      <c r="A2804" s="27">
        <v>1194</v>
      </c>
      <c r="B2804" s="31">
        <v>44845</v>
      </c>
      <c r="C2804" s="31">
        <v>44824</v>
      </c>
      <c r="D2804" s="19" t="s">
        <v>1308</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19" t="s">
        <v>298</v>
      </c>
      <c r="J2804" s="43" t="s">
        <v>1004</v>
      </c>
      <c r="K2804" s="51" t="str">
        <f ca="1">LeaveTracker[[#This Row],[Days]]&amp;" "&amp;LeaveTracker[[#This Row],[Type of Leave]]</f>
        <v>1 OTHER</v>
      </c>
      <c r="L2804" s="23">
        <f ca="1">NETWORKDAYS(LeaveTracker[[#This Row],[Start Date]],LeaveTracker[[#This Row],[End Date]],lstHolidays)</f>
        <v>1</v>
      </c>
      <c r="M2804" s="27"/>
    </row>
    <row r="2805" spans="1:13" ht="30" customHeight="1" x14ac:dyDescent="0.3">
      <c r="A2805" s="27">
        <v>1195</v>
      </c>
      <c r="B2805" s="31">
        <v>44845</v>
      </c>
      <c r="C2805" s="31">
        <v>44831</v>
      </c>
      <c r="D2805" s="19" t="s">
        <v>1286</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19" t="s">
        <v>298</v>
      </c>
      <c r="J2805" s="43" t="s">
        <v>1003</v>
      </c>
      <c r="K2805" s="51" t="str">
        <f ca="1">LeaveTracker[[#This Row],[Days]]&amp;" "&amp;LeaveTracker[[#This Row],[Type of Leave]]</f>
        <v>1 OTHER</v>
      </c>
      <c r="L2805" s="23">
        <f ca="1">NETWORKDAYS(LeaveTracker[[#This Row],[Start Date]],LeaveTracker[[#This Row],[End Date]],lstHolidays)</f>
        <v>1</v>
      </c>
      <c r="M2805" s="27"/>
    </row>
    <row r="2806" spans="1:13" ht="30" customHeight="1" x14ac:dyDescent="0.3">
      <c r="A2806" s="27">
        <v>1196</v>
      </c>
      <c r="B2806" s="31">
        <v>44845</v>
      </c>
      <c r="C2806" s="31">
        <v>44831</v>
      </c>
      <c r="D2806" s="19" t="s">
        <v>1297</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19" t="s">
        <v>298</v>
      </c>
      <c r="J2806" s="43" t="s">
        <v>1004</v>
      </c>
      <c r="K2806" s="51" t="str">
        <f ca="1">LeaveTracker[[#This Row],[Days]]&amp;" "&amp;LeaveTracker[[#This Row],[Type of Leave]]</f>
        <v>1 OTHER</v>
      </c>
      <c r="L2806" s="23">
        <f ca="1">NETWORKDAYS(LeaveTracker[[#This Row],[Start Date]],LeaveTracker[[#This Row],[End Date]],lstHolidays)</f>
        <v>1</v>
      </c>
      <c r="M2806" s="27"/>
    </row>
    <row r="2807" spans="1:13" ht="30" customHeight="1" x14ac:dyDescent="0.3">
      <c r="A2807" s="27">
        <v>1197</v>
      </c>
      <c r="B2807" s="31">
        <v>44845</v>
      </c>
      <c r="C2807" s="31">
        <v>44831</v>
      </c>
      <c r="D2807" s="19" t="s">
        <v>1017</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19" t="s">
        <v>82</v>
      </c>
      <c r="K2807" s="51" t="str">
        <f ca="1">LeaveTracker[[#This Row],[Days]]&amp;" "&amp;LeaveTracker[[#This Row],[Type of Leave]]</f>
        <v>3 VL</v>
      </c>
      <c r="L2807" s="23">
        <f ca="1">NETWORKDAYS(LeaveTracker[[#This Row],[Start Date]],LeaveTracker[[#This Row],[End Date]],lstHolidays)</f>
        <v>3</v>
      </c>
      <c r="M2807" s="27"/>
    </row>
    <row r="2808" spans="1:13" ht="30" customHeight="1" x14ac:dyDescent="0.3">
      <c r="A2808" s="27">
        <v>1198</v>
      </c>
      <c r="B2808" s="31">
        <v>44845</v>
      </c>
      <c r="C2808" s="31">
        <v>44831</v>
      </c>
      <c r="D2808" s="19" t="s">
        <v>1311</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19" t="s">
        <v>298</v>
      </c>
      <c r="J2808" s="43" t="s">
        <v>1004</v>
      </c>
      <c r="K2808" s="51" t="str">
        <f ca="1">LeaveTracker[[#This Row],[Days]]&amp;" "&amp;LeaveTracker[[#This Row],[Type of Leave]]</f>
        <v>2 OTHER</v>
      </c>
      <c r="L2808" s="23">
        <f ca="1">NETWORKDAYS(LeaveTracker[[#This Row],[Start Date]],LeaveTracker[[#This Row],[End Date]],lstHolidays)</f>
        <v>2</v>
      </c>
      <c r="M2808" s="27"/>
    </row>
    <row r="2809" spans="1:13" ht="30" customHeight="1" x14ac:dyDescent="0.3">
      <c r="A2809" s="27">
        <v>1199</v>
      </c>
      <c r="B2809" s="31">
        <v>44845</v>
      </c>
      <c r="C2809" s="31">
        <v>44827</v>
      </c>
      <c r="D2809" s="19" t="s">
        <v>323</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19" t="s">
        <v>81</v>
      </c>
      <c r="K2809" s="51" t="str">
        <f ca="1">LeaveTracker[[#This Row],[Days]]&amp;" "&amp;LeaveTracker[[#This Row],[Type of Leave]]</f>
        <v>1 SL</v>
      </c>
      <c r="L2809" s="23">
        <f ca="1">NETWORKDAYS(LeaveTracker[[#This Row],[Start Date]],LeaveTracker[[#This Row],[End Date]],lstHolidays)</f>
        <v>1</v>
      </c>
      <c r="M2809" s="27"/>
    </row>
    <row r="2810" spans="1:13" ht="30" customHeight="1" x14ac:dyDescent="0.3">
      <c r="A2810" s="27">
        <v>1200</v>
      </c>
      <c r="B2810" s="31">
        <v>44845</v>
      </c>
      <c r="C2810" s="31">
        <v>44817</v>
      </c>
      <c r="D2810" s="19" t="s">
        <v>868</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19" t="s">
        <v>81</v>
      </c>
      <c r="K2810" s="51" t="str">
        <f ca="1">LeaveTracker[[#This Row],[Days]]&amp;" "&amp;LeaveTracker[[#This Row],[Type of Leave]]</f>
        <v>1 SL</v>
      </c>
      <c r="L2810" s="23">
        <f ca="1">NETWORKDAYS(LeaveTracker[[#This Row],[Start Date]],LeaveTracker[[#This Row],[End Date]],lstHolidays)</f>
        <v>1</v>
      </c>
      <c r="M2810" s="27"/>
    </row>
    <row r="2811" spans="1:13" ht="30" customHeight="1" x14ac:dyDescent="0.3">
      <c r="A2811" s="27">
        <v>1201</v>
      </c>
      <c r="B2811" s="31">
        <v>44846</v>
      </c>
      <c r="C2811" s="31">
        <v>44817</v>
      </c>
      <c r="D2811" s="19" t="s">
        <v>1008</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19" t="s">
        <v>81</v>
      </c>
      <c r="K2811" s="51" t="str">
        <f ca="1">LeaveTracker[[#This Row],[Days]]&amp;" "&amp;LeaveTracker[[#This Row],[Type of Leave]]</f>
        <v>1 SL</v>
      </c>
      <c r="L2811" s="23">
        <f ca="1">NETWORKDAYS(LeaveTracker[[#This Row],[Start Date]],LeaveTracker[[#This Row],[End Date]],lstHolidays)</f>
        <v>1</v>
      </c>
      <c r="M2811" s="27"/>
    </row>
    <row r="2812" spans="1:13" ht="30" customHeight="1" x14ac:dyDescent="0.3">
      <c r="A2812" s="27">
        <v>1202</v>
      </c>
      <c r="B2812" s="31">
        <v>44846</v>
      </c>
      <c r="C2812" s="31">
        <v>44835</v>
      </c>
      <c r="D2812" s="19" t="s">
        <v>776</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19" t="s">
        <v>81</v>
      </c>
      <c r="K2812" s="51" t="str">
        <f ca="1">LeaveTracker[[#This Row],[Days]]&amp;" "&amp;LeaveTracker[[#This Row],[Type of Leave]]</f>
        <v>1 SL</v>
      </c>
      <c r="L2812" s="23">
        <f ca="1">NETWORKDAYS(LeaveTracker[[#This Row],[Start Date]],LeaveTracker[[#This Row],[End Date]],lstHolidays)</f>
        <v>1</v>
      </c>
      <c r="M2812" s="27"/>
    </row>
    <row r="2813" spans="1:13" ht="30" customHeight="1" x14ac:dyDescent="0.3">
      <c r="A2813" s="27">
        <v>1202</v>
      </c>
      <c r="B2813" s="31">
        <v>44846</v>
      </c>
      <c r="C2813" s="31">
        <v>44835</v>
      </c>
      <c r="D2813" s="19" t="s">
        <v>776</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19" t="s">
        <v>81</v>
      </c>
      <c r="K2813" s="51" t="str">
        <f ca="1">LeaveTracker[[#This Row],[Days]]&amp;" "&amp;LeaveTracker[[#This Row],[Type of Leave]]</f>
        <v>1 SL</v>
      </c>
      <c r="L2813" s="23">
        <f ca="1">NETWORKDAYS(LeaveTracker[[#This Row],[Start Date]],LeaveTracker[[#This Row],[End Date]],lstHolidays)</f>
        <v>1</v>
      </c>
      <c r="M2813" s="27"/>
    </row>
    <row r="2814" spans="1:13" ht="30" customHeight="1" x14ac:dyDescent="0.3">
      <c r="A2814" s="27">
        <v>1203</v>
      </c>
      <c r="B2814" s="31">
        <v>44846</v>
      </c>
      <c r="C2814" s="31">
        <v>44816</v>
      </c>
      <c r="D2814" s="19" t="s">
        <v>553</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19" t="s">
        <v>81</v>
      </c>
      <c r="K2814" s="51" t="str">
        <f ca="1">LeaveTracker[[#This Row],[Days]]&amp;" "&amp;LeaveTracker[[#This Row],[Type of Leave]]</f>
        <v>1 SL</v>
      </c>
      <c r="L2814" s="23">
        <f ca="1">NETWORKDAYS(LeaveTracker[[#This Row],[Start Date]],LeaveTracker[[#This Row],[End Date]],lstHolidays)</f>
        <v>1</v>
      </c>
      <c r="M2814" s="27"/>
    </row>
    <row r="2815" spans="1:13" ht="30" customHeight="1" x14ac:dyDescent="0.3">
      <c r="A2815" s="27">
        <v>1204</v>
      </c>
      <c r="B2815" s="31">
        <v>44846</v>
      </c>
      <c r="C2815" s="31">
        <v>44844</v>
      </c>
      <c r="D2815" s="19" t="s">
        <v>1059</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19" t="s">
        <v>81</v>
      </c>
      <c r="K2815" s="51" t="str">
        <f ca="1">LeaveTracker[[#This Row],[Days]]&amp;" "&amp;LeaveTracker[[#This Row],[Type of Leave]]</f>
        <v>1 SL</v>
      </c>
      <c r="L2815" s="23">
        <f ca="1">NETWORKDAYS(LeaveTracker[[#This Row],[Start Date]],LeaveTracker[[#This Row],[End Date]],lstHolidays)</f>
        <v>1</v>
      </c>
      <c r="M2815" s="27"/>
    </row>
    <row r="2816" spans="1:13" ht="30" customHeight="1" x14ac:dyDescent="0.3">
      <c r="A2816" s="27">
        <v>1205</v>
      </c>
      <c r="B2816" s="31">
        <v>44846</v>
      </c>
      <c r="C2816" s="31">
        <v>44839</v>
      </c>
      <c r="D2816" s="19" t="s">
        <v>1021</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19" t="s">
        <v>298</v>
      </c>
      <c r="J2816" s="43" t="s">
        <v>1004</v>
      </c>
      <c r="K2816" s="51" t="str">
        <f ca="1">LeaveTracker[[#This Row],[Days]]&amp;" "&amp;LeaveTracker[[#This Row],[Type of Leave]]</f>
        <v>1 OTHER</v>
      </c>
      <c r="L2816" s="23">
        <f ca="1">NETWORKDAYS(LeaveTracker[[#This Row],[Start Date]],LeaveTracker[[#This Row],[End Date]],lstHolidays)</f>
        <v>1</v>
      </c>
      <c r="M2816" s="27"/>
    </row>
    <row r="2817" spans="1:13" ht="30" customHeight="1" x14ac:dyDescent="0.3">
      <c r="A2817" s="27">
        <v>1206</v>
      </c>
      <c r="B2817" s="31">
        <v>44846</v>
      </c>
      <c r="C2817" s="31">
        <v>44841</v>
      </c>
      <c r="D2817" s="19" t="s">
        <v>506</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19" t="s">
        <v>81</v>
      </c>
      <c r="K2817" s="51" t="str">
        <f ca="1">LeaveTracker[[#This Row],[Days]]&amp;" "&amp;LeaveTracker[[#This Row],[Type of Leave]]</f>
        <v>1 SL</v>
      </c>
      <c r="L2817" s="23">
        <f ca="1">NETWORKDAYS(LeaveTracker[[#This Row],[Start Date]],LeaveTracker[[#This Row],[End Date]],lstHolidays)</f>
        <v>1</v>
      </c>
      <c r="M2817" s="27"/>
    </row>
    <row r="2818" spans="1:13" ht="30" customHeight="1" x14ac:dyDescent="0.3">
      <c r="A2818" s="27">
        <v>1206</v>
      </c>
      <c r="B2818" s="31">
        <v>44846</v>
      </c>
      <c r="C2818" s="31">
        <v>44841</v>
      </c>
      <c r="D2818" s="19" t="s">
        <v>506</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19" t="s">
        <v>81</v>
      </c>
      <c r="K2818" s="51" t="str">
        <f ca="1">LeaveTracker[[#This Row],[Days]]&amp;" "&amp;LeaveTracker[[#This Row],[Type of Leave]]</f>
        <v>1 SL</v>
      </c>
      <c r="L2818" s="23">
        <f ca="1">NETWORKDAYS(LeaveTracker[[#This Row],[Start Date]],LeaveTracker[[#This Row],[End Date]],lstHolidays)</f>
        <v>1</v>
      </c>
      <c r="M2818" s="27"/>
    </row>
    <row r="2819" spans="1:13" ht="30" customHeight="1" x14ac:dyDescent="0.3">
      <c r="A2819" s="27">
        <v>1207</v>
      </c>
      <c r="B2819" s="31">
        <v>44846</v>
      </c>
      <c r="C2819" s="31">
        <v>44844</v>
      </c>
      <c r="D2819" s="19" t="s">
        <v>950</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19" t="s">
        <v>81</v>
      </c>
      <c r="K2819" s="51" t="str">
        <f ca="1">LeaveTracker[[#This Row],[Days]]&amp;" "&amp;LeaveTracker[[#This Row],[Type of Leave]]</f>
        <v>4 SL</v>
      </c>
      <c r="L2819" s="23">
        <f ca="1">NETWORKDAYS(LeaveTracker[[#This Row],[Start Date]],LeaveTracker[[#This Row],[End Date]],lstHolidays)</f>
        <v>4</v>
      </c>
      <c r="M2819" s="27"/>
    </row>
    <row r="2820" spans="1:13" ht="30" customHeight="1" x14ac:dyDescent="0.3">
      <c r="A2820" s="27">
        <v>1208</v>
      </c>
      <c r="B2820" s="31">
        <v>44846</v>
      </c>
      <c r="C2820" s="31">
        <v>44844</v>
      </c>
      <c r="D2820" s="19" t="s">
        <v>509</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19" t="s">
        <v>82</v>
      </c>
      <c r="K2820" s="51" t="str">
        <f ca="1">LeaveTracker[[#This Row],[Days]]&amp;" "&amp;LeaveTracker[[#This Row],[Type of Leave]]</f>
        <v>1 VL</v>
      </c>
      <c r="L2820" s="23">
        <f ca="1">NETWORKDAYS(LeaveTracker[[#This Row],[Start Date]],LeaveTracker[[#This Row],[End Date]],lstHolidays)</f>
        <v>1</v>
      </c>
      <c r="M2820" s="27"/>
    </row>
    <row r="2821" spans="1:13" ht="30" customHeight="1" x14ac:dyDescent="0.3">
      <c r="A2821" s="27">
        <v>1209</v>
      </c>
      <c r="B2821" s="31">
        <v>44846</v>
      </c>
      <c r="C2821" s="31">
        <v>44844</v>
      </c>
      <c r="D2821" s="19" t="s">
        <v>1083</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19" t="s">
        <v>82</v>
      </c>
      <c r="K2821" s="51" t="str">
        <f ca="1">LeaveTracker[[#This Row],[Days]]&amp;" "&amp;LeaveTracker[[#This Row],[Type of Leave]]</f>
        <v>1 VL</v>
      </c>
      <c r="L2821" s="23">
        <f ca="1">NETWORKDAYS(LeaveTracker[[#This Row],[Start Date]],LeaveTracker[[#This Row],[End Date]],lstHolidays)</f>
        <v>1</v>
      </c>
      <c r="M2821" s="27"/>
    </row>
    <row r="2822" spans="1:13" ht="30" customHeight="1" x14ac:dyDescent="0.3">
      <c r="A2822" s="27">
        <v>1210</v>
      </c>
      <c r="B2822" s="31">
        <v>44846</v>
      </c>
      <c r="C2822" s="31">
        <v>44841</v>
      </c>
      <c r="D2822" s="19" t="s">
        <v>863</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19" t="s">
        <v>298</v>
      </c>
      <c r="J2822" s="43" t="s">
        <v>1004</v>
      </c>
      <c r="K2822" s="51" t="str">
        <f ca="1">LeaveTracker[[#This Row],[Days]]&amp;" "&amp;LeaveTracker[[#This Row],[Type of Leave]]</f>
        <v>2 OTHER</v>
      </c>
      <c r="L2822" s="23">
        <f ca="1">NETWORKDAYS(LeaveTracker[[#This Row],[Start Date]],LeaveTracker[[#This Row],[End Date]],lstHolidays)</f>
        <v>2</v>
      </c>
      <c r="M2822" s="27"/>
    </row>
    <row r="2823" spans="1:13" ht="30" customHeight="1" x14ac:dyDescent="0.3">
      <c r="A2823" s="27">
        <v>1211</v>
      </c>
      <c r="B2823" s="31">
        <v>44846</v>
      </c>
      <c r="C2823" s="31">
        <v>44844</v>
      </c>
      <c r="D2823" s="19" t="s">
        <v>304</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19" t="s">
        <v>81</v>
      </c>
      <c r="K2823" s="51" t="str">
        <f ca="1">LeaveTracker[[#This Row],[Days]]&amp;" "&amp;LeaveTracker[[#This Row],[Type of Leave]]</f>
        <v>1 SL</v>
      </c>
      <c r="L2823" s="23">
        <f ca="1">NETWORKDAYS(LeaveTracker[[#This Row],[Start Date]],LeaveTracker[[#This Row],[End Date]],lstHolidays)</f>
        <v>1</v>
      </c>
      <c r="M2823" s="27"/>
    </row>
    <row r="2824" spans="1:13" ht="30" customHeight="1" x14ac:dyDescent="0.3">
      <c r="A2824" s="27">
        <v>1212</v>
      </c>
      <c r="B2824" s="31">
        <v>44846</v>
      </c>
      <c r="C2824" s="31">
        <v>44841</v>
      </c>
      <c r="D2824" s="19" t="s">
        <v>231</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19" t="s">
        <v>82</v>
      </c>
      <c r="K2824" s="51" t="str">
        <f ca="1">LeaveTracker[[#This Row],[Days]]&amp;" "&amp;LeaveTracker[[#This Row],[Type of Leave]]</f>
        <v>2 VL</v>
      </c>
      <c r="L2824" s="23">
        <f ca="1">NETWORKDAYS(LeaveTracker[[#This Row],[Start Date]],LeaveTracker[[#This Row],[End Date]],lstHolidays)</f>
        <v>2</v>
      </c>
      <c r="M2824" s="27"/>
    </row>
    <row r="2825" spans="1:13" ht="30" customHeight="1" x14ac:dyDescent="0.3">
      <c r="A2825" s="27">
        <v>1213</v>
      </c>
      <c r="B2825" s="31">
        <v>44846</v>
      </c>
      <c r="C2825" s="31">
        <v>44846</v>
      </c>
      <c r="D2825" s="19" t="s">
        <v>1099</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19" t="s">
        <v>298</v>
      </c>
      <c r="J2825" s="43" t="s">
        <v>691</v>
      </c>
      <c r="K2825" s="51" t="str">
        <f ca="1">LeaveTracker[[#This Row],[Days]]&amp;" "&amp;LeaveTracker[[#This Row],[Type of Leave]]</f>
        <v>0 OTHER</v>
      </c>
      <c r="L2825" s="23">
        <f ca="1">NETWORKDAYS(LeaveTracker[[#This Row],[Start Date]],LeaveTracker[[#This Row],[End Date]],lstHolidays)</f>
        <v>0</v>
      </c>
      <c r="M2825" s="27"/>
    </row>
    <row r="2826" spans="1:13" ht="30" customHeight="1" x14ac:dyDescent="0.3">
      <c r="A2826" s="27">
        <v>1214</v>
      </c>
      <c r="B2826" s="31">
        <v>44846</v>
      </c>
      <c r="C2826" s="31">
        <v>44804</v>
      </c>
      <c r="D2826" s="19" t="s">
        <v>1321</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19" t="s">
        <v>82</v>
      </c>
      <c r="K2826" s="51" t="str">
        <f ca="1">LeaveTracker[[#This Row],[Days]]&amp;" "&amp;LeaveTracker[[#This Row],[Type of Leave]]</f>
        <v>2 VL</v>
      </c>
      <c r="L2826" s="23">
        <f ca="1">NETWORKDAYS(LeaveTracker[[#This Row],[Start Date]],LeaveTracker[[#This Row],[End Date]],lstHolidays)</f>
        <v>2</v>
      </c>
      <c r="M2826" s="27"/>
    </row>
    <row r="2827" spans="1:13" ht="30" customHeight="1" x14ac:dyDescent="0.3">
      <c r="A2827" s="27">
        <v>1215</v>
      </c>
      <c r="B2827" s="31">
        <v>44846</v>
      </c>
      <c r="C2827" s="31">
        <v>44813</v>
      </c>
      <c r="D2827" s="19" t="s">
        <v>744</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19" t="s">
        <v>81</v>
      </c>
      <c r="K2827" s="51" t="str">
        <f ca="1">LeaveTracker[[#This Row],[Days]]&amp;" "&amp;LeaveTracker[[#This Row],[Type of Leave]]</f>
        <v>1 SL</v>
      </c>
      <c r="L2827" s="23">
        <f ca="1">NETWORKDAYS(LeaveTracker[[#This Row],[Start Date]],LeaveTracker[[#This Row],[End Date]],lstHolidays)</f>
        <v>1</v>
      </c>
      <c r="M2827" s="27"/>
    </row>
    <row r="2828" spans="1:13" ht="30" customHeight="1" x14ac:dyDescent="0.3">
      <c r="A2828" s="27">
        <v>1216</v>
      </c>
      <c r="B2828" s="31">
        <v>44846</v>
      </c>
      <c r="C2828" s="31">
        <v>44805</v>
      </c>
      <c r="D2828" s="19" t="s">
        <v>829</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19" t="s">
        <v>81</v>
      </c>
      <c r="K2828" s="51" t="str">
        <f ca="1">LeaveTracker[[#This Row],[Days]]&amp;" "&amp;LeaveTracker[[#This Row],[Type of Leave]]</f>
        <v>1 SL</v>
      </c>
      <c r="L2828" s="23">
        <f ca="1">NETWORKDAYS(LeaveTracker[[#This Row],[Start Date]],LeaveTracker[[#This Row],[End Date]],lstHolidays)</f>
        <v>1</v>
      </c>
      <c r="M2828" s="27"/>
    </row>
    <row r="2829" spans="1:13" ht="30" customHeight="1" x14ac:dyDescent="0.3">
      <c r="A2829" s="27">
        <v>1217</v>
      </c>
      <c r="B2829" s="31">
        <v>44846</v>
      </c>
      <c r="C2829" s="31">
        <v>44803</v>
      </c>
      <c r="D2829" s="19" t="s">
        <v>1326</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19" t="s">
        <v>81</v>
      </c>
      <c r="K2829" s="51" t="str">
        <f ca="1">LeaveTracker[[#This Row],[Days]]&amp;" "&amp;LeaveTracker[[#This Row],[Type of Leave]]</f>
        <v>2 SL</v>
      </c>
      <c r="L2829" s="23">
        <f ca="1">NETWORKDAYS(LeaveTracker[[#This Row],[Start Date]],LeaveTracker[[#This Row],[End Date]],lstHolidays)</f>
        <v>2</v>
      </c>
      <c r="M2829" s="27"/>
    </row>
    <row r="2830" spans="1:13" ht="30" customHeight="1" x14ac:dyDescent="0.3">
      <c r="A2830" s="27">
        <v>1218</v>
      </c>
      <c r="B2830" s="31">
        <v>44846</v>
      </c>
      <c r="C2830" s="31">
        <v>44828</v>
      </c>
      <c r="D2830" s="19" t="s">
        <v>396</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19" t="s">
        <v>81</v>
      </c>
      <c r="K2830" s="51" t="str">
        <f ca="1">LeaveTracker[[#This Row],[Days]]&amp;" "&amp;LeaveTracker[[#This Row],[Type of Leave]]</f>
        <v>1 SL</v>
      </c>
      <c r="L2830" s="23">
        <f ca="1">NETWORKDAYS(LeaveTracker[[#This Row],[Start Date]],LeaveTracker[[#This Row],[End Date]],lstHolidays)</f>
        <v>1</v>
      </c>
      <c r="M2830" s="27"/>
    </row>
    <row r="2831" spans="1:13" ht="30" customHeight="1" x14ac:dyDescent="0.3">
      <c r="A2831" s="27">
        <v>1219</v>
      </c>
      <c r="B2831" s="31">
        <v>44846</v>
      </c>
      <c r="C2831" s="31">
        <v>44804</v>
      </c>
      <c r="D2831" s="19" t="s">
        <v>612</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19" t="s">
        <v>81</v>
      </c>
      <c r="K2831" s="51" t="str">
        <f ca="1">LeaveTracker[[#This Row],[Days]]&amp;" "&amp;LeaveTracker[[#This Row],[Type of Leave]]</f>
        <v>1 SL</v>
      </c>
      <c r="L2831" s="23">
        <f ca="1">NETWORKDAYS(LeaveTracker[[#This Row],[Start Date]],LeaveTracker[[#This Row],[End Date]],lstHolidays)</f>
        <v>1</v>
      </c>
      <c r="M2831" s="27"/>
    </row>
    <row r="2832" spans="1:13" ht="30" customHeight="1" x14ac:dyDescent="0.3">
      <c r="A2832" s="27">
        <v>1220</v>
      </c>
      <c r="B2832" s="31">
        <v>44846</v>
      </c>
      <c r="C2832" s="31">
        <v>44803</v>
      </c>
      <c r="D2832" s="19" t="s">
        <v>327</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19" t="s">
        <v>81</v>
      </c>
      <c r="K2832" s="51" t="str">
        <f ca="1">LeaveTracker[[#This Row],[Days]]&amp;" "&amp;LeaveTracker[[#This Row],[Type of Leave]]</f>
        <v>1 SL</v>
      </c>
      <c r="L2832" s="23">
        <f ca="1">NETWORKDAYS(LeaveTracker[[#This Row],[Start Date]],LeaveTracker[[#This Row],[End Date]],lstHolidays)</f>
        <v>1</v>
      </c>
      <c r="M2832" s="27"/>
    </row>
    <row r="2833" spans="1:13" ht="30" customHeight="1" x14ac:dyDescent="0.3">
      <c r="A2833" s="27">
        <v>1220</v>
      </c>
      <c r="B2833" s="31">
        <v>44846</v>
      </c>
      <c r="C2833" s="31">
        <v>44803</v>
      </c>
      <c r="D2833" s="19" t="s">
        <v>327</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19" t="s">
        <v>81</v>
      </c>
      <c r="K2833" s="51" t="str">
        <f ca="1">LeaveTracker[[#This Row],[Days]]&amp;" "&amp;LeaveTracker[[#This Row],[Type of Leave]]</f>
        <v>2 SL</v>
      </c>
      <c r="L2833" s="23">
        <f ca="1">NETWORKDAYS(LeaveTracker[[#This Row],[Start Date]],LeaveTracker[[#This Row],[End Date]],lstHolidays)</f>
        <v>2</v>
      </c>
      <c r="M2833" s="27"/>
    </row>
    <row r="2834" spans="1:13" ht="30" customHeight="1" x14ac:dyDescent="0.3">
      <c r="A2834" s="27">
        <v>1221</v>
      </c>
      <c r="B2834" s="31">
        <v>44846</v>
      </c>
      <c r="C2834" s="31">
        <v>44803</v>
      </c>
      <c r="D2834" s="19" t="s">
        <v>1329</v>
      </c>
      <c r="E2834" s="51" t="str">
        <f>IF(ISBLANK(LeaveTracker[[#This Row],[Employee Name]]),"-----",VLOOKUP(LeaveTracker[[#This Row],[Employee Name]],Employees[[Employee Name]:[Office]],7))</f>
        <v>BPLO</v>
      </c>
      <c r="F2834" s="51" t="str">
        <f>IF(ISBLANK(LeaveTracker[[#This Row],[Employee Name]]),"-----",VLOOKUP(LeaveTracker[[#This Row],[Employee Name]],Employees[[Employee Name]:[Office]],6))</f>
        <v>JOBCON</v>
      </c>
      <c r="G2834" s="24">
        <v>44817</v>
      </c>
      <c r="H2834" s="24">
        <v>44819</v>
      </c>
      <c r="I2834" s="19" t="s">
        <v>82</v>
      </c>
      <c r="K2834" s="51" t="str">
        <f ca="1">LeaveTracker[[#This Row],[Days]]&amp;" "&amp;LeaveTracker[[#This Row],[Type of Leave]]</f>
        <v>3 VL</v>
      </c>
      <c r="L2834" s="23">
        <f ca="1">NETWORKDAYS(LeaveTracker[[#This Row],[Start Date]],LeaveTracker[[#This Row],[End Date]],lstHolidays)</f>
        <v>3</v>
      </c>
      <c r="M2834" s="27"/>
    </row>
    <row r="2835" spans="1:13" ht="30" customHeight="1" x14ac:dyDescent="0.3">
      <c r="A2835" s="27">
        <v>1222</v>
      </c>
      <c r="B2835" s="31">
        <v>44846</v>
      </c>
      <c r="C2835" s="31">
        <v>44805</v>
      </c>
      <c r="D2835" s="19" t="s">
        <v>615</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19" t="s">
        <v>81</v>
      </c>
      <c r="K2835" s="51" t="str">
        <f ca="1">LeaveTracker[[#This Row],[Days]]&amp;" "&amp;LeaveTracker[[#This Row],[Type of Leave]]</f>
        <v>1 SL</v>
      </c>
      <c r="L2835" s="23">
        <f ca="1">NETWORKDAYS(LeaveTracker[[#This Row],[Start Date]],LeaveTracker[[#This Row],[End Date]],lstHolidays)</f>
        <v>1</v>
      </c>
      <c r="M2835" s="27"/>
    </row>
    <row r="2836" spans="1:13" ht="30" customHeight="1" x14ac:dyDescent="0.3">
      <c r="A2836" s="27">
        <v>1223</v>
      </c>
      <c r="B2836" s="31">
        <v>44846</v>
      </c>
      <c r="C2836" s="31">
        <v>44803</v>
      </c>
      <c r="D2836" s="19" t="s">
        <v>519</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19" t="s">
        <v>81</v>
      </c>
      <c r="K2836" s="51" t="str">
        <f ca="1">LeaveTracker[[#This Row],[Days]]&amp;" "&amp;LeaveTracker[[#This Row],[Type of Leave]]</f>
        <v>1 SL</v>
      </c>
      <c r="L2836" s="23">
        <f ca="1">NETWORKDAYS(LeaveTracker[[#This Row],[Start Date]],LeaveTracker[[#This Row],[End Date]],lstHolidays)</f>
        <v>1</v>
      </c>
      <c r="M2836" s="27"/>
    </row>
    <row r="2837" spans="1:13" ht="30" customHeight="1" x14ac:dyDescent="0.3">
      <c r="A2837" s="27">
        <v>1224</v>
      </c>
      <c r="B2837" s="31">
        <v>44846</v>
      </c>
      <c r="C2837" s="31">
        <v>44798</v>
      </c>
      <c r="D2837" s="19" t="s">
        <v>1008</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19" t="s">
        <v>81</v>
      </c>
      <c r="K2837" s="51" t="str">
        <f ca="1">LeaveTracker[[#This Row],[Days]]&amp;" "&amp;LeaveTracker[[#This Row],[Type of Leave]]</f>
        <v>1 SL</v>
      </c>
      <c r="L2837" s="23">
        <f ca="1">NETWORKDAYS(LeaveTracker[[#This Row],[Start Date]],LeaveTracker[[#This Row],[End Date]],lstHolidays)</f>
        <v>1</v>
      </c>
      <c r="M2837" s="27"/>
    </row>
    <row r="2838" spans="1:13" ht="30" customHeight="1" x14ac:dyDescent="0.3">
      <c r="A2838" s="27">
        <v>1225</v>
      </c>
      <c r="B2838" s="31">
        <v>44846</v>
      </c>
      <c r="C2838" s="31">
        <v>44796</v>
      </c>
      <c r="D2838" s="19" t="s">
        <v>863</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19" t="s">
        <v>81</v>
      </c>
      <c r="K2838" s="51" t="str">
        <f ca="1">LeaveTracker[[#This Row],[Days]]&amp;" "&amp;LeaveTracker[[#This Row],[Type of Leave]]</f>
        <v>1 SL</v>
      </c>
      <c r="L2838" s="23">
        <f ca="1">NETWORKDAYS(LeaveTracker[[#This Row],[Start Date]],LeaveTracker[[#This Row],[End Date]],lstHolidays)</f>
        <v>1</v>
      </c>
      <c r="M2838" s="27"/>
    </row>
    <row r="2839" spans="1:13" ht="30" customHeight="1" x14ac:dyDescent="0.3">
      <c r="A2839" s="27">
        <v>1225</v>
      </c>
      <c r="B2839" s="31">
        <v>44846</v>
      </c>
      <c r="C2839" s="31">
        <v>44796</v>
      </c>
      <c r="D2839" s="19" t="s">
        <v>863</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19" t="s">
        <v>81</v>
      </c>
      <c r="K2839" s="51" t="str">
        <f ca="1">LeaveTracker[[#This Row],[Days]]&amp;" "&amp;LeaveTracker[[#This Row],[Type of Leave]]</f>
        <v>1 SL</v>
      </c>
      <c r="L2839" s="23">
        <f ca="1">NETWORKDAYS(LeaveTracker[[#This Row],[Start Date]],LeaveTracker[[#This Row],[End Date]],lstHolidays)</f>
        <v>1</v>
      </c>
      <c r="M2839" s="27"/>
    </row>
    <row r="2840" spans="1:13" ht="30" customHeight="1" x14ac:dyDescent="0.3">
      <c r="A2840" s="27">
        <v>1226</v>
      </c>
      <c r="B2840" s="31">
        <v>44846</v>
      </c>
      <c r="C2840" s="31">
        <v>44798</v>
      </c>
      <c r="D2840" s="19" t="s">
        <v>871</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19" t="s">
        <v>81</v>
      </c>
      <c r="K2840" s="51" t="str">
        <f ca="1">LeaveTracker[[#This Row],[Days]]&amp;" "&amp;LeaveTracker[[#This Row],[Type of Leave]]</f>
        <v>1 SL</v>
      </c>
      <c r="L2840" s="23">
        <f ca="1">NETWORKDAYS(LeaveTracker[[#This Row],[Start Date]],LeaveTracker[[#This Row],[End Date]],lstHolidays)</f>
        <v>1</v>
      </c>
      <c r="M2840" s="27"/>
    </row>
    <row r="2841" spans="1:13" ht="30" customHeight="1" x14ac:dyDescent="0.3">
      <c r="A2841" s="27">
        <v>1227</v>
      </c>
      <c r="B2841" s="31">
        <v>44846</v>
      </c>
      <c r="C2841" s="31">
        <v>44798</v>
      </c>
      <c r="D2841" s="19" t="s">
        <v>538</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19" t="s">
        <v>81</v>
      </c>
      <c r="K2841" s="51" t="str">
        <f ca="1">LeaveTracker[[#This Row],[Days]]&amp;" "&amp;LeaveTracker[[#This Row],[Type of Leave]]</f>
        <v>2 SL</v>
      </c>
      <c r="L2841" s="23">
        <f ca="1">NETWORKDAYS(LeaveTracker[[#This Row],[Start Date]],LeaveTracker[[#This Row],[End Date]],lstHolidays)</f>
        <v>2</v>
      </c>
      <c r="M2841" s="27"/>
    </row>
    <row r="2842" spans="1:13" ht="30" customHeight="1" x14ac:dyDescent="0.3">
      <c r="A2842" s="27">
        <v>1228</v>
      </c>
      <c r="B2842" s="31">
        <v>44846</v>
      </c>
      <c r="C2842" s="31">
        <v>44803</v>
      </c>
      <c r="D2842" s="19" t="s">
        <v>874</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19" t="s">
        <v>81</v>
      </c>
      <c r="K2842" s="51" t="str">
        <f ca="1">LeaveTracker[[#This Row],[Days]]&amp;" "&amp;LeaveTracker[[#This Row],[Type of Leave]]</f>
        <v>1 SL</v>
      </c>
      <c r="L2842" s="23">
        <f ca="1">NETWORKDAYS(LeaveTracker[[#This Row],[Start Date]],LeaveTracker[[#This Row],[End Date]],lstHolidays)</f>
        <v>1</v>
      </c>
      <c r="M2842" s="27"/>
    </row>
    <row r="2843" spans="1:13" ht="30" customHeight="1" x14ac:dyDescent="0.3">
      <c r="A2843" s="27">
        <v>1229</v>
      </c>
      <c r="B2843" s="31">
        <v>44846</v>
      </c>
      <c r="C2843" s="31">
        <v>44797</v>
      </c>
      <c r="D2843" s="19" t="s">
        <v>1308</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19" t="s">
        <v>298</v>
      </c>
      <c r="J2843" s="43" t="s">
        <v>1004</v>
      </c>
      <c r="K2843" s="51" t="str">
        <f ca="1">LeaveTracker[[#This Row],[Days]]&amp;" "&amp;LeaveTracker[[#This Row],[Type of Leave]]</f>
        <v>1 OTHER</v>
      </c>
      <c r="L2843" s="23">
        <f ca="1">NETWORKDAYS(LeaveTracker[[#This Row],[Start Date]],LeaveTracker[[#This Row],[End Date]],lstHolidays)</f>
        <v>1</v>
      </c>
      <c r="M2843" s="27"/>
    </row>
    <row r="2844" spans="1:13" ht="30" customHeight="1" x14ac:dyDescent="0.3">
      <c r="A2844" s="27">
        <v>1230</v>
      </c>
      <c r="B2844" s="31">
        <v>44846</v>
      </c>
      <c r="C2844" s="31">
        <v>44803</v>
      </c>
      <c r="D2844" s="19" t="s">
        <v>1017</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19" t="s">
        <v>81</v>
      </c>
      <c r="K2844" s="51" t="str">
        <f ca="1">LeaveTracker[[#This Row],[Days]]&amp;" "&amp;LeaveTracker[[#This Row],[Type of Leave]]</f>
        <v>1 SL</v>
      </c>
      <c r="L2844" s="23">
        <f ca="1">NETWORKDAYS(LeaveTracker[[#This Row],[Start Date]],LeaveTracker[[#This Row],[End Date]],lstHolidays)</f>
        <v>1</v>
      </c>
      <c r="M2844" s="27"/>
    </row>
    <row r="2845" spans="1:13" ht="30" customHeight="1" x14ac:dyDescent="0.3">
      <c r="A2845" s="27">
        <v>1231</v>
      </c>
      <c r="B2845" s="31">
        <v>44846</v>
      </c>
      <c r="C2845" s="31">
        <v>44804</v>
      </c>
      <c r="D2845" s="19" t="s">
        <v>1017</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19" t="s">
        <v>82</v>
      </c>
      <c r="K2845" s="51" t="str">
        <f ca="1">LeaveTracker[[#This Row],[Days]]&amp;" "&amp;LeaveTracker[[#This Row],[Type of Leave]]</f>
        <v>2 VL</v>
      </c>
      <c r="L2845" s="23">
        <f ca="1">NETWORKDAYS(LeaveTracker[[#This Row],[Start Date]],LeaveTracker[[#This Row],[End Date]],lstHolidays)</f>
        <v>2</v>
      </c>
      <c r="M2845" s="27"/>
    </row>
    <row r="2846" spans="1:13" ht="30" customHeight="1" x14ac:dyDescent="0.3">
      <c r="A2846" s="27">
        <v>1232</v>
      </c>
      <c r="B2846" s="31">
        <v>44846</v>
      </c>
      <c r="C2846" s="31">
        <v>44796</v>
      </c>
      <c r="D2846" s="19" t="s">
        <v>762</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19" t="s">
        <v>298</v>
      </c>
      <c r="J2846" s="43" t="s">
        <v>158</v>
      </c>
      <c r="K2846" s="51" t="str">
        <f ca="1">LeaveTracker[[#This Row],[Days]]&amp;" "&amp;LeaveTracker[[#This Row],[Type of Leave]]</f>
        <v>1 OTHER</v>
      </c>
      <c r="L2846" s="23">
        <f ca="1">NETWORKDAYS(LeaveTracker[[#This Row],[Start Date]],LeaveTracker[[#This Row],[End Date]],lstHolidays)</f>
        <v>1</v>
      </c>
      <c r="M2846" s="27"/>
    </row>
    <row r="2847" spans="1:13" ht="30" customHeight="1" x14ac:dyDescent="0.3">
      <c r="A2847" s="27">
        <v>1233</v>
      </c>
      <c r="B2847" s="31">
        <v>44846</v>
      </c>
      <c r="C2847" s="31">
        <v>44796</v>
      </c>
      <c r="D2847" s="19" t="s">
        <v>762</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19" t="s">
        <v>298</v>
      </c>
      <c r="J2847" s="43" t="s">
        <v>1004</v>
      </c>
      <c r="K2847" s="51" t="str">
        <f ca="1">LeaveTracker[[#This Row],[Days]]&amp;" "&amp;LeaveTracker[[#This Row],[Type of Leave]]</f>
        <v>1 OTHER</v>
      </c>
      <c r="L2847" s="23">
        <f ca="1">NETWORKDAYS(LeaveTracker[[#This Row],[Start Date]],LeaveTracker[[#This Row],[End Date]],lstHolidays)</f>
        <v>1</v>
      </c>
      <c r="M2847" s="27"/>
    </row>
    <row r="2848" spans="1:13" ht="30" customHeight="1" x14ac:dyDescent="0.3">
      <c r="A2848" s="27">
        <v>1234</v>
      </c>
      <c r="B2848" s="31">
        <v>44846</v>
      </c>
      <c r="C2848" s="31">
        <v>44743</v>
      </c>
      <c r="D2848" s="19" t="s">
        <v>1333</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19" t="s">
        <v>298</v>
      </c>
      <c r="J2848" s="43" t="s">
        <v>691</v>
      </c>
      <c r="K2848" s="51" t="str">
        <f ca="1">LeaveTracker[[#This Row],[Days]]&amp;" "&amp;LeaveTracker[[#This Row],[Type of Leave]]</f>
        <v>0 OTHER</v>
      </c>
      <c r="L2848" s="23">
        <f ca="1">NETWORKDAYS(LeaveTracker[[#This Row],[Start Date]],LeaveTracker[[#This Row],[End Date]],lstHolidays)</f>
        <v>0</v>
      </c>
      <c r="M2848" s="27"/>
    </row>
    <row r="2849" spans="1:13" ht="30" customHeight="1" x14ac:dyDescent="0.3">
      <c r="A2849" s="27">
        <v>1235</v>
      </c>
      <c r="B2849" s="31">
        <v>44846</v>
      </c>
      <c r="C2849" s="31">
        <v>44777</v>
      </c>
      <c r="D2849" s="19" t="s">
        <v>391</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19" t="s">
        <v>81</v>
      </c>
      <c r="K2849" s="51" t="str">
        <f ca="1">LeaveTracker[[#This Row],[Days]]&amp;" "&amp;LeaveTracker[[#This Row],[Type of Leave]]</f>
        <v>2 SL</v>
      </c>
      <c r="L2849" s="23">
        <f ca="1">NETWORKDAYS(LeaveTracker[[#This Row],[Start Date]],LeaveTracker[[#This Row],[End Date]],lstHolidays)</f>
        <v>2</v>
      </c>
      <c r="M2849" s="27"/>
    </row>
    <row r="2850" spans="1:13" ht="30" customHeight="1" x14ac:dyDescent="0.3">
      <c r="A2850" s="27">
        <v>1235</v>
      </c>
      <c r="B2850" s="31">
        <v>44846</v>
      </c>
      <c r="C2850" s="31">
        <v>44777</v>
      </c>
      <c r="D2850" s="19" t="s">
        <v>391</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19" t="s">
        <v>81</v>
      </c>
      <c r="K2850" s="51" t="str">
        <f ca="1">LeaveTracker[[#This Row],[Days]]&amp;" "&amp;LeaveTracker[[#This Row],[Type of Leave]]</f>
        <v>2 SL</v>
      </c>
      <c r="L2850" s="23">
        <f ca="1">NETWORKDAYS(LeaveTracker[[#This Row],[Start Date]],LeaveTracker[[#This Row],[End Date]],lstHolidays)</f>
        <v>2</v>
      </c>
      <c r="M2850" s="27"/>
    </row>
    <row r="2851" spans="1:13" ht="30" customHeight="1" x14ac:dyDescent="0.3">
      <c r="A2851" s="27">
        <v>1236</v>
      </c>
      <c r="B2851" s="31">
        <v>44846</v>
      </c>
      <c r="C2851" s="31">
        <v>44804</v>
      </c>
      <c r="D2851" s="19" t="s">
        <v>1060</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19" t="s">
        <v>81</v>
      </c>
      <c r="K2851" s="51" t="str">
        <f ca="1">LeaveTracker[[#This Row],[Days]]&amp;" "&amp;LeaveTracker[[#This Row],[Type of Leave]]</f>
        <v>1 SL</v>
      </c>
      <c r="L2851" s="23">
        <f ca="1">NETWORKDAYS(LeaveTracker[[#This Row],[Start Date]],LeaveTracker[[#This Row],[End Date]],lstHolidays)</f>
        <v>1</v>
      </c>
      <c r="M2851" s="27"/>
    </row>
    <row r="2852" spans="1:13" ht="30" customHeight="1" x14ac:dyDescent="0.3">
      <c r="A2852" s="27">
        <v>1237</v>
      </c>
      <c r="B2852" s="31">
        <v>44846</v>
      </c>
      <c r="C2852" s="31">
        <v>44804</v>
      </c>
      <c r="D2852" s="19" t="s">
        <v>422</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19" t="s">
        <v>81</v>
      </c>
      <c r="K2852" s="51" t="str">
        <f ca="1">LeaveTracker[[#This Row],[Days]]&amp;" "&amp;LeaveTracker[[#This Row],[Type of Leave]]</f>
        <v>1 SL</v>
      </c>
      <c r="L2852" s="23">
        <f ca="1">NETWORKDAYS(LeaveTracker[[#This Row],[Start Date]],LeaveTracker[[#This Row],[End Date]],lstHolidays)</f>
        <v>1</v>
      </c>
      <c r="M2852" s="27"/>
    </row>
    <row r="2853" spans="1:13" ht="30" customHeight="1" x14ac:dyDescent="0.3">
      <c r="A2853" s="27">
        <v>1238</v>
      </c>
      <c r="B2853" s="31">
        <v>44846</v>
      </c>
      <c r="C2853" s="31">
        <v>44804</v>
      </c>
      <c r="D2853" s="19" t="s">
        <v>564</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19" t="s">
        <v>81</v>
      </c>
      <c r="K2853" s="51" t="str">
        <f ca="1">LeaveTracker[[#This Row],[Days]]&amp;" "&amp;LeaveTracker[[#This Row],[Type of Leave]]</f>
        <v>1 SL</v>
      </c>
      <c r="L2853" s="23">
        <f ca="1">NETWORKDAYS(LeaveTracker[[#This Row],[Start Date]],LeaveTracker[[#This Row],[End Date]],lstHolidays)</f>
        <v>1</v>
      </c>
      <c r="M2853" s="27"/>
    </row>
    <row r="2854" spans="1:13" ht="30" customHeight="1" x14ac:dyDescent="0.3">
      <c r="A2854" s="27">
        <v>1238</v>
      </c>
      <c r="B2854" s="31">
        <v>44846</v>
      </c>
      <c r="C2854" s="31">
        <v>44804</v>
      </c>
      <c r="D2854" s="19" t="s">
        <v>564</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19" t="s">
        <v>81</v>
      </c>
      <c r="K2854" s="51" t="str">
        <f ca="1">LeaveTracker[[#This Row],[Days]]&amp;" "&amp;LeaveTracker[[#This Row],[Type of Leave]]</f>
        <v>1 SL</v>
      </c>
      <c r="L2854" s="23">
        <f ca="1">NETWORKDAYS(LeaveTracker[[#This Row],[Start Date]],LeaveTracker[[#This Row],[End Date]],lstHolidays)</f>
        <v>1</v>
      </c>
      <c r="M2854" s="27"/>
    </row>
    <row r="2855" spans="1:13" ht="30" customHeight="1" x14ac:dyDescent="0.3">
      <c r="A2855" s="27">
        <v>1239</v>
      </c>
      <c r="B2855" s="31">
        <v>44846</v>
      </c>
      <c r="C2855" s="31">
        <v>44804</v>
      </c>
      <c r="D2855" s="19" t="s">
        <v>569</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19" t="s">
        <v>81</v>
      </c>
      <c r="K2855" s="51" t="str">
        <f ca="1">LeaveTracker[[#This Row],[Days]]&amp;" "&amp;LeaveTracker[[#This Row],[Type of Leave]]</f>
        <v>1 SL</v>
      </c>
      <c r="L2855" s="23">
        <f ca="1">NETWORKDAYS(LeaveTracker[[#This Row],[Start Date]],LeaveTracker[[#This Row],[End Date]],lstHolidays)</f>
        <v>1</v>
      </c>
      <c r="M2855" s="27"/>
    </row>
    <row r="2856" spans="1:13" ht="30" customHeight="1" x14ac:dyDescent="0.3">
      <c r="A2856" s="27">
        <v>1240</v>
      </c>
      <c r="B2856" s="31">
        <v>44846</v>
      </c>
      <c r="C2856" s="31">
        <v>44805</v>
      </c>
      <c r="D2856" s="19" t="s">
        <v>776</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19" t="s">
        <v>81</v>
      </c>
      <c r="K2856" s="51" t="str">
        <f ca="1">LeaveTracker[[#This Row],[Days]]&amp;" "&amp;LeaveTracker[[#This Row],[Type of Leave]]</f>
        <v>1 SL</v>
      </c>
      <c r="L2856" s="23">
        <f ca="1">NETWORKDAYS(LeaveTracker[[#This Row],[Start Date]],LeaveTracker[[#This Row],[End Date]],lstHolidays)</f>
        <v>1</v>
      </c>
      <c r="M2856" s="27"/>
    </row>
    <row r="2857" spans="1:13" ht="30" customHeight="1" x14ac:dyDescent="0.3">
      <c r="A2857" s="27">
        <v>1240</v>
      </c>
      <c r="B2857" s="31">
        <v>44846</v>
      </c>
      <c r="C2857" s="31">
        <v>44805</v>
      </c>
      <c r="D2857" s="19" t="s">
        <v>776</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19" t="s">
        <v>81</v>
      </c>
      <c r="K2857" s="51" t="str">
        <f ca="1">LeaveTracker[[#This Row],[Days]]&amp;" "&amp;LeaveTracker[[#This Row],[Type of Leave]]</f>
        <v>2 SL</v>
      </c>
      <c r="L2857" s="23">
        <f ca="1">NETWORKDAYS(LeaveTracker[[#This Row],[Start Date]],LeaveTracker[[#This Row],[End Date]],lstHolidays)</f>
        <v>2</v>
      </c>
      <c r="M2857" s="27"/>
    </row>
    <row r="2858" spans="1:13" ht="30" customHeight="1" x14ac:dyDescent="0.3">
      <c r="A2858" s="27">
        <v>1241</v>
      </c>
      <c r="B2858" s="31">
        <v>44846</v>
      </c>
      <c r="C2858" s="31">
        <v>44739</v>
      </c>
      <c r="D2858" s="19" t="s">
        <v>1311</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19" t="s">
        <v>81</v>
      </c>
      <c r="K2858" s="51" t="str">
        <f ca="1">LeaveTracker[[#This Row],[Days]]&amp;" "&amp;LeaveTracker[[#This Row],[Type of Leave]]</f>
        <v>1 SL</v>
      </c>
      <c r="L2858" s="23">
        <f ca="1">NETWORKDAYS(LeaveTracker[[#This Row],[Start Date]],LeaveTracker[[#This Row],[End Date]],lstHolidays)</f>
        <v>1</v>
      </c>
      <c r="M2858" s="27"/>
    </row>
    <row r="2859" spans="1:13" ht="30" customHeight="1" x14ac:dyDescent="0.3">
      <c r="A2859" s="27">
        <v>1242</v>
      </c>
      <c r="B2859" s="31">
        <v>44846</v>
      </c>
      <c r="C2859" s="31">
        <v>44753</v>
      </c>
      <c r="D2859" s="19" t="s">
        <v>1265</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19" t="s">
        <v>81</v>
      </c>
      <c r="K2859" s="51" t="str">
        <f ca="1">LeaveTracker[[#This Row],[Days]]&amp;" "&amp;LeaveTracker[[#This Row],[Type of Leave]]</f>
        <v>1 SL</v>
      </c>
      <c r="L2859" s="23">
        <f ca="1">NETWORKDAYS(LeaveTracker[[#This Row],[Start Date]],LeaveTracker[[#This Row],[End Date]],lstHolidays)</f>
        <v>1</v>
      </c>
      <c r="M2859" s="27"/>
    </row>
    <row r="2860" spans="1:13" ht="30" customHeight="1" x14ac:dyDescent="0.3">
      <c r="A2860" s="27">
        <v>1243</v>
      </c>
      <c r="B2860" s="31">
        <v>44846</v>
      </c>
      <c r="C2860" s="31">
        <v>44734</v>
      </c>
      <c r="D2860" s="19" t="s">
        <v>1297</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19" t="s">
        <v>298</v>
      </c>
      <c r="J2860" s="43" t="s">
        <v>1003</v>
      </c>
      <c r="K2860" s="51" t="str">
        <f ca="1">LeaveTracker[[#This Row],[Days]]&amp;" "&amp;LeaveTracker[[#This Row],[Type of Leave]]</f>
        <v>1 OTHER</v>
      </c>
      <c r="L2860" s="23">
        <f ca="1">NETWORKDAYS(LeaveTracker[[#This Row],[Start Date]],LeaveTracker[[#This Row],[End Date]],lstHolidays)</f>
        <v>1</v>
      </c>
      <c r="M2860" s="27"/>
    </row>
    <row r="2861" spans="1:13" ht="30" customHeight="1" x14ac:dyDescent="0.3">
      <c r="A2861" s="27">
        <v>1244</v>
      </c>
      <c r="B2861" s="31">
        <v>44846</v>
      </c>
      <c r="C2861" s="31">
        <v>44767</v>
      </c>
      <c r="D2861" s="19" t="s">
        <v>1297</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19" t="s">
        <v>298</v>
      </c>
      <c r="J2861" s="43" t="s">
        <v>1004</v>
      </c>
      <c r="K2861" s="51" t="str">
        <f ca="1">LeaveTracker[[#This Row],[Days]]&amp;" "&amp;LeaveTracker[[#This Row],[Type of Leave]]</f>
        <v>1 OTHER</v>
      </c>
      <c r="L2861" s="23">
        <f ca="1">NETWORKDAYS(LeaveTracker[[#This Row],[Start Date]],LeaveTracker[[#This Row],[End Date]],lstHolidays)</f>
        <v>1</v>
      </c>
      <c r="M2861" s="27"/>
    </row>
    <row r="2862" spans="1:13" ht="30" customHeight="1" x14ac:dyDescent="0.3">
      <c r="A2862" s="27">
        <v>1245</v>
      </c>
      <c r="B2862" s="31">
        <v>44846</v>
      </c>
      <c r="C2862" s="31">
        <v>44778</v>
      </c>
      <c r="D2862" s="19" t="s">
        <v>1297</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19" t="s">
        <v>298</v>
      </c>
      <c r="J2862" s="43" t="s">
        <v>1004</v>
      </c>
      <c r="K2862" s="51" t="str">
        <f ca="1">LeaveTracker[[#This Row],[Days]]&amp;" "&amp;LeaveTracker[[#This Row],[Type of Leave]]</f>
        <v>1 OTHER</v>
      </c>
      <c r="L2862" s="23">
        <f ca="1">NETWORKDAYS(LeaveTracker[[#This Row],[Start Date]],LeaveTracker[[#This Row],[End Date]],lstHolidays)</f>
        <v>1</v>
      </c>
      <c r="M2862" s="27"/>
    </row>
    <row r="2863" spans="1:13" ht="30" customHeight="1" x14ac:dyDescent="0.3">
      <c r="A2863" s="27">
        <v>1246</v>
      </c>
      <c r="B2863" s="31">
        <v>44846</v>
      </c>
      <c r="C2863" s="31">
        <v>44740</v>
      </c>
      <c r="D2863" s="19" t="s">
        <v>1308</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19" t="s">
        <v>298</v>
      </c>
      <c r="J2863" s="43" t="s">
        <v>1004</v>
      </c>
      <c r="K2863" s="51" t="str">
        <f ca="1">LeaveTracker[[#This Row],[Days]]&amp;" "&amp;LeaveTracker[[#This Row],[Type of Leave]]</f>
        <v>1 OTHER</v>
      </c>
      <c r="L2863" s="23">
        <f ca="1">NETWORKDAYS(LeaveTracker[[#This Row],[Start Date]],LeaveTracker[[#This Row],[End Date]],lstHolidays)</f>
        <v>1</v>
      </c>
      <c r="M2863" s="27"/>
    </row>
    <row r="2864" spans="1:13" ht="30" customHeight="1" x14ac:dyDescent="0.3">
      <c r="A2864" s="27">
        <v>1247</v>
      </c>
      <c r="B2864" s="31">
        <v>44846</v>
      </c>
      <c r="C2864" s="31">
        <v>44764</v>
      </c>
      <c r="D2864" s="19" t="s">
        <v>1308</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19" t="s">
        <v>81</v>
      </c>
      <c r="K2864" s="51" t="str">
        <f ca="1">LeaveTracker[[#This Row],[Days]]&amp;" "&amp;LeaveTracker[[#This Row],[Type of Leave]]</f>
        <v>1 SL</v>
      </c>
      <c r="L2864" s="23">
        <f ca="1">NETWORKDAYS(LeaveTracker[[#This Row],[Start Date]],LeaveTracker[[#This Row],[End Date]],lstHolidays)</f>
        <v>1</v>
      </c>
      <c r="M2864" s="27"/>
    </row>
    <row r="2865" spans="1:13" ht="30" customHeight="1" x14ac:dyDescent="0.3">
      <c r="A2865" s="27">
        <v>1248</v>
      </c>
      <c r="B2865" s="31">
        <v>44846</v>
      </c>
      <c r="C2865" s="31">
        <v>44764</v>
      </c>
      <c r="D2865" s="19" t="s">
        <v>1060</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19" t="s">
        <v>81</v>
      </c>
      <c r="K2865" s="51" t="str">
        <f ca="1">LeaveTracker[[#This Row],[Days]]&amp;" "&amp;LeaveTracker[[#This Row],[Type of Leave]]</f>
        <v>1 SL</v>
      </c>
      <c r="L2865" s="23">
        <f ca="1">NETWORKDAYS(LeaveTracker[[#This Row],[Start Date]],LeaveTracker[[#This Row],[End Date]],lstHolidays)</f>
        <v>1</v>
      </c>
      <c r="M2865" s="27"/>
    </row>
    <row r="2866" spans="1:13" ht="30" customHeight="1" x14ac:dyDescent="0.3">
      <c r="A2866" s="27">
        <v>1249</v>
      </c>
      <c r="B2866" s="31">
        <v>44846</v>
      </c>
      <c r="C2866" s="31">
        <v>44757</v>
      </c>
      <c r="D2866" s="19" t="s">
        <v>1286</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19" t="s">
        <v>82</v>
      </c>
      <c r="K2866" s="51" t="str">
        <f ca="1">LeaveTracker[[#This Row],[Days]]&amp;" "&amp;LeaveTracker[[#This Row],[Type of Leave]]</f>
        <v>1 VL</v>
      </c>
      <c r="L2866" s="23">
        <f ca="1">NETWORKDAYS(LeaveTracker[[#This Row],[Start Date]],LeaveTracker[[#This Row],[End Date]],lstHolidays)</f>
        <v>1</v>
      </c>
      <c r="M2866" s="27"/>
    </row>
    <row r="2867" spans="1:13" ht="30" customHeight="1" x14ac:dyDescent="0.3">
      <c r="A2867" s="27">
        <v>1250</v>
      </c>
      <c r="B2867" s="31">
        <v>44846</v>
      </c>
      <c r="C2867" s="31">
        <v>44776</v>
      </c>
      <c r="D2867" s="19" t="s">
        <v>1286</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19" t="s">
        <v>82</v>
      </c>
      <c r="K2867" s="51" t="str">
        <f ca="1">LeaveTracker[[#This Row],[Days]]&amp;" "&amp;LeaveTracker[[#This Row],[Type of Leave]]</f>
        <v>1 VL</v>
      </c>
      <c r="L2867" s="23">
        <f ca="1">NETWORKDAYS(LeaveTracker[[#This Row],[Start Date]],LeaveTracker[[#This Row],[End Date]],lstHolidays)</f>
        <v>1</v>
      </c>
      <c r="M2867" s="27"/>
    </row>
    <row r="2868" spans="1:13" ht="30" customHeight="1" x14ac:dyDescent="0.3">
      <c r="A2868" s="27">
        <v>1250</v>
      </c>
      <c r="B2868" s="31">
        <v>44846</v>
      </c>
      <c r="C2868" s="31">
        <v>44776</v>
      </c>
      <c r="D2868" s="19" t="s">
        <v>1286</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19" t="s">
        <v>82</v>
      </c>
      <c r="K2868" s="51" t="str">
        <f ca="1">LeaveTracker[[#This Row],[Days]]&amp;" "&amp;LeaveTracker[[#This Row],[Type of Leave]]</f>
        <v>1 VL</v>
      </c>
      <c r="L2868" s="23">
        <f ca="1">NETWORKDAYS(LeaveTracker[[#This Row],[Start Date]],LeaveTracker[[#This Row],[End Date]],lstHolidays)</f>
        <v>1</v>
      </c>
      <c r="M2868" s="27"/>
    </row>
    <row r="2869" spans="1:13" ht="30" customHeight="1" x14ac:dyDescent="0.3">
      <c r="A2869" s="27">
        <f>A2868+1</f>
        <v>1251</v>
      </c>
      <c r="B2869" s="31">
        <v>44860</v>
      </c>
      <c r="C2869" s="31">
        <v>44827</v>
      </c>
      <c r="D2869" s="19" t="s">
        <v>1295</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19" t="s">
        <v>298</v>
      </c>
      <c r="J2869" s="43" t="s">
        <v>691</v>
      </c>
      <c r="K2869" s="51" t="str">
        <f ca="1">LeaveTracker[[#This Row],[Days]]&amp;" "&amp;LeaveTracker[[#This Row],[Type of Leave]]</f>
        <v>5 OTHER</v>
      </c>
      <c r="L2869" s="23">
        <f ca="1">NETWORKDAYS(LeaveTracker[[#This Row],[Start Date]],LeaveTracker[[#This Row],[End Date]],lstHolidays)</f>
        <v>5</v>
      </c>
      <c r="M2869" s="27"/>
    </row>
    <row r="2870" spans="1:13" ht="30" customHeight="1" x14ac:dyDescent="0.3">
      <c r="A2870" s="27">
        <v>1251</v>
      </c>
      <c r="B2870" s="31">
        <v>44860</v>
      </c>
      <c r="C2870" s="31">
        <v>44827</v>
      </c>
      <c r="D2870" s="19" t="s">
        <v>1295</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19" t="s">
        <v>298</v>
      </c>
      <c r="J2870" s="43" t="s">
        <v>691</v>
      </c>
      <c r="K2870" s="51" t="str">
        <f ca="1">LeaveTracker[[#This Row],[Days]]&amp;" "&amp;LeaveTracker[[#This Row],[Type of Leave]]</f>
        <v>5 OTHER</v>
      </c>
      <c r="L2870" s="23">
        <f ca="1">NETWORKDAYS(LeaveTracker[[#This Row],[Start Date]],LeaveTracker[[#This Row],[End Date]],lstHolidays)</f>
        <v>5</v>
      </c>
      <c r="M2870" s="27"/>
    </row>
    <row r="2871" spans="1:13" ht="30" customHeight="1" x14ac:dyDescent="0.3">
      <c r="A2871" s="27">
        <v>1251</v>
      </c>
      <c r="B2871" s="31">
        <v>44860</v>
      </c>
      <c r="C2871" s="31">
        <v>44827</v>
      </c>
      <c r="D2871" s="19" t="s">
        <v>1295</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19" t="s">
        <v>298</v>
      </c>
      <c r="J2871" s="43" t="s">
        <v>691</v>
      </c>
      <c r="K2871" s="51" t="str">
        <f ca="1">LeaveTracker[[#This Row],[Days]]&amp;" "&amp;LeaveTracker[[#This Row],[Type of Leave]]</f>
        <v>5 OTHER</v>
      </c>
      <c r="L2871" s="23">
        <f ca="1">NETWORKDAYS(LeaveTracker[[#This Row],[Start Date]],LeaveTracker[[#This Row],[End Date]],lstHolidays)</f>
        <v>5</v>
      </c>
      <c r="M2871" s="27"/>
    </row>
    <row r="2872" spans="1:13" ht="30" customHeight="1" x14ac:dyDescent="0.3">
      <c r="A2872" s="27">
        <v>1251</v>
      </c>
      <c r="B2872" s="31">
        <v>44860</v>
      </c>
      <c r="C2872" s="31">
        <v>44827</v>
      </c>
      <c r="D2872" s="19" t="s">
        <v>1295</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19" t="s">
        <v>298</v>
      </c>
      <c r="J2872" s="43" t="s">
        <v>691</v>
      </c>
      <c r="K2872" s="51" t="str">
        <f ca="1">LeaveTracker[[#This Row],[Days]]&amp;" "&amp;LeaveTracker[[#This Row],[Type of Leave]]</f>
        <v>5 OTHER</v>
      </c>
      <c r="L2872" s="23">
        <f ca="1">NETWORKDAYS(LeaveTracker[[#This Row],[Start Date]],LeaveTracker[[#This Row],[End Date]],lstHolidays)</f>
        <v>5</v>
      </c>
      <c r="M2872" s="27"/>
    </row>
    <row r="2873" spans="1:13" ht="30" customHeight="1" x14ac:dyDescent="0.3">
      <c r="A2873" s="27">
        <v>1251</v>
      </c>
      <c r="B2873" s="31">
        <v>44860</v>
      </c>
      <c r="C2873" s="31">
        <v>44827</v>
      </c>
      <c r="D2873" s="19" t="s">
        <v>1295</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19" t="s">
        <v>298</v>
      </c>
      <c r="J2873" s="43" t="s">
        <v>691</v>
      </c>
      <c r="K2873" s="51" t="str">
        <f ca="1">LeaveTracker[[#This Row],[Days]]&amp;" "&amp;LeaveTracker[[#This Row],[Type of Leave]]</f>
        <v>5 OTHER</v>
      </c>
      <c r="L2873" s="23">
        <f ca="1">NETWORKDAYS(LeaveTracker[[#This Row],[Start Date]],LeaveTracker[[#This Row],[End Date]],lstHolidays)</f>
        <v>5</v>
      </c>
      <c r="M2873" s="27"/>
    </row>
    <row r="2874" spans="1:13" ht="30" customHeight="1" x14ac:dyDescent="0.3">
      <c r="A2874" s="27">
        <f t="shared" ref="A2874:A2937" si="19">A2873+1</f>
        <v>1252</v>
      </c>
      <c r="B2874" s="31">
        <v>44860</v>
      </c>
      <c r="C2874" s="31">
        <v>44788</v>
      </c>
      <c r="D2874" s="19" t="s">
        <v>459</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19" t="s">
        <v>82</v>
      </c>
      <c r="K2874" s="51" t="str">
        <f ca="1">LeaveTracker[[#This Row],[Days]]&amp;" "&amp;LeaveTracker[[#This Row],[Type of Leave]]</f>
        <v>1 VL</v>
      </c>
      <c r="L2874" s="23">
        <f ca="1">NETWORKDAYS(LeaveTracker[[#This Row],[Start Date]],LeaveTracker[[#This Row],[End Date]],lstHolidays)</f>
        <v>1</v>
      </c>
      <c r="M2874" s="27"/>
    </row>
    <row r="2875" spans="1:13" ht="30" customHeight="1" x14ac:dyDescent="0.3">
      <c r="A2875" s="27">
        <f t="shared" si="19"/>
        <v>1253</v>
      </c>
      <c r="B2875" s="31">
        <v>44860</v>
      </c>
      <c r="C2875" s="31">
        <v>44809</v>
      </c>
      <c r="D2875" s="19" t="s">
        <v>778</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19" t="s">
        <v>298</v>
      </c>
      <c r="J2875" s="43" t="s">
        <v>1003</v>
      </c>
      <c r="K2875" s="51" t="str">
        <f ca="1">LeaveTracker[[#This Row],[Days]]&amp;" "&amp;LeaveTracker[[#This Row],[Type of Leave]]</f>
        <v>1 OTHER</v>
      </c>
      <c r="L2875" s="23">
        <f ca="1">NETWORKDAYS(LeaveTracker[[#This Row],[Start Date]],LeaveTracker[[#This Row],[End Date]],lstHolidays)</f>
        <v>1</v>
      </c>
      <c r="M2875" s="27"/>
    </row>
    <row r="2876" spans="1:13" ht="30" customHeight="1" x14ac:dyDescent="0.3">
      <c r="A2876" s="27">
        <f t="shared" si="19"/>
        <v>1254</v>
      </c>
      <c r="B2876" s="31">
        <v>44860</v>
      </c>
      <c r="C2876" s="31">
        <v>44838</v>
      </c>
      <c r="D2876" s="19" t="s">
        <v>1283</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19" t="s">
        <v>82</v>
      </c>
      <c r="K2876" s="51" t="str">
        <f ca="1">LeaveTracker[[#This Row],[Days]]&amp;" "&amp;LeaveTracker[[#This Row],[Type of Leave]]</f>
        <v>2 VL</v>
      </c>
      <c r="L2876" s="23">
        <f ca="1">NETWORKDAYS(LeaveTracker[[#This Row],[Start Date]],LeaveTracker[[#This Row],[End Date]],lstHolidays)</f>
        <v>2</v>
      </c>
      <c r="M2876" s="27"/>
    </row>
    <row r="2877" spans="1:13" ht="30" customHeight="1" x14ac:dyDescent="0.3">
      <c r="A2877" s="27">
        <f t="shared" si="19"/>
        <v>1255</v>
      </c>
      <c r="B2877" s="31">
        <v>44860</v>
      </c>
      <c r="C2877" s="31">
        <v>44827</v>
      </c>
      <c r="D2877" s="19" t="s">
        <v>1283</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19" t="s">
        <v>81</v>
      </c>
      <c r="K2877" s="51" t="str">
        <f ca="1">LeaveTracker[[#This Row],[Days]]&amp;" "&amp;LeaveTracker[[#This Row],[Type of Leave]]</f>
        <v>1 SL</v>
      </c>
      <c r="L2877" s="23">
        <f ca="1">NETWORKDAYS(LeaveTracker[[#This Row],[Start Date]],LeaveTracker[[#This Row],[End Date]],lstHolidays)</f>
        <v>1</v>
      </c>
      <c r="M2877" s="27"/>
    </row>
    <row r="2878" spans="1:13" ht="30"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19" t="s">
        <v>81</v>
      </c>
      <c r="K2878" s="51" t="str">
        <f ca="1">LeaveTracker[[#This Row],[Days]]&amp;" "&amp;LeaveTracker[[#This Row],[Type of Leave]]</f>
        <v>1 SL</v>
      </c>
      <c r="L2878" s="23">
        <f ca="1">NETWORKDAYS(LeaveTracker[[#This Row],[Start Date]],LeaveTracker[[#This Row],[End Date]],lstHolidays)</f>
        <v>1</v>
      </c>
      <c r="M2878" s="27"/>
    </row>
    <row r="2879" spans="1:13" ht="30"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19" t="s">
        <v>81</v>
      </c>
      <c r="K2879" s="51" t="str">
        <f ca="1">LeaveTracker[[#This Row],[Days]]&amp;" "&amp;LeaveTracker[[#This Row],[Type of Leave]]</f>
        <v>2 SL</v>
      </c>
      <c r="L2879" s="23">
        <f ca="1">NETWORKDAYS(LeaveTracker[[#This Row],[Start Date]],LeaveTracker[[#This Row],[End Date]],lstHolidays)</f>
        <v>2</v>
      </c>
      <c r="M2879" s="27"/>
    </row>
    <row r="2880" spans="1:13" ht="30" customHeight="1" x14ac:dyDescent="0.3">
      <c r="A2880" s="27">
        <f t="shared" si="19"/>
        <v>1258</v>
      </c>
      <c r="B2880" s="31">
        <v>44860</v>
      </c>
      <c r="C2880" s="31">
        <v>44787</v>
      </c>
      <c r="D2880" s="19" t="s">
        <v>268</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19" t="s">
        <v>298</v>
      </c>
      <c r="J2880" s="43" t="s">
        <v>1035</v>
      </c>
      <c r="K2880" s="51" t="str">
        <f ca="1">LeaveTracker[[#This Row],[Days]]&amp;" "&amp;LeaveTracker[[#This Row],[Type of Leave]]</f>
        <v>3 OTHER</v>
      </c>
      <c r="L2880" s="23">
        <f ca="1">NETWORKDAYS(LeaveTracker[[#This Row],[Start Date]],LeaveTracker[[#This Row],[End Date]],lstHolidays)</f>
        <v>3</v>
      </c>
      <c r="M2880" s="27"/>
    </row>
    <row r="2881" spans="1:13" ht="30" customHeight="1" x14ac:dyDescent="0.3">
      <c r="A2881" s="27">
        <f t="shared" si="19"/>
        <v>1259</v>
      </c>
      <c r="B2881" s="31">
        <v>44893</v>
      </c>
      <c r="C2881" s="31">
        <v>44839</v>
      </c>
      <c r="D2881" s="19" t="s">
        <v>1336</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19" t="s">
        <v>82</v>
      </c>
      <c r="K2881" s="51" t="str">
        <f ca="1">LeaveTracker[[#This Row],[Days]]&amp;" "&amp;LeaveTracker[[#This Row],[Type of Leave]]</f>
        <v>5 VL</v>
      </c>
      <c r="L2881" s="23">
        <f ca="1">NETWORKDAYS(LeaveTracker[[#This Row],[Start Date]],LeaveTracker[[#This Row],[End Date]],lstHolidays)</f>
        <v>5</v>
      </c>
      <c r="M2881" s="27"/>
    </row>
    <row r="2882" spans="1:13" ht="30" customHeight="1" x14ac:dyDescent="0.3">
      <c r="A2882" s="27">
        <f t="shared" si="19"/>
        <v>1260</v>
      </c>
      <c r="B2882" s="31">
        <v>44893</v>
      </c>
      <c r="C2882" s="31">
        <v>44868</v>
      </c>
      <c r="D2882" s="19" t="s">
        <v>778</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19" t="s">
        <v>82</v>
      </c>
      <c r="K2882" s="51" t="str">
        <f ca="1">LeaveTracker[[#This Row],[Days]]&amp;" "&amp;LeaveTracker[[#This Row],[Type of Leave]]</f>
        <v>-31258 VL</v>
      </c>
      <c r="L2882" s="23">
        <f ca="1">NETWORKDAYS(LeaveTracker[[#This Row],[Start Date]],LeaveTracker[[#This Row],[End Date]],lstHolidays)</f>
        <v>-31258</v>
      </c>
      <c r="M2882" s="27"/>
    </row>
    <row r="2883" spans="1:13" ht="30" customHeight="1" x14ac:dyDescent="0.3">
      <c r="A2883" s="27">
        <f t="shared" si="19"/>
        <v>1261</v>
      </c>
      <c r="B2883" s="31">
        <v>44893</v>
      </c>
      <c r="C2883" s="31">
        <v>44868</v>
      </c>
      <c r="D2883" s="19" t="s">
        <v>778</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19" t="s">
        <v>82</v>
      </c>
      <c r="K2883" s="51" t="str">
        <f ca="1">LeaveTracker[[#This Row],[Days]]&amp;" "&amp;LeaveTracker[[#This Row],[Type of Leave]]</f>
        <v>1 VL</v>
      </c>
      <c r="L2883" s="23">
        <f ca="1">NETWORKDAYS(LeaveTracker[[#This Row],[Start Date]],LeaveTracker[[#This Row],[End Date]],lstHolidays)</f>
        <v>1</v>
      </c>
      <c r="M2883" s="27"/>
    </row>
    <row r="2884" spans="1:13" ht="30" customHeight="1" x14ac:dyDescent="0.3">
      <c r="A2884" s="27">
        <f t="shared" si="19"/>
        <v>1262</v>
      </c>
      <c r="B2884" s="31">
        <v>44893</v>
      </c>
      <c r="C2884" s="31">
        <v>44868</v>
      </c>
      <c r="D2884" s="19" t="s">
        <v>778</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19" t="s">
        <v>82</v>
      </c>
      <c r="K2884" s="51" t="str">
        <f ca="1">LeaveTracker[[#This Row],[Days]]&amp;" "&amp;LeaveTracker[[#This Row],[Type of Leave]]</f>
        <v>1 VL</v>
      </c>
      <c r="L2884" s="23">
        <f ca="1">NETWORKDAYS(LeaveTracker[[#This Row],[Start Date]],LeaveTracker[[#This Row],[End Date]],lstHolidays)</f>
        <v>1</v>
      </c>
      <c r="M2884" s="27"/>
    </row>
    <row r="2885" spans="1:13" ht="30" customHeight="1" x14ac:dyDescent="0.3">
      <c r="A2885" s="27">
        <f t="shared" si="19"/>
        <v>1263</v>
      </c>
      <c r="B2885" s="31">
        <v>44893</v>
      </c>
      <c r="C2885" s="31">
        <v>44882</v>
      </c>
      <c r="D2885" s="19" t="s">
        <v>459</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19" t="s">
        <v>82</v>
      </c>
      <c r="K2885" s="51" t="str">
        <f ca="1">LeaveTracker[[#This Row],[Days]]&amp;" "&amp;LeaveTracker[[#This Row],[Type of Leave]]</f>
        <v>1 VL</v>
      </c>
      <c r="L2885" s="23">
        <f ca="1">NETWORKDAYS(LeaveTracker[[#This Row],[Start Date]],LeaveTracker[[#This Row],[End Date]],lstHolidays)</f>
        <v>1</v>
      </c>
      <c r="M2885" s="27"/>
    </row>
    <row r="2886" spans="1:13" ht="30" customHeight="1" x14ac:dyDescent="0.3">
      <c r="A2886" s="27">
        <f t="shared" si="19"/>
        <v>1264</v>
      </c>
      <c r="B2886" s="31">
        <v>44893</v>
      </c>
      <c r="C2886" s="31">
        <v>44882</v>
      </c>
      <c r="D2886" s="19" t="s">
        <v>459</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19" t="s">
        <v>82</v>
      </c>
      <c r="K2886" s="51" t="str">
        <f ca="1">LeaveTracker[[#This Row],[Days]]&amp;" "&amp;LeaveTracker[[#This Row],[Type of Leave]]</f>
        <v>1 VL</v>
      </c>
      <c r="L2886" s="23">
        <f ca="1">NETWORKDAYS(LeaveTracker[[#This Row],[Start Date]],LeaveTracker[[#This Row],[End Date]],lstHolidays)</f>
        <v>1</v>
      </c>
      <c r="M2886" s="27"/>
    </row>
    <row r="2887" spans="1:13" ht="30" customHeight="1" x14ac:dyDescent="0.3">
      <c r="A2887" s="27">
        <f t="shared" si="19"/>
        <v>1265</v>
      </c>
      <c r="B2887" s="31">
        <v>44893</v>
      </c>
      <c r="C2887" s="31">
        <v>44837</v>
      </c>
      <c r="D2887" s="19" t="s">
        <v>1265</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19" t="s">
        <v>81</v>
      </c>
      <c r="K2887" s="51" t="str">
        <f ca="1">LeaveTracker[[#This Row],[Days]]&amp;" "&amp;LeaveTracker[[#This Row],[Type of Leave]]</f>
        <v>1 SL</v>
      </c>
      <c r="L2887" s="23">
        <f ca="1">NETWORKDAYS(LeaveTracker[[#This Row],[Start Date]],LeaveTracker[[#This Row],[End Date]],lstHolidays)</f>
        <v>1</v>
      </c>
      <c r="M2887" s="27"/>
    </row>
    <row r="2888" spans="1:13" ht="30" customHeight="1" x14ac:dyDescent="0.3">
      <c r="A2888" s="27">
        <f t="shared" si="19"/>
        <v>1266</v>
      </c>
      <c r="B2888" s="31">
        <v>44893</v>
      </c>
      <c r="C2888" s="31">
        <v>44888</v>
      </c>
      <c r="D2888" s="19" t="s">
        <v>1265</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19" t="s">
        <v>298</v>
      </c>
      <c r="J2888" s="43" t="s">
        <v>1003</v>
      </c>
      <c r="K2888" s="51" t="str">
        <f ca="1">LeaveTracker[[#This Row],[Days]]&amp;" "&amp;LeaveTracker[[#This Row],[Type of Leave]]</f>
        <v>1 OTHER</v>
      </c>
      <c r="L2888" s="23">
        <f ca="1">NETWORKDAYS(LeaveTracker[[#This Row],[Start Date]],LeaveTracker[[#This Row],[End Date]],lstHolidays)</f>
        <v>1</v>
      </c>
      <c r="M2888" s="27"/>
    </row>
    <row r="2889" spans="1:13" ht="30" customHeight="1" x14ac:dyDescent="0.3">
      <c r="A2889" s="27">
        <f t="shared" si="19"/>
        <v>1267</v>
      </c>
      <c r="B2889" s="31">
        <v>44893</v>
      </c>
      <c r="C2889" s="31">
        <v>44887</v>
      </c>
      <c r="D2889" s="19" t="s">
        <v>615</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19" t="s">
        <v>82</v>
      </c>
      <c r="J2889" s="43" t="s">
        <v>1004</v>
      </c>
      <c r="K2889" s="51" t="str">
        <f ca="1">LeaveTracker[[#This Row],[Days]]&amp;" "&amp;LeaveTracker[[#This Row],[Type of Leave]]</f>
        <v>1 VL</v>
      </c>
      <c r="L2889" s="23">
        <f ca="1">NETWORKDAYS(LeaveTracker[[#This Row],[Start Date]],LeaveTracker[[#This Row],[End Date]],lstHolidays)</f>
        <v>1</v>
      </c>
      <c r="M2889" s="27"/>
    </row>
    <row r="2890" spans="1:13" ht="30" customHeight="1" x14ac:dyDescent="0.3">
      <c r="A2890" s="27">
        <v>1267</v>
      </c>
      <c r="B2890" s="31">
        <v>44893</v>
      </c>
      <c r="C2890" s="31">
        <v>44887</v>
      </c>
      <c r="D2890" s="19" t="s">
        <v>615</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19" t="s">
        <v>82</v>
      </c>
      <c r="J2890" s="43" t="s">
        <v>1004</v>
      </c>
      <c r="K2890" s="51" t="str">
        <f ca="1">LeaveTracker[[#This Row],[Days]]&amp;" "&amp;LeaveTracker[[#This Row],[Type of Leave]]</f>
        <v>1 VL</v>
      </c>
      <c r="L2890" s="23">
        <f ca="1">NETWORKDAYS(LeaveTracker[[#This Row],[Start Date]],LeaveTracker[[#This Row],[End Date]],lstHolidays)</f>
        <v>1</v>
      </c>
      <c r="M2890" s="27"/>
    </row>
    <row r="2891" spans="1:13" ht="30" customHeight="1" x14ac:dyDescent="0.3">
      <c r="A2891" s="27">
        <v>1267</v>
      </c>
      <c r="B2891" s="31">
        <v>44893</v>
      </c>
      <c r="C2891" s="31">
        <v>44887</v>
      </c>
      <c r="D2891" s="19" t="s">
        <v>615</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19" t="s">
        <v>82</v>
      </c>
      <c r="J2891" s="43" t="s">
        <v>1004</v>
      </c>
      <c r="K2891" s="51" t="str">
        <f ca="1">LeaveTracker[[#This Row],[Days]]&amp;" "&amp;LeaveTracker[[#This Row],[Type of Leave]]</f>
        <v>0 VL</v>
      </c>
      <c r="L2891" s="23">
        <f ca="1">NETWORKDAYS(LeaveTracker[[#This Row],[Start Date]],LeaveTracker[[#This Row],[End Date]],lstHolidays)</f>
        <v>0</v>
      </c>
      <c r="M2891" s="27"/>
    </row>
    <row r="2892" spans="1:13" ht="30" customHeight="1" x14ac:dyDescent="0.3">
      <c r="A2892" s="27">
        <f t="shared" si="19"/>
        <v>1268</v>
      </c>
      <c r="B2892" s="31">
        <v>44893</v>
      </c>
      <c r="C2892" s="31">
        <v>44876</v>
      </c>
      <c r="D2892" s="19" t="s">
        <v>615</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19" t="s">
        <v>298</v>
      </c>
      <c r="J2892" s="43" t="s">
        <v>1003</v>
      </c>
      <c r="K2892" s="51" t="str">
        <f ca="1">LeaveTracker[[#This Row],[Days]]&amp;" "&amp;LeaveTracker[[#This Row],[Type of Leave]]</f>
        <v>1 OTHER</v>
      </c>
      <c r="L2892" s="23">
        <f ca="1">NETWORKDAYS(LeaveTracker[[#This Row],[Start Date]],LeaveTracker[[#This Row],[End Date]],lstHolidays)</f>
        <v>1</v>
      </c>
      <c r="M2892" s="27"/>
    </row>
    <row r="2893" spans="1:13" ht="30" customHeight="1" x14ac:dyDescent="0.3">
      <c r="A2893" s="27">
        <f t="shared" si="19"/>
        <v>1269</v>
      </c>
      <c r="B2893" s="31">
        <v>44893</v>
      </c>
      <c r="C2893" s="31">
        <v>44875</v>
      </c>
      <c r="D2893" s="19" t="s">
        <v>612</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19" t="s">
        <v>81</v>
      </c>
      <c r="K2893" s="51" t="str">
        <f ca="1">LeaveTracker[[#This Row],[Days]]&amp;" "&amp;LeaveTracker[[#This Row],[Type of Leave]]</f>
        <v>2 SL</v>
      </c>
      <c r="L2893" s="23">
        <f ca="1">NETWORKDAYS(LeaveTracker[[#This Row],[Start Date]],LeaveTracker[[#This Row],[End Date]],lstHolidays)</f>
        <v>2</v>
      </c>
      <c r="M2893" s="27"/>
    </row>
    <row r="2894" spans="1:13" ht="30" customHeight="1" x14ac:dyDescent="0.3">
      <c r="A2894" s="27">
        <f t="shared" si="19"/>
        <v>1270</v>
      </c>
      <c r="B2894" s="31">
        <v>44893</v>
      </c>
      <c r="C2894" s="31">
        <v>44860</v>
      </c>
      <c r="D2894" s="19" t="s">
        <v>612</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19" t="s">
        <v>82</v>
      </c>
      <c r="K2894" s="51" t="str">
        <f ca="1">LeaveTracker[[#This Row],[Days]]&amp;" "&amp;LeaveTracker[[#This Row],[Type of Leave]]</f>
        <v>1 VL</v>
      </c>
      <c r="L2894" s="23">
        <f ca="1">NETWORKDAYS(LeaveTracker[[#This Row],[Start Date]],LeaveTracker[[#This Row],[End Date]],lstHolidays)</f>
        <v>1</v>
      </c>
      <c r="M2894" s="27"/>
    </row>
    <row r="2895" spans="1:13" ht="30" customHeight="1" x14ac:dyDescent="0.3">
      <c r="A2895" s="27">
        <f t="shared" si="19"/>
        <v>1271</v>
      </c>
      <c r="B2895" s="31">
        <v>44893</v>
      </c>
      <c r="C2895" s="31">
        <v>44853</v>
      </c>
      <c r="D2895" s="19" t="s">
        <v>609</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19" t="s">
        <v>82</v>
      </c>
      <c r="K2895" s="51" t="str">
        <f ca="1">LeaveTracker[[#This Row],[Days]]&amp;" "&amp;LeaveTracker[[#This Row],[Type of Leave]]</f>
        <v>1 VL</v>
      </c>
      <c r="L2895" s="23">
        <f ca="1">NETWORKDAYS(LeaveTracker[[#This Row],[Start Date]],LeaveTracker[[#This Row],[End Date]],lstHolidays)</f>
        <v>1</v>
      </c>
      <c r="M2895" s="27"/>
    </row>
    <row r="2896" spans="1:13" ht="30" customHeight="1" x14ac:dyDescent="0.3">
      <c r="A2896" s="27">
        <f t="shared" si="19"/>
        <v>1272</v>
      </c>
      <c r="B2896" s="31">
        <v>44893</v>
      </c>
      <c r="C2896" s="31">
        <v>44886</v>
      </c>
      <c r="D2896" s="19" t="s">
        <v>609</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19" t="s">
        <v>82</v>
      </c>
      <c r="K2896" s="51" t="str">
        <f ca="1">LeaveTracker[[#This Row],[Days]]&amp;" "&amp;LeaveTracker[[#This Row],[Type of Leave]]</f>
        <v>1 VL</v>
      </c>
      <c r="L2896" s="23">
        <f ca="1">NETWORKDAYS(LeaveTracker[[#This Row],[Start Date]],LeaveTracker[[#This Row],[End Date]],lstHolidays)</f>
        <v>1</v>
      </c>
      <c r="M2896" s="27"/>
    </row>
    <row r="2897" spans="1:13" ht="30" customHeight="1" x14ac:dyDescent="0.3">
      <c r="A2897" s="27">
        <v>1272</v>
      </c>
      <c r="B2897" s="31">
        <v>44893</v>
      </c>
      <c r="C2897" s="31">
        <v>44886</v>
      </c>
      <c r="D2897" s="19" t="s">
        <v>609</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19" t="s">
        <v>82</v>
      </c>
      <c r="K2897" s="51" t="str">
        <f ca="1">LeaveTracker[[#This Row],[Days]]&amp;" "&amp;LeaveTracker[[#This Row],[Type of Leave]]</f>
        <v>1 VL</v>
      </c>
      <c r="L2897" s="23">
        <f ca="1">NETWORKDAYS(LeaveTracker[[#This Row],[Start Date]],LeaveTracker[[#This Row],[End Date]],lstHolidays)</f>
        <v>1</v>
      </c>
      <c r="M2897" s="27"/>
    </row>
    <row r="2898" spans="1:13" ht="30" customHeight="1" x14ac:dyDescent="0.3">
      <c r="A2898" s="27">
        <v>1272</v>
      </c>
      <c r="B2898" s="31">
        <v>44893</v>
      </c>
      <c r="C2898" s="31">
        <v>44886</v>
      </c>
      <c r="D2898" s="19" t="s">
        <v>609</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19" t="s">
        <v>82</v>
      </c>
      <c r="K2898" s="51" t="str">
        <f ca="1">LeaveTracker[[#This Row],[Days]]&amp;" "&amp;LeaveTracker[[#This Row],[Type of Leave]]</f>
        <v>1 VL</v>
      </c>
      <c r="L2898" s="23">
        <f ca="1">NETWORKDAYS(LeaveTracker[[#This Row],[Start Date]],LeaveTracker[[#This Row],[End Date]],lstHolidays)</f>
        <v>1</v>
      </c>
      <c r="M2898" s="27"/>
    </row>
    <row r="2899" spans="1:13" ht="30"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19" t="s">
        <v>81</v>
      </c>
      <c r="K2899" s="51" t="str">
        <f ca="1">LeaveTracker[[#This Row],[Days]]&amp;" "&amp;LeaveTracker[[#This Row],[Type of Leave]]</f>
        <v>1 SL</v>
      </c>
      <c r="L2899" s="23">
        <f ca="1">NETWORKDAYS(LeaveTracker[[#This Row],[Start Date]],LeaveTracker[[#This Row],[End Date]],lstHolidays)</f>
        <v>1</v>
      </c>
      <c r="M2899" s="27"/>
    </row>
    <row r="2900" spans="1:13" ht="30"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19" t="s">
        <v>298</v>
      </c>
      <c r="J2900" s="43" t="s">
        <v>1003</v>
      </c>
      <c r="K2900" s="51" t="str">
        <f ca="1">LeaveTracker[[#This Row],[Days]]&amp;" "&amp;LeaveTracker[[#This Row],[Type of Leave]]</f>
        <v>1 OTHER</v>
      </c>
      <c r="L2900" s="23">
        <f ca="1">NETWORKDAYS(LeaveTracker[[#This Row],[Start Date]],LeaveTracker[[#This Row],[End Date]],lstHolidays)</f>
        <v>1</v>
      </c>
      <c r="M2900" s="27"/>
    </row>
    <row r="2901" spans="1:13" ht="30"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19" t="s">
        <v>298</v>
      </c>
      <c r="J2901" s="43" t="s">
        <v>1003</v>
      </c>
      <c r="K2901" s="51" t="str">
        <f ca="1">LeaveTracker[[#This Row],[Days]]&amp;" "&amp;LeaveTracker[[#This Row],[Type of Leave]]</f>
        <v>1 OTHER</v>
      </c>
      <c r="L2901" s="23">
        <f ca="1">NETWORKDAYS(LeaveTracker[[#This Row],[Start Date]],LeaveTracker[[#This Row],[End Date]],lstHolidays)</f>
        <v>1</v>
      </c>
      <c r="M2901" s="27"/>
    </row>
    <row r="2902" spans="1:13" ht="30"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19" t="s">
        <v>82</v>
      </c>
      <c r="K2902" s="51" t="str">
        <f ca="1">LeaveTracker[[#This Row],[Days]]&amp;" "&amp;LeaveTracker[[#This Row],[Type of Leave]]</f>
        <v>1 VL</v>
      </c>
      <c r="L2902" s="23">
        <f ca="1">NETWORKDAYS(LeaveTracker[[#This Row],[Start Date]],LeaveTracker[[#This Row],[End Date]],lstHolidays)</f>
        <v>1</v>
      </c>
      <c r="M2902" s="27"/>
    </row>
    <row r="2903" spans="1:13" ht="30" customHeight="1" x14ac:dyDescent="0.3">
      <c r="A2903" s="27">
        <f t="shared" si="19"/>
        <v>1277</v>
      </c>
      <c r="B2903" s="31">
        <v>44893</v>
      </c>
      <c r="C2903" s="31">
        <v>44852</v>
      </c>
      <c r="D2903" s="19" t="s">
        <v>714</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19" t="s">
        <v>81</v>
      </c>
      <c r="K2903" s="51" t="str">
        <f ca="1">LeaveTracker[[#This Row],[Days]]&amp;" "&amp;LeaveTracker[[#This Row],[Type of Leave]]</f>
        <v>1 SL</v>
      </c>
      <c r="L2903" s="23">
        <f ca="1">NETWORKDAYS(LeaveTracker[[#This Row],[Start Date]],LeaveTracker[[#This Row],[End Date]],lstHolidays)</f>
        <v>1</v>
      </c>
      <c r="M2903" s="27"/>
    </row>
    <row r="2904" spans="1:13" ht="30" customHeight="1" x14ac:dyDescent="0.3">
      <c r="A2904" s="27">
        <f t="shared" si="19"/>
        <v>1278</v>
      </c>
      <c r="B2904" s="31">
        <v>44893</v>
      </c>
      <c r="C2904" s="31">
        <v>44879</v>
      </c>
      <c r="D2904" s="19" t="s">
        <v>714</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19" t="s">
        <v>298</v>
      </c>
      <c r="J2904" s="43" t="s">
        <v>1003</v>
      </c>
      <c r="K2904" s="51" t="str">
        <f ca="1">LeaveTracker[[#This Row],[Days]]&amp;" "&amp;LeaveTracker[[#This Row],[Type of Leave]]</f>
        <v>1 OTHER</v>
      </c>
      <c r="L2904" s="23">
        <f ca="1">NETWORKDAYS(LeaveTracker[[#This Row],[Start Date]],LeaveTracker[[#This Row],[End Date]],lstHolidays)</f>
        <v>1</v>
      </c>
      <c r="M2904" s="27"/>
    </row>
    <row r="2905" spans="1:13" ht="30" customHeight="1" x14ac:dyDescent="0.3">
      <c r="A2905" s="27">
        <f t="shared" si="19"/>
        <v>1279</v>
      </c>
      <c r="B2905" s="31">
        <v>44893</v>
      </c>
      <c r="C2905" s="31">
        <v>44876</v>
      </c>
      <c r="D2905" s="19" t="s">
        <v>714</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19" t="s">
        <v>82</v>
      </c>
      <c r="K2905" s="51" t="str">
        <f ca="1">LeaveTracker[[#This Row],[Days]]&amp;" "&amp;LeaveTracker[[#This Row],[Type of Leave]]</f>
        <v>1 VL</v>
      </c>
      <c r="L2905" s="23">
        <f ca="1">NETWORKDAYS(LeaveTracker[[#This Row],[Start Date]],LeaveTracker[[#This Row],[End Date]],lstHolidays)</f>
        <v>1</v>
      </c>
      <c r="M2905" s="27"/>
    </row>
    <row r="2906" spans="1:13" ht="30" customHeight="1" x14ac:dyDescent="0.3">
      <c r="A2906" s="27">
        <f t="shared" si="19"/>
        <v>1280</v>
      </c>
      <c r="B2906" s="31">
        <v>44893</v>
      </c>
      <c r="C2906" s="31">
        <v>44872</v>
      </c>
      <c r="D2906" s="19" t="s">
        <v>711</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19" t="s">
        <v>81</v>
      </c>
      <c r="K2906" s="51" t="str">
        <f ca="1">LeaveTracker[[#This Row],[Days]]&amp;" "&amp;LeaveTracker[[#This Row],[Type of Leave]]</f>
        <v>2 SL</v>
      </c>
      <c r="L2906" s="23">
        <f ca="1">NETWORKDAYS(LeaveTracker[[#This Row],[Start Date]],LeaveTracker[[#This Row],[End Date]],lstHolidays)</f>
        <v>2</v>
      </c>
      <c r="M2906" s="27"/>
    </row>
    <row r="2907" spans="1:13" ht="30" customHeight="1" x14ac:dyDescent="0.3">
      <c r="A2907" s="27">
        <f t="shared" si="19"/>
        <v>1281</v>
      </c>
      <c r="B2907" s="31">
        <v>44893</v>
      </c>
      <c r="C2907" s="31">
        <v>44886</v>
      </c>
      <c r="D2907" s="19" t="s">
        <v>711</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19" t="s">
        <v>82</v>
      </c>
      <c r="J2907" s="43" t="s">
        <v>1004</v>
      </c>
      <c r="K2907" s="51" t="str">
        <f ca="1">LeaveTracker[[#This Row],[Days]]&amp;" "&amp;LeaveTracker[[#This Row],[Type of Leave]]</f>
        <v>1 VL</v>
      </c>
      <c r="L2907" s="23">
        <f ca="1">NETWORKDAYS(LeaveTracker[[#This Row],[Start Date]],LeaveTracker[[#This Row],[End Date]],lstHolidays)</f>
        <v>1</v>
      </c>
      <c r="M2907" s="27"/>
    </row>
    <row r="2908" spans="1:13" ht="30" customHeight="1" x14ac:dyDescent="0.3">
      <c r="A2908" s="27">
        <f t="shared" si="19"/>
        <v>1282</v>
      </c>
      <c r="B2908" s="31">
        <v>44893</v>
      </c>
      <c r="C2908" s="31">
        <v>44820</v>
      </c>
      <c r="D2908" s="19" t="s">
        <v>711</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19" t="s">
        <v>82</v>
      </c>
      <c r="K2908" s="51" t="str">
        <f ca="1">LeaveTracker[[#This Row],[Days]]&amp;" "&amp;LeaveTracker[[#This Row],[Type of Leave]]</f>
        <v>1 VL</v>
      </c>
      <c r="L2908" s="23">
        <f ca="1">NETWORKDAYS(LeaveTracker[[#This Row],[Start Date]],LeaveTracker[[#This Row],[End Date]],lstHolidays)</f>
        <v>1</v>
      </c>
      <c r="M2908" s="27"/>
    </row>
    <row r="2909" spans="1:13" ht="30" customHeight="1" x14ac:dyDescent="0.3">
      <c r="A2909" s="27">
        <f t="shared" si="19"/>
        <v>1283</v>
      </c>
      <c r="B2909" s="31">
        <v>44893</v>
      </c>
      <c r="C2909" s="31">
        <v>44834</v>
      </c>
      <c r="D2909" s="19" t="s">
        <v>615</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19" t="s">
        <v>81</v>
      </c>
      <c r="K2909" s="51" t="str">
        <f ca="1">LeaveTracker[[#This Row],[Days]]&amp;" "&amp;LeaveTracker[[#This Row],[Type of Leave]]</f>
        <v>1 SL</v>
      </c>
      <c r="L2909" s="23">
        <f ca="1">NETWORKDAYS(LeaveTracker[[#This Row],[Start Date]],LeaveTracker[[#This Row],[End Date]],lstHolidays)</f>
        <v>1</v>
      </c>
      <c r="M2909" s="27"/>
    </row>
    <row r="2910" spans="1:13" ht="30" customHeight="1" x14ac:dyDescent="0.3">
      <c r="A2910" s="27">
        <f t="shared" si="19"/>
        <v>1284</v>
      </c>
      <c r="B2910" s="31">
        <v>44893</v>
      </c>
      <c r="C2910" s="31">
        <v>44813</v>
      </c>
      <c r="D2910" s="19" t="s">
        <v>714</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19" t="s">
        <v>298</v>
      </c>
      <c r="J2910" s="43" t="s">
        <v>1003</v>
      </c>
      <c r="K2910" s="51" t="str">
        <f ca="1">LeaveTracker[[#This Row],[Days]]&amp;" "&amp;LeaveTracker[[#This Row],[Type of Leave]]</f>
        <v>1 OTHER</v>
      </c>
      <c r="L2910" s="23">
        <f ca="1">NETWORKDAYS(LeaveTracker[[#This Row],[Start Date]],LeaveTracker[[#This Row],[End Date]],lstHolidays)</f>
        <v>1</v>
      </c>
      <c r="M2910" s="27"/>
    </row>
    <row r="2911" spans="1:13" ht="30"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19" t="s">
        <v>81</v>
      </c>
      <c r="K2911" s="51" t="str">
        <f ca="1">LeaveTracker[[#This Row],[Days]]&amp;" "&amp;LeaveTracker[[#This Row],[Type of Leave]]</f>
        <v>3 SL</v>
      </c>
      <c r="L2911" s="23">
        <f ca="1">NETWORKDAYS(LeaveTracker[[#This Row],[Start Date]],LeaveTracker[[#This Row],[End Date]],lstHolidays)</f>
        <v>3</v>
      </c>
      <c r="M2911" s="27"/>
    </row>
    <row r="2912" spans="1:13" ht="30"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19" t="s">
        <v>81</v>
      </c>
      <c r="K2912" s="51" t="str">
        <f ca="1">LeaveTracker[[#This Row],[Days]]&amp;" "&amp;LeaveTracker[[#This Row],[Type of Leave]]</f>
        <v>1 SL</v>
      </c>
      <c r="L2912" s="23">
        <f ca="1">NETWORKDAYS(LeaveTracker[[#This Row],[Start Date]],LeaveTracker[[#This Row],[End Date]],lstHolidays)</f>
        <v>1</v>
      </c>
      <c r="M2912" s="27"/>
    </row>
    <row r="2913" spans="1:13" ht="30" customHeight="1" x14ac:dyDescent="0.3">
      <c r="A2913" s="27">
        <v>1286</v>
      </c>
      <c r="B2913" s="31">
        <v>44893</v>
      </c>
      <c r="C2913" s="31">
        <v>44825</v>
      </c>
      <c r="D2913" s="19" t="s">
        <v>612</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19" t="s">
        <v>81</v>
      </c>
      <c r="K2913" s="51" t="str">
        <f ca="1">LeaveTracker[[#This Row],[Days]]&amp;" "&amp;LeaveTracker[[#This Row],[Type of Leave]]</f>
        <v>1 SL</v>
      </c>
      <c r="L2913" s="23">
        <f ca="1">NETWORKDAYS(LeaveTracker[[#This Row],[Start Date]],LeaveTracker[[#This Row],[End Date]],lstHolidays)</f>
        <v>1</v>
      </c>
      <c r="M2913" s="27"/>
    </row>
    <row r="2914" spans="1:13" ht="30" customHeight="1" x14ac:dyDescent="0.3">
      <c r="A2914" s="27">
        <f t="shared" si="19"/>
        <v>1287</v>
      </c>
      <c r="B2914" s="31">
        <v>44893</v>
      </c>
      <c r="C2914" s="31">
        <v>44810</v>
      </c>
      <c r="D2914" s="19" t="s">
        <v>612</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19" t="s">
        <v>81</v>
      </c>
      <c r="K2914" s="51" t="str">
        <f ca="1">LeaveTracker[[#This Row],[Days]]&amp;" "&amp;LeaveTracker[[#This Row],[Type of Leave]]</f>
        <v>1 SL</v>
      </c>
      <c r="L2914" s="23">
        <f ca="1">NETWORKDAYS(LeaveTracker[[#This Row],[Start Date]],LeaveTracker[[#This Row],[End Date]],lstHolidays)</f>
        <v>1</v>
      </c>
      <c r="M2914" s="27"/>
    </row>
    <row r="2915" spans="1:13" ht="30" customHeight="1" x14ac:dyDescent="0.3">
      <c r="A2915" s="27">
        <f t="shared" si="19"/>
        <v>1288</v>
      </c>
      <c r="B2915" s="31">
        <v>44893</v>
      </c>
      <c r="C2915" s="31">
        <v>44791</v>
      </c>
      <c r="D2915" s="19" t="s">
        <v>1265</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19" t="s">
        <v>81</v>
      </c>
      <c r="K2915" s="51" t="str">
        <f ca="1">LeaveTracker[[#This Row],[Days]]&amp;" "&amp;LeaveTracker[[#This Row],[Type of Leave]]</f>
        <v>1 SL</v>
      </c>
      <c r="L2915" s="23">
        <f ca="1">NETWORKDAYS(LeaveTracker[[#This Row],[Start Date]],LeaveTracker[[#This Row],[End Date]],lstHolidays)</f>
        <v>1</v>
      </c>
      <c r="M2915" s="27"/>
    </row>
    <row r="2916" spans="1:13" ht="30" customHeight="1" x14ac:dyDescent="0.3">
      <c r="A2916" s="27">
        <f t="shared" si="19"/>
        <v>1289</v>
      </c>
      <c r="B2916" s="31">
        <v>44893</v>
      </c>
      <c r="C2916" s="31">
        <v>44893</v>
      </c>
      <c r="D2916" s="19" t="s">
        <v>459</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19" t="s">
        <v>82</v>
      </c>
      <c r="K2916" s="51" t="str">
        <f ca="1">LeaveTracker[[#This Row],[Days]]&amp;" "&amp;LeaveTracker[[#This Row],[Type of Leave]]</f>
        <v>1 VL</v>
      </c>
      <c r="L2916" s="23">
        <f ca="1">NETWORKDAYS(LeaveTracker[[#This Row],[Start Date]],LeaveTracker[[#This Row],[End Date]],lstHolidays)</f>
        <v>1</v>
      </c>
      <c r="M2916" s="27"/>
    </row>
    <row r="2917" spans="1:13" ht="30" customHeight="1" x14ac:dyDescent="0.3">
      <c r="A2917" s="27">
        <v>1289</v>
      </c>
      <c r="B2917" s="31">
        <v>44893</v>
      </c>
      <c r="C2917" s="31">
        <v>44893</v>
      </c>
      <c r="D2917" s="19" t="s">
        <v>459</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19" t="s">
        <v>82</v>
      </c>
      <c r="K2917" s="51" t="str">
        <f ca="1">LeaveTracker[[#This Row],[Days]]&amp;" "&amp;LeaveTracker[[#This Row],[Type of Leave]]</f>
        <v>1 VL</v>
      </c>
      <c r="L2917" s="23">
        <f ca="1">NETWORKDAYS(LeaveTracker[[#This Row],[Start Date]],LeaveTracker[[#This Row],[End Date]],lstHolidays)</f>
        <v>1</v>
      </c>
      <c r="M2917" s="27"/>
    </row>
    <row r="2918" spans="1:13" ht="30" customHeight="1" x14ac:dyDescent="0.3">
      <c r="A2918" s="27">
        <f t="shared" si="19"/>
        <v>1290</v>
      </c>
      <c r="B2918" s="31">
        <v>44893</v>
      </c>
      <c r="C2918" s="31">
        <v>44817</v>
      </c>
      <c r="D2918" s="19" t="s">
        <v>1056</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19" t="s">
        <v>81</v>
      </c>
      <c r="K2918" s="51" t="str">
        <f ca="1">LeaveTracker[[#This Row],[Days]]&amp;" "&amp;LeaveTracker[[#This Row],[Type of Leave]]</f>
        <v>2 SL</v>
      </c>
      <c r="L2918" s="23">
        <f ca="1">NETWORKDAYS(LeaveTracker[[#This Row],[Start Date]],LeaveTracker[[#This Row],[End Date]],lstHolidays)</f>
        <v>2</v>
      </c>
      <c r="M2918" s="27"/>
    </row>
    <row r="2919" spans="1:13" ht="30" customHeight="1" x14ac:dyDescent="0.3">
      <c r="A2919" s="27">
        <f t="shared" si="19"/>
        <v>1291</v>
      </c>
      <c r="B2919" s="31">
        <v>44893</v>
      </c>
      <c r="C2919" s="31">
        <v>44855</v>
      </c>
      <c r="D2919" s="19" t="s">
        <v>1056</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19" t="s">
        <v>82</v>
      </c>
      <c r="J2919" s="43" t="s">
        <v>1004</v>
      </c>
      <c r="K2919" s="51" t="str">
        <f ca="1">LeaveTracker[[#This Row],[Days]]&amp;" "&amp;LeaveTracker[[#This Row],[Type of Leave]]</f>
        <v>1 VL</v>
      </c>
      <c r="L2919" s="23">
        <f ca="1">NETWORKDAYS(LeaveTracker[[#This Row],[Start Date]],LeaveTracker[[#This Row],[End Date]],lstHolidays)</f>
        <v>1</v>
      </c>
      <c r="M2919" s="27"/>
    </row>
    <row r="2920" spans="1:13" ht="30" customHeight="1" x14ac:dyDescent="0.3">
      <c r="A2920" s="27">
        <f t="shared" si="19"/>
        <v>1292</v>
      </c>
      <c r="B2920" s="31">
        <v>44893</v>
      </c>
      <c r="C2920" s="31">
        <v>44865</v>
      </c>
      <c r="D2920" s="19" t="s">
        <v>777</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19" t="s">
        <v>81</v>
      </c>
      <c r="K2920" s="51" t="str">
        <f>LeaveTracker[[#This Row],[Days]]&amp;" "&amp;LeaveTracker[[#This Row],[Type of Leave]]</f>
        <v>1 SL</v>
      </c>
      <c r="L2920" s="23">
        <v>1</v>
      </c>
      <c r="M2920" s="27"/>
    </row>
    <row r="2921" spans="1:13" ht="30" customHeight="1" x14ac:dyDescent="0.3">
      <c r="A2921" s="27">
        <v>1292</v>
      </c>
      <c r="B2921" s="31">
        <v>44893</v>
      </c>
      <c r="C2921" s="31">
        <v>44865</v>
      </c>
      <c r="D2921" s="19" t="s">
        <v>777</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19" t="s">
        <v>81</v>
      </c>
      <c r="K2921" s="51" t="str">
        <f>LeaveTracker[[#This Row],[Days]]&amp;" "&amp;LeaveTracker[[#This Row],[Type of Leave]]</f>
        <v>1 SL</v>
      </c>
      <c r="L2921" s="23">
        <v>1</v>
      </c>
      <c r="M2921" s="27"/>
    </row>
    <row r="2922" spans="1:13" ht="30" customHeight="1" x14ac:dyDescent="0.3">
      <c r="A2922" s="27">
        <f t="shared" si="19"/>
        <v>1293</v>
      </c>
      <c r="B2922" s="31">
        <v>44893</v>
      </c>
      <c r="C2922" s="31">
        <v>44862</v>
      </c>
      <c r="D2922" s="19" t="s">
        <v>283</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19" t="s">
        <v>82</v>
      </c>
      <c r="K2922" s="51" t="str">
        <f ca="1">LeaveTracker[[#This Row],[Days]]&amp;" "&amp;LeaveTracker[[#This Row],[Type of Leave]]</f>
        <v>1 VL</v>
      </c>
      <c r="L2922" s="23">
        <f ca="1">NETWORKDAYS(LeaveTracker[[#This Row],[Start Date]],LeaveTracker[[#This Row],[End Date]],lstHolidays)</f>
        <v>1</v>
      </c>
      <c r="M2922" s="27"/>
    </row>
    <row r="2923" spans="1:13" ht="30" customHeight="1" x14ac:dyDescent="0.3">
      <c r="A2923" s="27">
        <v>1293</v>
      </c>
      <c r="B2923" s="31">
        <v>44893</v>
      </c>
      <c r="C2923" s="31">
        <v>44862</v>
      </c>
      <c r="D2923" s="19" t="s">
        <v>283</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19" t="s">
        <v>82</v>
      </c>
      <c r="K2923" s="51" t="str">
        <f ca="1">LeaveTracker[[#This Row],[Days]]&amp;" "&amp;LeaveTracker[[#This Row],[Type of Leave]]</f>
        <v>1 VL</v>
      </c>
      <c r="L2923" s="23">
        <f ca="1">NETWORKDAYS(LeaveTracker[[#This Row],[Start Date]],LeaveTracker[[#This Row],[End Date]],lstHolidays)</f>
        <v>1</v>
      </c>
      <c r="M2923" s="27"/>
    </row>
    <row r="2924" spans="1:13" ht="30" customHeight="1" x14ac:dyDescent="0.3">
      <c r="A2924" s="27">
        <f t="shared" si="19"/>
        <v>1294</v>
      </c>
      <c r="B2924" s="31">
        <v>44893</v>
      </c>
      <c r="C2924" s="31">
        <v>44862</v>
      </c>
      <c r="D2924" s="19" t="s">
        <v>283</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19" t="s">
        <v>82</v>
      </c>
      <c r="K2924" s="51" t="str">
        <f ca="1">LeaveTracker[[#This Row],[Days]]&amp;" "&amp;LeaveTracker[[#This Row],[Type of Leave]]</f>
        <v>1 VL</v>
      </c>
      <c r="L2924" s="23">
        <f ca="1">NETWORKDAYS(LeaveTracker[[#This Row],[Start Date]],LeaveTracker[[#This Row],[End Date]],lstHolidays)</f>
        <v>1</v>
      </c>
      <c r="M2924" s="27"/>
    </row>
    <row r="2925" spans="1:13" ht="30" customHeight="1" x14ac:dyDescent="0.3">
      <c r="A2925" s="27">
        <v>1294</v>
      </c>
      <c r="B2925" s="31">
        <v>44893</v>
      </c>
      <c r="C2925" s="31">
        <v>44862</v>
      </c>
      <c r="D2925" s="19" t="s">
        <v>283</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19" t="s">
        <v>82</v>
      </c>
      <c r="K2925" s="51" t="str">
        <f ca="1">LeaveTracker[[#This Row],[Days]]&amp;" "&amp;LeaveTracker[[#This Row],[Type of Leave]]</f>
        <v>1 VL</v>
      </c>
      <c r="L2925" s="23">
        <f ca="1">NETWORKDAYS(LeaveTracker[[#This Row],[Start Date]],LeaveTracker[[#This Row],[End Date]],lstHolidays)</f>
        <v>1</v>
      </c>
      <c r="M2925" s="27"/>
    </row>
    <row r="2926" spans="1:13" ht="30" customHeight="1" x14ac:dyDescent="0.3">
      <c r="A2926" s="27">
        <v>1294</v>
      </c>
      <c r="B2926" s="31">
        <v>44893</v>
      </c>
      <c r="C2926" s="31">
        <v>44862</v>
      </c>
      <c r="D2926" s="19" t="s">
        <v>283</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19" t="s">
        <v>82</v>
      </c>
      <c r="K2926" s="51" t="str">
        <f ca="1">LeaveTracker[[#This Row],[Days]]&amp;" "&amp;LeaveTracker[[#This Row],[Type of Leave]]</f>
        <v>1 VL</v>
      </c>
      <c r="L2926" s="23">
        <f ca="1">NETWORKDAYS(LeaveTracker[[#This Row],[Start Date]],LeaveTracker[[#This Row],[End Date]],lstHolidays)</f>
        <v>1</v>
      </c>
      <c r="M2926" s="27"/>
    </row>
    <row r="2927" spans="1:13" ht="30" customHeight="1" x14ac:dyDescent="0.3">
      <c r="A2927" s="27">
        <f t="shared" si="19"/>
        <v>1295</v>
      </c>
      <c r="B2927" s="31">
        <v>44893</v>
      </c>
      <c r="C2927" s="31">
        <v>44862</v>
      </c>
      <c r="D2927" s="19" t="s">
        <v>283</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19" t="s">
        <v>298</v>
      </c>
      <c r="J2927" s="43" t="s">
        <v>1003</v>
      </c>
      <c r="K2927" s="51" t="str">
        <f ca="1">LeaveTracker[[#This Row],[Days]]&amp;" "&amp;LeaveTracker[[#This Row],[Type of Leave]]</f>
        <v>1 OTHER</v>
      </c>
      <c r="L2927" s="23">
        <f ca="1">NETWORKDAYS(LeaveTracker[[#This Row],[Start Date]],LeaveTracker[[#This Row],[End Date]],lstHolidays)</f>
        <v>1</v>
      </c>
      <c r="M2927" s="27"/>
    </row>
    <row r="2928" spans="1:13" ht="30" customHeight="1" x14ac:dyDescent="0.3">
      <c r="A2928" s="27">
        <v>1295</v>
      </c>
      <c r="B2928" s="31">
        <v>44893</v>
      </c>
      <c r="C2928" s="31">
        <v>44862</v>
      </c>
      <c r="D2928" s="19" t="s">
        <v>283</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19" t="s">
        <v>298</v>
      </c>
      <c r="J2928" s="43" t="s">
        <v>1003</v>
      </c>
      <c r="K2928" s="51" t="str">
        <f ca="1">LeaveTracker[[#This Row],[Days]]&amp;" "&amp;LeaveTracker[[#This Row],[Type of Leave]]</f>
        <v>1 OTHER</v>
      </c>
      <c r="L2928" s="23">
        <f ca="1">NETWORKDAYS(LeaveTracker[[#This Row],[Start Date]],LeaveTracker[[#This Row],[End Date]],lstHolidays)</f>
        <v>1</v>
      </c>
      <c r="M2928" s="27"/>
    </row>
    <row r="2929" spans="1:13" ht="30" customHeight="1" x14ac:dyDescent="0.3">
      <c r="A2929" s="27">
        <f t="shared" si="19"/>
        <v>1296</v>
      </c>
      <c r="B2929" s="31">
        <v>44893</v>
      </c>
      <c r="C2929" s="31">
        <v>44893</v>
      </c>
      <c r="D2929" s="19" t="s">
        <v>547</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19" t="s">
        <v>82</v>
      </c>
      <c r="K2929" s="51" t="str">
        <f ca="1">LeaveTracker[[#This Row],[Days]]&amp;" "&amp;LeaveTracker[[#This Row],[Type of Leave]]</f>
        <v>1 VL</v>
      </c>
      <c r="L2929" s="23">
        <f ca="1">NETWORKDAYS(LeaveTracker[[#This Row],[Start Date]],LeaveTracker[[#This Row],[End Date]],lstHolidays)</f>
        <v>1</v>
      </c>
      <c r="M2929" s="27"/>
    </row>
    <row r="2930" spans="1:13" ht="30" customHeight="1" x14ac:dyDescent="0.3">
      <c r="A2930" s="27">
        <v>1296</v>
      </c>
      <c r="B2930" s="31">
        <v>44893</v>
      </c>
      <c r="C2930" s="31">
        <v>44893</v>
      </c>
      <c r="D2930" s="19" t="s">
        <v>547</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19" t="s">
        <v>82</v>
      </c>
      <c r="K2930" s="51" t="str">
        <f ca="1">LeaveTracker[[#This Row],[Days]]&amp;" "&amp;LeaveTracker[[#This Row],[Type of Leave]]</f>
        <v>1 VL</v>
      </c>
      <c r="L2930" s="23">
        <f ca="1">NETWORKDAYS(LeaveTracker[[#This Row],[Start Date]],LeaveTracker[[#This Row],[End Date]],lstHolidays)</f>
        <v>1</v>
      </c>
      <c r="M2930" s="27"/>
    </row>
    <row r="2931" spans="1:13" ht="30" customHeight="1" x14ac:dyDescent="0.3">
      <c r="A2931" s="27">
        <f t="shared" si="19"/>
        <v>1297</v>
      </c>
      <c r="B2931" s="31">
        <v>44893</v>
      </c>
      <c r="C2931" s="31">
        <v>44850</v>
      </c>
      <c r="D2931" s="19" t="s">
        <v>278</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19" t="s">
        <v>82</v>
      </c>
      <c r="K2931" s="51" t="str">
        <f ca="1">LeaveTracker[[#This Row],[Days]]&amp;" "&amp;LeaveTracker[[#This Row],[Type of Leave]]</f>
        <v>5 VL</v>
      </c>
      <c r="L2931" s="23">
        <f ca="1">NETWORKDAYS(LeaveTracker[[#This Row],[Start Date]],LeaveTracker[[#This Row],[End Date]],lstHolidays)</f>
        <v>5</v>
      </c>
      <c r="M2931" s="27"/>
    </row>
    <row r="2932" spans="1:13" ht="30" customHeight="1" x14ac:dyDescent="0.3">
      <c r="A2932" s="27">
        <f t="shared" si="19"/>
        <v>1298</v>
      </c>
      <c r="B2932" s="31">
        <v>44893</v>
      </c>
      <c r="C2932" s="31">
        <v>44850</v>
      </c>
      <c r="D2932" s="19" t="s">
        <v>547</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19" t="s">
        <v>298</v>
      </c>
      <c r="J2932" s="43" t="s">
        <v>1003</v>
      </c>
      <c r="K2932" s="51" t="str">
        <f ca="1">LeaveTracker[[#This Row],[Days]]&amp;" "&amp;LeaveTracker[[#This Row],[Type of Leave]]</f>
        <v>1 OTHER</v>
      </c>
      <c r="L2932" s="23">
        <f ca="1">NETWORKDAYS(LeaveTracker[[#This Row],[Start Date]],LeaveTracker[[#This Row],[End Date]],lstHolidays)</f>
        <v>1</v>
      </c>
      <c r="M2932" s="27"/>
    </row>
    <row r="2933" spans="1:13" ht="30" customHeight="1" x14ac:dyDescent="0.3">
      <c r="A2933" s="27">
        <f t="shared" si="19"/>
        <v>1299</v>
      </c>
      <c r="B2933" s="31">
        <v>44893</v>
      </c>
      <c r="C2933" s="31">
        <v>44893</v>
      </c>
      <c r="D2933" s="19" t="s">
        <v>547</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19" t="s">
        <v>81</v>
      </c>
      <c r="K2933" s="51" t="str">
        <f ca="1">LeaveTracker[[#This Row],[Days]]&amp;" "&amp;LeaveTracker[[#This Row],[Type of Leave]]</f>
        <v>1 SL</v>
      </c>
      <c r="L2933" s="23">
        <f ca="1">NETWORKDAYS(LeaveTracker[[#This Row],[Start Date]],LeaveTracker[[#This Row],[End Date]],lstHolidays)</f>
        <v>1</v>
      </c>
      <c r="M2933" s="27"/>
    </row>
    <row r="2934" spans="1:13" ht="30" customHeight="1" x14ac:dyDescent="0.3">
      <c r="A2934" s="27">
        <f t="shared" si="19"/>
        <v>1300</v>
      </c>
      <c r="B2934" s="31">
        <v>44893</v>
      </c>
      <c r="C2934" s="31">
        <v>44852</v>
      </c>
      <c r="D2934" s="19" t="s">
        <v>547</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19" t="s">
        <v>81</v>
      </c>
      <c r="K2934" s="51" t="str">
        <f ca="1">LeaveTracker[[#This Row],[Days]]&amp;" "&amp;LeaveTracker[[#This Row],[Type of Leave]]</f>
        <v>1 SL</v>
      </c>
      <c r="L2934" s="23">
        <f ca="1">NETWORKDAYS(LeaveTracker[[#This Row],[Start Date]],LeaveTracker[[#This Row],[End Date]],lstHolidays)</f>
        <v>1</v>
      </c>
      <c r="M2934" s="27"/>
    </row>
    <row r="2935" spans="1:13" ht="30" customHeight="1" x14ac:dyDescent="0.3">
      <c r="A2935" s="27">
        <f t="shared" si="19"/>
        <v>1301</v>
      </c>
      <c r="B2935" s="31">
        <v>44893</v>
      </c>
      <c r="C2935" s="31">
        <v>44845</v>
      </c>
      <c r="D2935" s="19" t="s">
        <v>280</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19" t="s">
        <v>82</v>
      </c>
      <c r="J2935" s="43" t="s">
        <v>1004</v>
      </c>
      <c r="K2935" s="51" t="str">
        <f ca="1">LeaveTracker[[#This Row],[Days]]&amp;" "&amp;LeaveTracker[[#This Row],[Type of Leave]]</f>
        <v>2 VL</v>
      </c>
      <c r="L2935" s="23">
        <f ca="1">NETWORKDAYS(LeaveTracker[[#This Row],[Start Date]],LeaveTracker[[#This Row],[End Date]],lstHolidays)</f>
        <v>2</v>
      </c>
      <c r="M2935" s="27"/>
    </row>
    <row r="2936" spans="1:13" ht="30" customHeight="1" x14ac:dyDescent="0.3">
      <c r="A2936" s="27">
        <f t="shared" si="19"/>
        <v>1302</v>
      </c>
      <c r="B2936" s="31">
        <v>44893</v>
      </c>
      <c r="C2936" s="31">
        <v>44859</v>
      </c>
      <c r="D2936" s="19" t="s">
        <v>280</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19"/>
      <c r="K2936" s="51" t="str">
        <f ca="1">LeaveTracker[[#This Row],[Days]]&amp;" "&amp;LeaveTracker[[#This Row],[Type of Leave]]</f>
        <v xml:space="preserve">2 </v>
      </c>
      <c r="L2936" s="23">
        <f ca="1">NETWORKDAYS(LeaveTracker[[#This Row],[Start Date]],LeaveTracker[[#This Row],[End Date]],lstHolidays)</f>
        <v>2</v>
      </c>
      <c r="M2936" s="27"/>
    </row>
    <row r="2937" spans="1:13" ht="30" customHeight="1" x14ac:dyDescent="0.3">
      <c r="A2937" s="27">
        <f t="shared" si="19"/>
        <v>1303</v>
      </c>
      <c r="B2937" s="31">
        <v>44893</v>
      </c>
      <c r="C2937" s="31">
        <v>44844</v>
      </c>
      <c r="D2937" s="19" t="s">
        <v>347</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19" t="s">
        <v>81</v>
      </c>
      <c r="K2937" s="51" t="str">
        <f ca="1">LeaveTracker[[#This Row],[Days]]&amp;" "&amp;LeaveTracker[[#This Row],[Type of Leave]]</f>
        <v>2 SL</v>
      </c>
      <c r="L2937" s="23">
        <f ca="1">NETWORKDAYS(LeaveTracker[[#This Row],[Start Date]],LeaveTracker[[#This Row],[End Date]],lstHolidays)</f>
        <v>2</v>
      </c>
      <c r="M2937" s="27"/>
    </row>
    <row r="2938" spans="1:13" ht="30" customHeight="1" x14ac:dyDescent="0.3">
      <c r="A2938" s="27">
        <v>1303</v>
      </c>
      <c r="B2938" s="31">
        <v>44893</v>
      </c>
      <c r="C2938" s="31">
        <v>44844</v>
      </c>
      <c r="D2938" s="19" t="s">
        <v>347</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19" t="s">
        <v>81</v>
      </c>
      <c r="K2938" s="51" t="str">
        <f ca="1">LeaveTracker[[#This Row],[Days]]&amp;" "&amp;LeaveTracker[[#This Row],[Type of Leave]]</f>
        <v>1 SL</v>
      </c>
      <c r="L2938" s="23">
        <f ca="1">NETWORKDAYS(LeaveTracker[[#This Row],[Start Date]],LeaveTracker[[#This Row],[End Date]],lstHolidays)</f>
        <v>1</v>
      </c>
      <c r="M2938" s="27"/>
    </row>
    <row r="2939" spans="1:13" ht="30" customHeight="1" x14ac:dyDescent="0.3">
      <c r="A2939" s="27">
        <f t="shared" ref="A2939:A3002" si="20">A2938+1</f>
        <v>1304</v>
      </c>
      <c r="B2939" s="31">
        <v>44893</v>
      </c>
      <c r="C2939" s="31">
        <v>44869</v>
      </c>
      <c r="D2939" s="19" t="s">
        <v>347</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19" t="s">
        <v>81</v>
      </c>
      <c r="K2939" s="51" t="str">
        <f ca="1">LeaveTracker[[#This Row],[Days]]&amp;" "&amp;LeaveTracker[[#This Row],[Type of Leave]]</f>
        <v>2 SL</v>
      </c>
      <c r="L2939" s="23">
        <f ca="1">NETWORKDAYS(LeaveTracker[[#This Row],[Start Date]],LeaveTracker[[#This Row],[End Date]],lstHolidays)</f>
        <v>2</v>
      </c>
      <c r="M2939" s="27"/>
    </row>
    <row r="2940" spans="1:13" ht="30" customHeight="1" x14ac:dyDescent="0.3">
      <c r="A2940" s="27">
        <f t="shared" si="20"/>
        <v>1305</v>
      </c>
      <c r="B2940" s="31">
        <v>44893</v>
      </c>
      <c r="C2940" s="31">
        <v>44812</v>
      </c>
      <c r="D2940" s="19" t="s">
        <v>676</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19" t="s">
        <v>82</v>
      </c>
      <c r="K2940" s="51" t="str">
        <f ca="1">LeaveTracker[[#This Row],[Days]]&amp;" "&amp;LeaveTracker[[#This Row],[Type of Leave]]</f>
        <v>14 VL</v>
      </c>
      <c r="L2940" s="23">
        <f ca="1">NETWORKDAYS(LeaveTracker[[#This Row],[Start Date]],LeaveTracker[[#This Row],[End Date]],lstHolidays)</f>
        <v>14</v>
      </c>
      <c r="M2940" s="27"/>
    </row>
    <row r="2941" spans="1:13" ht="30" customHeight="1" x14ac:dyDescent="0.3">
      <c r="A2941" s="27">
        <f t="shared" si="20"/>
        <v>1306</v>
      </c>
      <c r="B2941" s="31">
        <v>44893</v>
      </c>
      <c r="C2941" s="31">
        <v>44816</v>
      </c>
      <c r="D2941" s="19" t="s">
        <v>676</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19" t="s">
        <v>81</v>
      </c>
      <c r="K2941" s="51" t="str">
        <f>LeaveTracker[[#This Row],[Days]]&amp;" "&amp;LeaveTracker[[#This Row],[Type of Leave]]</f>
        <v>3 SL</v>
      </c>
      <c r="L2941" s="23">
        <v>3</v>
      </c>
      <c r="M2941" s="27"/>
    </row>
    <row r="2942" spans="1:13" ht="30" customHeight="1" x14ac:dyDescent="0.3">
      <c r="A2942" s="27">
        <f t="shared" si="20"/>
        <v>1307</v>
      </c>
      <c r="B2942" s="31">
        <v>44893</v>
      </c>
      <c r="C2942" s="31">
        <v>44893</v>
      </c>
      <c r="D2942" s="19" t="s">
        <v>676</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19" t="s">
        <v>81</v>
      </c>
      <c r="K2942" s="51" t="str">
        <f ca="1">LeaveTracker[[#This Row],[Days]]&amp;" "&amp;LeaveTracker[[#This Row],[Type of Leave]]</f>
        <v>5 SL</v>
      </c>
      <c r="L2942" s="23">
        <f ca="1">NETWORKDAYS(LeaveTracker[[#This Row],[Start Date]],LeaveTracker[[#This Row],[End Date]],lstHolidays)</f>
        <v>5</v>
      </c>
      <c r="M2942" s="27"/>
    </row>
    <row r="2943" spans="1:13" ht="30" customHeight="1" x14ac:dyDescent="0.3">
      <c r="A2943" s="27">
        <f t="shared" si="20"/>
        <v>1308</v>
      </c>
      <c r="B2943" s="31">
        <v>44893</v>
      </c>
      <c r="C2943" s="31">
        <v>44819</v>
      </c>
      <c r="D2943" s="19" t="s">
        <v>268</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19" t="s">
        <v>81</v>
      </c>
      <c r="K2943" s="51" t="str">
        <f ca="1">LeaveTracker[[#This Row],[Days]]&amp;" "&amp;LeaveTracker[[#This Row],[Type of Leave]]</f>
        <v>3 SL</v>
      </c>
      <c r="L2943" s="23">
        <f ca="1">NETWORKDAYS(LeaveTracker[[#This Row],[Start Date]],LeaveTracker[[#This Row],[End Date]],lstHolidays)</f>
        <v>3</v>
      </c>
      <c r="M2943" s="27"/>
    </row>
    <row r="2944" spans="1:13" ht="30" customHeight="1" x14ac:dyDescent="0.3">
      <c r="A2944" s="27">
        <f t="shared" si="20"/>
        <v>1309</v>
      </c>
      <c r="B2944" s="31">
        <v>44893</v>
      </c>
      <c r="C2944" s="31">
        <v>44844</v>
      </c>
      <c r="D2944" s="19" t="s">
        <v>268</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19" t="s">
        <v>298</v>
      </c>
      <c r="J2944" s="43" t="s">
        <v>1035</v>
      </c>
      <c r="K2944" s="51" t="str">
        <f>LeaveTracker[[#This Row],[Days]]&amp;" "&amp;LeaveTracker[[#This Row],[Type of Leave]]</f>
        <v>4 OTHER</v>
      </c>
      <c r="L2944" s="23">
        <v>4</v>
      </c>
      <c r="M2944" s="27"/>
    </row>
    <row r="2945" spans="1:13" ht="30" customHeight="1" x14ac:dyDescent="0.3">
      <c r="A2945" s="27">
        <f t="shared" si="20"/>
        <v>1310</v>
      </c>
      <c r="B2945" s="31">
        <v>44893</v>
      </c>
      <c r="C2945" s="31">
        <v>44850</v>
      </c>
      <c r="D2945" s="19" t="s">
        <v>268</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19" t="s">
        <v>298</v>
      </c>
      <c r="J2945" s="43" t="s">
        <v>1003</v>
      </c>
      <c r="K2945" s="51" t="str">
        <f ca="1">LeaveTracker[[#This Row],[Days]]&amp;" "&amp;LeaveTracker[[#This Row],[Type of Leave]]</f>
        <v>0 OTHER</v>
      </c>
      <c r="L2945" s="23">
        <f ca="1">NETWORKDAYS(LeaveTracker[[#This Row],[Start Date]],LeaveTracker[[#This Row],[End Date]],lstHolidays)</f>
        <v>0</v>
      </c>
      <c r="M2945" s="27"/>
    </row>
    <row r="2946" spans="1:13" ht="30" customHeight="1" x14ac:dyDescent="0.3">
      <c r="A2946" s="27">
        <f t="shared" si="20"/>
        <v>1311</v>
      </c>
      <c r="B2946" s="31">
        <v>44893</v>
      </c>
      <c r="C2946" s="31">
        <v>44850</v>
      </c>
      <c r="D2946" s="19" t="s">
        <v>268</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19" t="s">
        <v>298</v>
      </c>
      <c r="J2946" s="43" t="s">
        <v>1003</v>
      </c>
      <c r="K2946" s="51" t="str">
        <f ca="1">LeaveTracker[[#This Row],[Days]]&amp;" "&amp;LeaveTracker[[#This Row],[Type of Leave]]</f>
        <v>0 OTHER</v>
      </c>
      <c r="L2946" s="23">
        <f ca="1">NETWORKDAYS(LeaveTracker[[#This Row],[Start Date]],LeaveTracker[[#This Row],[End Date]],lstHolidays)</f>
        <v>0</v>
      </c>
      <c r="M2946" s="27"/>
    </row>
    <row r="2947" spans="1:13" ht="30" customHeight="1" x14ac:dyDescent="0.3">
      <c r="A2947" s="27">
        <f t="shared" si="20"/>
        <v>1312</v>
      </c>
      <c r="B2947" s="31">
        <v>44893</v>
      </c>
      <c r="C2947" s="31">
        <v>44816</v>
      </c>
      <c r="D2947" s="19" t="s">
        <v>624</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19" t="s">
        <v>82</v>
      </c>
      <c r="K2947" s="51" t="str">
        <f ca="1">LeaveTracker[[#This Row],[Days]]&amp;" "&amp;LeaveTracker[[#This Row],[Type of Leave]]</f>
        <v>1 VL</v>
      </c>
      <c r="L2947" s="23">
        <f ca="1">NETWORKDAYS(LeaveTracker[[#This Row],[Start Date]],LeaveTracker[[#This Row],[End Date]],lstHolidays)</f>
        <v>1</v>
      </c>
      <c r="M2947" s="27"/>
    </row>
    <row r="2948" spans="1:13" ht="30" customHeight="1" x14ac:dyDescent="0.3">
      <c r="A2948" s="27">
        <f t="shared" si="20"/>
        <v>1313</v>
      </c>
      <c r="B2948" s="31">
        <v>44893</v>
      </c>
      <c r="C2948" s="31">
        <v>44813</v>
      </c>
      <c r="D2948" s="19" t="s">
        <v>624</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19" t="s">
        <v>82</v>
      </c>
      <c r="K2948" s="51" t="str">
        <f ca="1">LeaveTracker[[#This Row],[Days]]&amp;" "&amp;LeaveTracker[[#This Row],[Type of Leave]]</f>
        <v>1 VL</v>
      </c>
      <c r="L2948" s="23">
        <f ca="1">NETWORKDAYS(LeaveTracker[[#This Row],[Start Date]],LeaveTracker[[#This Row],[End Date]],lstHolidays)</f>
        <v>1</v>
      </c>
      <c r="M2948" s="27"/>
    </row>
    <row r="2949" spans="1:13" ht="30" customHeight="1" x14ac:dyDescent="0.3">
      <c r="A2949" s="27">
        <f t="shared" si="20"/>
        <v>1314</v>
      </c>
      <c r="B2949" s="31">
        <v>44893</v>
      </c>
      <c r="C2949" s="31">
        <v>44798</v>
      </c>
      <c r="D2949" s="19" t="s">
        <v>624</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19" t="s">
        <v>82</v>
      </c>
      <c r="K2949" s="51" t="str">
        <f ca="1">LeaveTracker[[#This Row],[Days]]&amp;" "&amp;LeaveTracker[[#This Row],[Type of Leave]]</f>
        <v>1 VL</v>
      </c>
      <c r="L2949" s="23">
        <f ca="1">NETWORKDAYS(LeaveTracker[[#This Row],[Start Date]],LeaveTracker[[#This Row],[End Date]],lstHolidays)</f>
        <v>1</v>
      </c>
      <c r="M2949" s="27"/>
    </row>
    <row r="2950" spans="1:13" ht="30" customHeight="1" x14ac:dyDescent="0.3">
      <c r="A2950" s="27">
        <f t="shared" si="20"/>
        <v>1315</v>
      </c>
      <c r="B2950" s="31">
        <v>44893</v>
      </c>
      <c r="C2950" s="31">
        <v>44837</v>
      </c>
      <c r="D2950" s="19" t="s">
        <v>624</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19" t="s">
        <v>81</v>
      </c>
      <c r="K2950" s="51" t="str">
        <f ca="1">LeaveTracker[[#This Row],[Days]]&amp;" "&amp;LeaveTracker[[#This Row],[Type of Leave]]</f>
        <v>2 SL</v>
      </c>
      <c r="L2950" s="23">
        <f ca="1">NETWORKDAYS(LeaveTracker[[#This Row],[Start Date]],LeaveTracker[[#This Row],[End Date]],lstHolidays)</f>
        <v>2</v>
      </c>
      <c r="M2950" s="27"/>
    </row>
    <row r="2951" spans="1:13" ht="30" customHeight="1" x14ac:dyDescent="0.3">
      <c r="A2951" s="27">
        <f t="shared" si="20"/>
        <v>1316</v>
      </c>
      <c r="B2951" s="31">
        <v>44893</v>
      </c>
      <c r="C2951" s="31">
        <v>44858</v>
      </c>
      <c r="D2951" s="19" t="s">
        <v>624</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19" t="s">
        <v>81</v>
      </c>
      <c r="K2951" s="51" t="str">
        <f ca="1">LeaveTracker[[#This Row],[Days]]&amp;" "&amp;LeaveTracker[[#This Row],[Type of Leave]]</f>
        <v>1 SL</v>
      </c>
      <c r="L2951" s="23">
        <f ca="1">NETWORKDAYS(LeaveTracker[[#This Row],[Start Date]],LeaveTracker[[#This Row],[End Date]],lstHolidays)</f>
        <v>1</v>
      </c>
      <c r="M2951" s="27"/>
    </row>
    <row r="2952" spans="1:13" ht="30" customHeight="1" x14ac:dyDescent="0.3">
      <c r="A2952" s="27">
        <f t="shared" si="20"/>
        <v>1317</v>
      </c>
      <c r="B2952" s="31">
        <v>44893</v>
      </c>
      <c r="C2952" s="31">
        <v>44872</v>
      </c>
      <c r="D2952" s="19" t="s">
        <v>624</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19" t="s">
        <v>82</v>
      </c>
      <c r="K2952" s="51" t="str">
        <f ca="1">LeaveTracker[[#This Row],[Days]]&amp;" "&amp;LeaveTracker[[#This Row],[Type of Leave]]</f>
        <v>1 VL</v>
      </c>
      <c r="L2952" s="23">
        <f ca="1">NETWORKDAYS(LeaveTracker[[#This Row],[Start Date]],LeaveTracker[[#This Row],[End Date]],lstHolidays)</f>
        <v>1</v>
      </c>
      <c r="M2952" s="27"/>
    </row>
    <row r="2953" spans="1:13" ht="30" customHeight="1" x14ac:dyDescent="0.3">
      <c r="A2953" s="27">
        <f t="shared" si="20"/>
        <v>1318</v>
      </c>
      <c r="B2953" s="31">
        <v>44893</v>
      </c>
      <c r="C2953" s="31">
        <v>44862</v>
      </c>
      <c r="D2953" s="19" t="s">
        <v>396</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19" t="s">
        <v>81</v>
      </c>
      <c r="K2953" s="51" t="str">
        <f ca="1">LeaveTracker[[#This Row],[Days]]&amp;" "&amp;LeaveTracker[[#This Row],[Type of Leave]]</f>
        <v>2 SL</v>
      </c>
      <c r="L2953" s="23">
        <f ca="1">NETWORKDAYS(LeaveTracker[[#This Row],[Start Date]],LeaveTracker[[#This Row],[End Date]],lstHolidays)</f>
        <v>2</v>
      </c>
      <c r="M2953" s="27"/>
    </row>
    <row r="2954" spans="1:13" ht="30" customHeight="1" x14ac:dyDescent="0.3">
      <c r="A2954" s="27">
        <f t="shared" si="20"/>
        <v>1319</v>
      </c>
      <c r="B2954" s="31">
        <v>44893</v>
      </c>
      <c r="C2954" s="31">
        <v>44852</v>
      </c>
      <c r="D2954" s="19" t="s">
        <v>396</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19" t="s">
        <v>81</v>
      </c>
      <c r="K2954" s="51" t="str">
        <f ca="1">LeaveTracker[[#This Row],[Days]]&amp;" "&amp;LeaveTracker[[#This Row],[Type of Leave]]</f>
        <v>1 SL</v>
      </c>
      <c r="L2954" s="23">
        <f ca="1">NETWORKDAYS(LeaveTracker[[#This Row],[Start Date]],LeaveTracker[[#This Row],[End Date]],lstHolidays)</f>
        <v>1</v>
      </c>
      <c r="M2954" s="27"/>
    </row>
    <row r="2955" spans="1:13" ht="30" customHeight="1" x14ac:dyDescent="0.3">
      <c r="A2955" s="27">
        <f t="shared" si="20"/>
        <v>1320</v>
      </c>
      <c r="B2955" s="31">
        <v>44893</v>
      </c>
      <c r="C2955" s="31">
        <v>44874</v>
      </c>
      <c r="D2955" s="19" t="s">
        <v>422</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19" t="s">
        <v>81</v>
      </c>
      <c r="K2955" s="51" t="str">
        <f ca="1">LeaveTracker[[#This Row],[Days]]&amp;" "&amp;LeaveTracker[[#This Row],[Type of Leave]]</f>
        <v>1 SL</v>
      </c>
      <c r="L2955" s="23">
        <f ca="1">NETWORKDAYS(LeaveTracker[[#This Row],[Start Date]],LeaveTracker[[#This Row],[End Date]],lstHolidays)</f>
        <v>1</v>
      </c>
      <c r="M2955" s="27"/>
    </row>
    <row r="2956" spans="1:13" ht="30" customHeight="1" x14ac:dyDescent="0.3">
      <c r="A2956" s="27">
        <f t="shared" si="20"/>
        <v>1321</v>
      </c>
      <c r="B2956" s="31">
        <v>44893</v>
      </c>
      <c r="C2956" s="31">
        <v>44874</v>
      </c>
      <c r="D2956" s="19" t="s">
        <v>396</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19" t="s">
        <v>81</v>
      </c>
      <c r="K2956" s="51" t="str">
        <f ca="1">LeaveTracker[[#This Row],[Days]]&amp;" "&amp;LeaveTracker[[#This Row],[Type of Leave]]</f>
        <v>1 SL</v>
      </c>
      <c r="L2956" s="23">
        <f ca="1">NETWORKDAYS(LeaveTracker[[#This Row],[Start Date]],LeaveTracker[[#This Row],[End Date]],lstHolidays)</f>
        <v>1</v>
      </c>
      <c r="M2956" s="27"/>
    </row>
    <row r="2957" spans="1:13" ht="30" customHeight="1" x14ac:dyDescent="0.3">
      <c r="A2957" s="27">
        <f t="shared" si="20"/>
        <v>1322</v>
      </c>
      <c r="B2957" s="31">
        <v>44893</v>
      </c>
      <c r="C2957" s="31">
        <v>44781</v>
      </c>
      <c r="D2957" s="19" t="s">
        <v>396</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19" t="s">
        <v>81</v>
      </c>
      <c r="K2957" s="51" t="str">
        <f ca="1">LeaveTracker[[#This Row],[Days]]&amp;" "&amp;LeaveTracker[[#This Row],[Type of Leave]]</f>
        <v>2 SL</v>
      </c>
      <c r="L2957" s="23">
        <f ca="1">NETWORKDAYS(LeaveTracker[[#This Row],[Start Date]],LeaveTracker[[#This Row],[End Date]],lstHolidays)</f>
        <v>2</v>
      </c>
      <c r="M2957" s="27"/>
    </row>
    <row r="2958" spans="1:13" ht="30" customHeight="1" x14ac:dyDescent="0.3">
      <c r="A2958" s="27">
        <f t="shared" si="20"/>
        <v>1323</v>
      </c>
      <c r="B2958" s="31">
        <v>44893</v>
      </c>
      <c r="C2958" s="31">
        <v>44818</v>
      </c>
      <c r="D2958" s="19" t="s">
        <v>396</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19" t="s">
        <v>81</v>
      </c>
      <c r="K2958" s="51" t="str">
        <f ca="1">LeaveTracker[[#This Row],[Days]]&amp;" "&amp;LeaveTracker[[#This Row],[Type of Leave]]</f>
        <v>2 SL</v>
      </c>
      <c r="L2958" s="23">
        <f ca="1">NETWORKDAYS(LeaveTracker[[#This Row],[Start Date]],LeaveTracker[[#This Row],[End Date]],lstHolidays)</f>
        <v>2</v>
      </c>
      <c r="M2958" s="27"/>
    </row>
    <row r="2959" spans="1:13" ht="30" customHeight="1" x14ac:dyDescent="0.3">
      <c r="A2959" s="27">
        <f t="shared" si="20"/>
        <v>1324</v>
      </c>
      <c r="B2959" s="31">
        <v>44893</v>
      </c>
      <c r="C2959" s="31">
        <v>44796</v>
      </c>
      <c r="D2959" s="19" t="s">
        <v>714</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19" t="s">
        <v>82</v>
      </c>
      <c r="K2959" s="51" t="str">
        <f ca="1">LeaveTracker[[#This Row],[Days]]&amp;" "&amp;LeaveTracker[[#This Row],[Type of Leave]]</f>
        <v>1 VL</v>
      </c>
      <c r="L2959" s="23">
        <f ca="1">NETWORKDAYS(LeaveTracker[[#This Row],[Start Date]],LeaveTracker[[#This Row],[End Date]],lstHolidays)</f>
        <v>1</v>
      </c>
      <c r="M2959" s="27"/>
    </row>
    <row r="2960" spans="1:13" ht="30" customHeight="1" x14ac:dyDescent="0.3">
      <c r="A2960" s="27">
        <f t="shared" si="20"/>
        <v>1325</v>
      </c>
      <c r="B2960" s="31">
        <v>44893</v>
      </c>
      <c r="C2960" s="31">
        <v>44875</v>
      </c>
      <c r="D2960" s="19" t="s">
        <v>1056</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19" t="s">
        <v>298</v>
      </c>
      <c r="J2960" s="43" t="s">
        <v>1003</v>
      </c>
      <c r="K2960" s="51" t="str">
        <f ca="1">LeaveTracker[[#This Row],[Days]]&amp;" "&amp;LeaveTracker[[#This Row],[Type of Leave]]</f>
        <v>1 OTHER</v>
      </c>
      <c r="L2960" s="23">
        <f ca="1">NETWORKDAYS(LeaveTracker[[#This Row],[Start Date]],LeaveTracker[[#This Row],[End Date]],lstHolidays)</f>
        <v>1</v>
      </c>
      <c r="M2960" s="27"/>
    </row>
    <row r="2961" spans="1:13" ht="30" customHeight="1" x14ac:dyDescent="0.3">
      <c r="A2961" s="27">
        <f t="shared" si="20"/>
        <v>1326</v>
      </c>
      <c r="B2961" s="31">
        <v>44893</v>
      </c>
      <c r="C2961" s="31">
        <v>44851</v>
      </c>
      <c r="D2961" s="19" t="s">
        <v>1056</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19" t="s">
        <v>82</v>
      </c>
      <c r="J2961" s="43" t="s">
        <v>1004</v>
      </c>
      <c r="K2961" s="51" t="str">
        <f ca="1">LeaveTracker[[#This Row],[Days]]&amp;" "&amp;LeaveTracker[[#This Row],[Type of Leave]]</f>
        <v>1 VL</v>
      </c>
      <c r="L2961" s="23">
        <f ca="1">NETWORKDAYS(LeaveTracker[[#This Row],[Start Date]],LeaveTracker[[#This Row],[End Date]],lstHolidays)</f>
        <v>1</v>
      </c>
      <c r="M2961" s="27"/>
    </row>
    <row r="2962" spans="1:13" ht="30" customHeight="1" x14ac:dyDescent="0.3">
      <c r="A2962" s="27">
        <f t="shared" si="20"/>
        <v>1327</v>
      </c>
      <c r="B2962" s="31">
        <v>44893</v>
      </c>
      <c r="C2962" s="31">
        <v>44811</v>
      </c>
      <c r="D2962" s="19" t="s">
        <v>394</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19" t="s">
        <v>81</v>
      </c>
      <c r="K2962" s="51" t="str">
        <f ca="1">LeaveTracker[[#This Row],[Days]]&amp;" "&amp;LeaveTracker[[#This Row],[Type of Leave]]</f>
        <v>1 SL</v>
      </c>
      <c r="L2962" s="23">
        <f ca="1">NETWORKDAYS(LeaveTracker[[#This Row],[Start Date]],LeaveTracker[[#This Row],[End Date]],lstHolidays)</f>
        <v>1</v>
      </c>
      <c r="M2962" s="27"/>
    </row>
    <row r="2963" spans="1:13" ht="30" customHeight="1" x14ac:dyDescent="0.3">
      <c r="A2963" s="27">
        <f t="shared" si="20"/>
        <v>1328</v>
      </c>
      <c r="B2963" s="31">
        <v>44893</v>
      </c>
      <c r="C2963" s="31">
        <v>44824</v>
      </c>
      <c r="D2963" s="19" t="s">
        <v>394</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19" t="s">
        <v>81</v>
      </c>
      <c r="K2963" s="51" t="str">
        <f ca="1">LeaveTracker[[#This Row],[Days]]&amp;" "&amp;LeaveTracker[[#This Row],[Type of Leave]]</f>
        <v>1 SL</v>
      </c>
      <c r="L2963" s="23">
        <f ca="1">NETWORKDAYS(LeaveTracker[[#This Row],[Start Date]],LeaveTracker[[#This Row],[End Date]],lstHolidays)</f>
        <v>1</v>
      </c>
      <c r="M2963" s="27"/>
    </row>
    <row r="2964" spans="1:13" ht="30" customHeight="1" x14ac:dyDescent="0.3">
      <c r="A2964" s="27">
        <f t="shared" si="20"/>
        <v>1329</v>
      </c>
      <c r="B2964" s="31">
        <v>44893</v>
      </c>
      <c r="C2964" s="31">
        <v>44818</v>
      </c>
      <c r="D2964" s="19" t="s">
        <v>394</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19" t="s">
        <v>81</v>
      </c>
      <c r="K2964" s="51" t="str">
        <f ca="1">LeaveTracker[[#This Row],[Days]]&amp;" "&amp;LeaveTracker[[#This Row],[Type of Leave]]</f>
        <v>2 SL</v>
      </c>
      <c r="L2964" s="23">
        <f ca="1">NETWORKDAYS(LeaveTracker[[#This Row],[Start Date]],LeaveTracker[[#This Row],[End Date]],lstHolidays)</f>
        <v>2</v>
      </c>
      <c r="M2964" s="27"/>
    </row>
    <row r="2965" spans="1:13" ht="30" customHeight="1" x14ac:dyDescent="0.3">
      <c r="A2965" s="27">
        <f t="shared" si="20"/>
        <v>1330</v>
      </c>
      <c r="B2965" s="31">
        <v>44893</v>
      </c>
      <c r="C2965" s="31">
        <v>44846</v>
      </c>
      <c r="D2965" s="19" t="s">
        <v>422</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19" t="s">
        <v>81</v>
      </c>
      <c r="K2965" s="51" t="str">
        <f ca="1">LeaveTracker[[#This Row],[Days]]&amp;" "&amp;LeaveTracker[[#This Row],[Type of Leave]]</f>
        <v>1 SL</v>
      </c>
      <c r="L2965" s="23">
        <f ca="1">NETWORKDAYS(LeaveTracker[[#This Row],[Start Date]],LeaveTracker[[#This Row],[End Date]],lstHolidays)</f>
        <v>1</v>
      </c>
      <c r="M2965" s="27"/>
    </row>
    <row r="2966" spans="1:13" ht="30" customHeight="1" x14ac:dyDescent="0.3">
      <c r="A2966" s="27">
        <f t="shared" si="20"/>
        <v>1331</v>
      </c>
      <c r="B2966" s="31">
        <v>44893</v>
      </c>
      <c r="C2966" s="31">
        <v>44838</v>
      </c>
      <c r="D2966" s="19" t="s">
        <v>422</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19" t="s">
        <v>82</v>
      </c>
      <c r="J2966" s="43" t="s">
        <v>1004</v>
      </c>
      <c r="K2966" s="51" t="str">
        <f ca="1">LeaveTracker[[#This Row],[Days]]&amp;" "&amp;LeaveTracker[[#This Row],[Type of Leave]]</f>
        <v>1 VL</v>
      </c>
      <c r="L2966" s="23">
        <f ca="1">NETWORKDAYS(LeaveTracker[[#This Row],[Start Date]],LeaveTracker[[#This Row],[End Date]],lstHolidays)</f>
        <v>1</v>
      </c>
      <c r="M2966" s="27"/>
    </row>
    <row r="2967" spans="1:13" ht="30" customHeight="1" x14ac:dyDescent="0.3">
      <c r="A2967" s="27">
        <f t="shared" si="20"/>
        <v>1332</v>
      </c>
      <c r="B2967" s="31">
        <v>44893</v>
      </c>
      <c r="C2967" s="31">
        <v>44838</v>
      </c>
      <c r="D2967" s="19" t="s">
        <v>422</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19" t="s">
        <v>81</v>
      </c>
      <c r="K2967" s="51" t="str">
        <f ca="1">LeaveTracker[[#This Row],[Days]]&amp;" "&amp;LeaveTracker[[#This Row],[Type of Leave]]</f>
        <v>2 SL</v>
      </c>
      <c r="L2967" s="23">
        <f ca="1">NETWORKDAYS(LeaveTracker[[#This Row],[Start Date]],LeaveTracker[[#This Row],[End Date]],lstHolidays)</f>
        <v>2</v>
      </c>
      <c r="M2967" s="27"/>
    </row>
    <row r="2968" spans="1:13" ht="30" customHeight="1" x14ac:dyDescent="0.3">
      <c r="A2968" s="27">
        <f t="shared" si="20"/>
        <v>1333</v>
      </c>
      <c r="B2968" s="31">
        <v>44893</v>
      </c>
      <c r="C2968" s="31">
        <v>44858</v>
      </c>
      <c r="D2968" s="19" t="s">
        <v>1059</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19" t="s">
        <v>81</v>
      </c>
      <c r="K2968" s="51" t="str">
        <f ca="1">LeaveTracker[[#This Row],[Days]]&amp;" "&amp;LeaveTracker[[#This Row],[Type of Leave]]</f>
        <v>1 SL</v>
      </c>
      <c r="L2968" s="23">
        <f ca="1">NETWORKDAYS(LeaveTracker[[#This Row],[Start Date]],LeaveTracker[[#This Row],[End Date]],lstHolidays)</f>
        <v>1</v>
      </c>
      <c r="M2968" s="27"/>
    </row>
    <row r="2969" spans="1:13" ht="30" customHeight="1" x14ac:dyDescent="0.3">
      <c r="A2969" s="27">
        <f t="shared" si="20"/>
        <v>1334</v>
      </c>
      <c r="B2969" s="31">
        <v>44893</v>
      </c>
      <c r="C2969" s="31">
        <v>44886</v>
      </c>
      <c r="D2969" s="19" t="s">
        <v>1059</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19" t="s">
        <v>82</v>
      </c>
      <c r="J2969" s="43" t="s">
        <v>1004</v>
      </c>
      <c r="K2969" s="51" t="str">
        <f ca="1">LeaveTracker[[#This Row],[Days]]&amp;" "&amp;LeaveTracker[[#This Row],[Type of Leave]]</f>
        <v>1 VL</v>
      </c>
      <c r="L2969" s="23">
        <f ca="1">NETWORKDAYS(LeaveTracker[[#This Row],[Start Date]],LeaveTracker[[#This Row],[End Date]],lstHolidays)</f>
        <v>1</v>
      </c>
      <c r="M2969" s="27"/>
    </row>
    <row r="2970" spans="1:13" ht="30" customHeight="1" x14ac:dyDescent="0.3">
      <c r="A2970" s="27">
        <f t="shared" si="20"/>
        <v>1335</v>
      </c>
      <c r="B2970" s="31">
        <v>44893</v>
      </c>
      <c r="C2970" s="31">
        <v>44825</v>
      </c>
      <c r="D2970" s="19" t="s">
        <v>1059</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19" t="s">
        <v>82</v>
      </c>
      <c r="K2970" s="51" t="str">
        <f ca="1">LeaveTracker[[#This Row],[Days]]&amp;" "&amp;LeaveTracker[[#This Row],[Type of Leave]]</f>
        <v>4 VL</v>
      </c>
      <c r="L2970" s="23">
        <f ca="1">NETWORKDAYS(LeaveTracker[[#This Row],[Start Date]],LeaveTracker[[#This Row],[End Date]],lstHolidays)</f>
        <v>4</v>
      </c>
      <c r="M2970" s="27"/>
    </row>
    <row r="2971" spans="1:13" ht="30" customHeight="1" x14ac:dyDescent="0.3">
      <c r="A2971" s="27">
        <f t="shared" si="20"/>
        <v>1336</v>
      </c>
      <c r="B2971" s="31">
        <v>44893</v>
      </c>
      <c r="C2971" s="31">
        <v>44825</v>
      </c>
      <c r="D2971" s="19" t="s">
        <v>1059</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19" t="s">
        <v>82</v>
      </c>
      <c r="K2971" s="51" t="str">
        <f ca="1">LeaveTracker[[#This Row],[Days]]&amp;" "&amp;LeaveTracker[[#This Row],[Type of Leave]]</f>
        <v>3 VL</v>
      </c>
      <c r="L2971" s="23">
        <f ca="1">NETWORKDAYS(LeaveTracker[[#This Row],[Start Date]],LeaveTracker[[#This Row],[End Date]],lstHolidays)</f>
        <v>3</v>
      </c>
      <c r="M2971" s="27"/>
    </row>
    <row r="2972" spans="1:13" ht="30" customHeight="1" x14ac:dyDescent="0.3">
      <c r="A2972" s="27">
        <f t="shared" si="20"/>
        <v>1337</v>
      </c>
      <c r="B2972" s="31">
        <v>44893</v>
      </c>
      <c r="C2972" s="31">
        <v>44823</v>
      </c>
      <c r="D2972" s="19" t="s">
        <v>1059</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19" t="s">
        <v>81</v>
      </c>
      <c r="K2972" s="51" t="str">
        <f ca="1">LeaveTracker[[#This Row],[Days]]&amp;" "&amp;LeaveTracker[[#This Row],[Type of Leave]]</f>
        <v>1 SL</v>
      </c>
      <c r="L2972" s="23">
        <f ca="1">NETWORKDAYS(LeaveTracker[[#This Row],[Start Date]],LeaveTracker[[#This Row],[End Date]],lstHolidays)</f>
        <v>1</v>
      </c>
      <c r="M2972" s="27"/>
    </row>
    <row r="2973" spans="1:13" ht="30" customHeight="1" x14ac:dyDescent="0.3">
      <c r="A2973" s="27">
        <f t="shared" si="20"/>
        <v>1338</v>
      </c>
      <c r="B2973" s="31">
        <v>44893</v>
      </c>
      <c r="C2973" s="31">
        <v>44846</v>
      </c>
      <c r="D2973" s="19" t="s">
        <v>407</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19" t="s">
        <v>81</v>
      </c>
      <c r="K2973" s="51" t="str">
        <f ca="1">LeaveTracker[[#This Row],[Days]]&amp;" "&amp;LeaveTracker[[#This Row],[Type of Leave]]</f>
        <v>1 SL</v>
      </c>
      <c r="L2973" s="23">
        <f ca="1">NETWORKDAYS(LeaveTracker[[#This Row],[Start Date]],LeaveTracker[[#This Row],[End Date]],lstHolidays)</f>
        <v>1</v>
      </c>
      <c r="M2973" s="27"/>
    </row>
    <row r="2974" spans="1:13" ht="30" customHeight="1" x14ac:dyDescent="0.3">
      <c r="A2974" s="27">
        <f t="shared" si="20"/>
        <v>1339</v>
      </c>
      <c r="B2974" s="31">
        <v>44893</v>
      </c>
      <c r="C2974" s="31">
        <v>44859</v>
      </c>
      <c r="D2974" s="19" t="s">
        <v>407</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19" t="s">
        <v>81</v>
      </c>
      <c r="K2974" s="51" t="str">
        <f ca="1">LeaveTracker[[#This Row],[Days]]&amp;" "&amp;LeaveTracker[[#This Row],[Type of Leave]]</f>
        <v>1 SL</v>
      </c>
      <c r="L2974" s="23">
        <f ca="1">NETWORKDAYS(LeaveTracker[[#This Row],[Start Date]],LeaveTracker[[#This Row],[End Date]],lstHolidays)</f>
        <v>1</v>
      </c>
      <c r="M2974" s="27"/>
    </row>
    <row r="2975" spans="1:13" ht="30" customHeight="1" x14ac:dyDescent="0.3">
      <c r="A2975" s="27">
        <f t="shared" si="20"/>
        <v>1340</v>
      </c>
      <c r="B2975" s="31">
        <v>44893</v>
      </c>
      <c r="C2975" s="31">
        <v>44809</v>
      </c>
      <c r="D2975" s="19" t="s">
        <v>407</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19" t="s">
        <v>82</v>
      </c>
      <c r="J2975" s="43" t="s">
        <v>1004</v>
      </c>
      <c r="K2975" s="51" t="str">
        <f ca="1">LeaveTracker[[#This Row],[Days]]&amp;" "&amp;LeaveTracker[[#This Row],[Type of Leave]]</f>
        <v>1 VL</v>
      </c>
      <c r="L2975" s="23">
        <f ca="1">NETWORKDAYS(LeaveTracker[[#This Row],[Start Date]],LeaveTracker[[#This Row],[End Date]],lstHolidays)</f>
        <v>1</v>
      </c>
      <c r="M2975" s="27"/>
    </row>
    <row r="2976" spans="1:13" ht="30" customHeight="1" x14ac:dyDescent="0.3">
      <c r="A2976" s="27">
        <f t="shared" si="20"/>
        <v>1341</v>
      </c>
      <c r="B2976" s="31">
        <v>44893</v>
      </c>
      <c r="C2976" s="31">
        <v>44826</v>
      </c>
      <c r="D2976" s="19" t="s">
        <v>624</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19" t="s">
        <v>81</v>
      </c>
      <c r="K2976" s="51" t="str">
        <f ca="1">LeaveTracker[[#This Row],[Days]]&amp;" "&amp;LeaveTracker[[#This Row],[Type of Leave]]</f>
        <v>2 SL</v>
      </c>
      <c r="L2976" s="23">
        <f ca="1">NETWORKDAYS(LeaveTracker[[#This Row],[Start Date]],LeaveTracker[[#This Row],[End Date]],lstHolidays)</f>
        <v>2</v>
      </c>
      <c r="M2976" s="27"/>
    </row>
    <row r="2977" spans="1:13" ht="30" customHeight="1" x14ac:dyDescent="0.3">
      <c r="A2977" s="27">
        <f t="shared" si="20"/>
        <v>1342</v>
      </c>
      <c r="B2977" s="31">
        <v>44893</v>
      </c>
      <c r="C2977" s="31">
        <v>44882</v>
      </c>
      <c r="D2977" s="19" t="s">
        <v>1080</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19" t="s">
        <v>82</v>
      </c>
      <c r="J2977" s="43" t="s">
        <v>1004</v>
      </c>
      <c r="K2977" s="51" t="str">
        <f ca="1">LeaveTracker[[#This Row],[Days]]&amp;" "&amp;LeaveTracker[[#This Row],[Type of Leave]]</f>
        <v>1 VL</v>
      </c>
      <c r="L2977" s="23">
        <f ca="1">NETWORKDAYS(LeaveTracker[[#This Row],[Start Date]],LeaveTracker[[#This Row],[End Date]],lstHolidays)</f>
        <v>1</v>
      </c>
      <c r="M2977" s="27"/>
    </row>
    <row r="2978" spans="1:13" ht="30" customHeight="1" x14ac:dyDescent="0.3">
      <c r="A2978" s="27">
        <f t="shared" si="20"/>
        <v>1343</v>
      </c>
      <c r="B2978" s="31">
        <v>44893</v>
      </c>
      <c r="C2978" s="31">
        <v>44817</v>
      </c>
      <c r="D2978" s="19" t="s">
        <v>1080</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19" t="s">
        <v>298</v>
      </c>
      <c r="J2978" s="43" t="s">
        <v>1003</v>
      </c>
      <c r="K2978" s="51" t="str">
        <f ca="1">LeaveTracker[[#This Row],[Days]]&amp;" "&amp;LeaveTracker[[#This Row],[Type of Leave]]</f>
        <v>1 OTHER</v>
      </c>
      <c r="L2978" s="23">
        <f ca="1">NETWORKDAYS(LeaveTracker[[#This Row],[Start Date]],LeaveTracker[[#This Row],[End Date]],lstHolidays)</f>
        <v>1</v>
      </c>
      <c r="M2978" s="27"/>
    </row>
    <row r="2979" spans="1:13" ht="30" customHeight="1" x14ac:dyDescent="0.3">
      <c r="A2979" s="27">
        <f t="shared" si="20"/>
        <v>1344</v>
      </c>
      <c r="B2979" s="31">
        <v>44893</v>
      </c>
      <c r="C2979" s="31">
        <v>44859</v>
      </c>
      <c r="D2979" s="19" t="s">
        <v>833</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19" t="s">
        <v>298</v>
      </c>
      <c r="J2979" s="43" t="s">
        <v>1003</v>
      </c>
      <c r="K2979" s="51" t="str">
        <f ca="1">LeaveTracker[[#This Row],[Days]]&amp;" "&amp;LeaveTracker[[#This Row],[Type of Leave]]</f>
        <v>1 OTHER</v>
      </c>
      <c r="L2979" s="23">
        <f ca="1">NETWORKDAYS(LeaveTracker[[#This Row],[Start Date]],LeaveTracker[[#This Row],[End Date]],lstHolidays)</f>
        <v>1</v>
      </c>
      <c r="M2979" s="27"/>
    </row>
    <row r="2980" spans="1:13" ht="30" customHeight="1" x14ac:dyDescent="0.3">
      <c r="A2980" s="27">
        <f t="shared" si="20"/>
        <v>1345</v>
      </c>
      <c r="B2980" s="31">
        <v>44893</v>
      </c>
      <c r="C2980" s="31">
        <v>44886</v>
      </c>
      <c r="D2980" s="19" t="s">
        <v>415</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19" t="s">
        <v>82</v>
      </c>
      <c r="J2980" s="43" t="s">
        <v>1004</v>
      </c>
      <c r="K2980" s="51" t="str">
        <f ca="1">LeaveTracker[[#This Row],[Days]]&amp;" "&amp;LeaveTracker[[#This Row],[Type of Leave]]</f>
        <v>2 VL</v>
      </c>
      <c r="L2980" s="23">
        <f ca="1">NETWORKDAYS(LeaveTracker[[#This Row],[Start Date]],LeaveTracker[[#This Row],[End Date]],lstHolidays)</f>
        <v>2</v>
      </c>
      <c r="M2980" s="27"/>
    </row>
    <row r="2981" spans="1:13" ht="30" customHeight="1" x14ac:dyDescent="0.3">
      <c r="A2981" s="27">
        <f t="shared" si="20"/>
        <v>1346</v>
      </c>
      <c r="B2981" s="31">
        <v>44893</v>
      </c>
      <c r="C2981" s="31">
        <v>44858</v>
      </c>
      <c r="D2981" s="19" t="s">
        <v>418</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19" t="s">
        <v>82</v>
      </c>
      <c r="J2981" s="43" t="s">
        <v>1004</v>
      </c>
      <c r="K2981" s="51" t="str">
        <f ca="1">LeaveTracker[[#This Row],[Days]]&amp;" "&amp;LeaveTracker[[#This Row],[Type of Leave]]</f>
        <v>1 VL</v>
      </c>
      <c r="L2981" s="23">
        <f ca="1">NETWORKDAYS(LeaveTracker[[#This Row],[Start Date]],LeaveTracker[[#This Row],[End Date]],lstHolidays)</f>
        <v>1</v>
      </c>
      <c r="M2981" s="27"/>
    </row>
    <row r="2982" spans="1:13" ht="30" customHeight="1" x14ac:dyDescent="0.3">
      <c r="A2982" s="27">
        <v>1346</v>
      </c>
      <c r="B2982" s="31">
        <v>44893</v>
      </c>
      <c r="C2982" s="31">
        <v>44858</v>
      </c>
      <c r="D2982" s="19" t="s">
        <v>418</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19" t="s">
        <v>82</v>
      </c>
      <c r="J2982" s="43" t="s">
        <v>1004</v>
      </c>
      <c r="K2982" s="51" t="str">
        <f ca="1">LeaveTracker[[#This Row],[Days]]&amp;" "&amp;LeaveTracker[[#This Row],[Type of Leave]]</f>
        <v>0 VL</v>
      </c>
      <c r="L2982" s="23">
        <f ca="1">NETWORKDAYS(LeaveTracker[[#This Row],[Start Date]],LeaveTracker[[#This Row],[End Date]],lstHolidays)</f>
        <v>0</v>
      </c>
      <c r="M2982" s="27"/>
    </row>
    <row r="2983" spans="1:13" ht="30" customHeight="1" x14ac:dyDescent="0.3">
      <c r="A2983" s="27">
        <f t="shared" si="20"/>
        <v>1347</v>
      </c>
      <c r="B2983" s="31">
        <v>44893</v>
      </c>
      <c r="C2983" s="31">
        <v>44859</v>
      </c>
      <c r="D2983" s="19" t="s">
        <v>371</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19" t="s">
        <v>82</v>
      </c>
      <c r="K2983" s="51" t="str">
        <f ca="1">LeaveTracker[[#This Row],[Days]]&amp;" "&amp;LeaveTracker[[#This Row],[Type of Leave]]</f>
        <v>1 VL</v>
      </c>
      <c r="L2983" s="23">
        <f ca="1">NETWORKDAYS(LeaveTracker[[#This Row],[Start Date]],LeaveTracker[[#This Row],[End Date]],lstHolidays)</f>
        <v>1</v>
      </c>
      <c r="M2983" s="27"/>
    </row>
    <row r="2984" spans="1:13" ht="30" customHeight="1" x14ac:dyDescent="0.3">
      <c r="A2984" s="27">
        <f t="shared" si="20"/>
        <v>1348</v>
      </c>
      <c r="B2984" s="31">
        <v>44893</v>
      </c>
      <c r="C2984" s="31">
        <v>44823</v>
      </c>
      <c r="D2984" s="19" t="s">
        <v>371</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19" t="s">
        <v>82</v>
      </c>
      <c r="K2984" s="51" t="str">
        <f ca="1">LeaveTracker[[#This Row],[Days]]&amp;" "&amp;LeaveTracker[[#This Row],[Type of Leave]]</f>
        <v>3 VL</v>
      </c>
      <c r="L2984" s="23">
        <f ca="1">NETWORKDAYS(LeaveTracker[[#This Row],[Start Date]],LeaveTracker[[#This Row],[End Date]],lstHolidays)</f>
        <v>3</v>
      </c>
      <c r="M2984" s="27"/>
    </row>
    <row r="2985" spans="1:13" ht="30" customHeight="1" x14ac:dyDescent="0.3">
      <c r="A2985" s="27">
        <f t="shared" si="20"/>
        <v>1349</v>
      </c>
      <c r="B2985" s="31">
        <v>44893</v>
      </c>
      <c r="C2985" s="31">
        <v>44851</v>
      </c>
      <c r="D2985" s="19" t="s">
        <v>1060</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19" t="s">
        <v>82</v>
      </c>
      <c r="J2985" s="43" t="s">
        <v>1004</v>
      </c>
      <c r="K2985" s="51" t="str">
        <f ca="1">LeaveTracker[[#This Row],[Days]]&amp;" "&amp;LeaveTracker[[#This Row],[Type of Leave]]</f>
        <v>1 VL</v>
      </c>
      <c r="L2985" s="23">
        <f ca="1">NETWORKDAYS(LeaveTracker[[#This Row],[Start Date]],LeaveTracker[[#This Row],[End Date]],lstHolidays)</f>
        <v>1</v>
      </c>
      <c r="M2985" s="27"/>
    </row>
    <row r="2986" spans="1:13" ht="30" customHeight="1" x14ac:dyDescent="0.3">
      <c r="A2986" s="27">
        <f t="shared" si="20"/>
        <v>1350</v>
      </c>
      <c r="B2986" s="31">
        <v>44893</v>
      </c>
      <c r="C2986" s="31">
        <v>44876</v>
      </c>
      <c r="D2986" s="19" t="s">
        <v>1060</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19" t="s">
        <v>81</v>
      </c>
      <c r="K2986" s="51" t="str">
        <f ca="1">LeaveTracker[[#This Row],[Days]]&amp;" "&amp;LeaveTracker[[#This Row],[Type of Leave]]</f>
        <v>1 SL</v>
      </c>
      <c r="L2986" s="23">
        <f ca="1">NETWORKDAYS(LeaveTracker[[#This Row],[Start Date]],LeaveTracker[[#This Row],[End Date]],lstHolidays)</f>
        <v>1</v>
      </c>
      <c r="M2986" s="27"/>
    </row>
    <row r="2987" spans="1:13" ht="30" customHeight="1" x14ac:dyDescent="0.3">
      <c r="A2987" s="27">
        <f t="shared" si="20"/>
        <v>1351</v>
      </c>
      <c r="B2987" s="31">
        <v>44893</v>
      </c>
      <c r="C2987" s="31">
        <v>44837</v>
      </c>
      <c r="D2987" s="19" t="s">
        <v>411</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19" t="s">
        <v>81</v>
      </c>
      <c r="K2987" s="51" t="str">
        <f ca="1">LeaveTracker[[#This Row],[Days]]&amp;" "&amp;LeaveTracker[[#This Row],[Type of Leave]]</f>
        <v>1 SL</v>
      </c>
      <c r="L2987" s="23">
        <f ca="1">NETWORKDAYS(LeaveTracker[[#This Row],[Start Date]],LeaveTracker[[#This Row],[End Date]],lstHolidays)</f>
        <v>1</v>
      </c>
      <c r="M2987" s="27"/>
    </row>
    <row r="2988" spans="1:13" ht="30" customHeight="1" x14ac:dyDescent="0.3">
      <c r="A2988" s="27">
        <f t="shared" si="20"/>
        <v>1352</v>
      </c>
      <c r="B2988" s="31">
        <v>44893</v>
      </c>
      <c r="C2988" s="31">
        <v>44848</v>
      </c>
      <c r="D2988" s="19" t="s">
        <v>411</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19" t="s">
        <v>298</v>
      </c>
      <c r="J2988" s="43" t="s">
        <v>1003</v>
      </c>
      <c r="K2988" s="51" t="str">
        <f ca="1">LeaveTracker[[#This Row],[Days]]&amp;" "&amp;LeaveTracker[[#This Row],[Type of Leave]]</f>
        <v>1 OTHER</v>
      </c>
      <c r="L2988" s="23">
        <f ca="1">NETWORKDAYS(LeaveTracker[[#This Row],[Start Date]],LeaveTracker[[#This Row],[End Date]],lstHolidays)</f>
        <v>1</v>
      </c>
      <c r="M2988" s="27"/>
    </row>
    <row r="2989" spans="1:13" ht="30" customHeight="1" x14ac:dyDescent="0.3">
      <c r="A2989" s="27">
        <f t="shared" si="20"/>
        <v>1353</v>
      </c>
      <c r="B2989" s="31">
        <v>44893</v>
      </c>
      <c r="C2989" s="31">
        <v>44846</v>
      </c>
      <c r="D2989" s="19" t="s">
        <v>405</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19" t="s">
        <v>81</v>
      </c>
      <c r="K2989" s="51" t="str">
        <f ca="1">LeaveTracker[[#This Row],[Days]]&amp;" "&amp;LeaveTracker[[#This Row],[Type of Leave]]</f>
        <v>1 SL</v>
      </c>
      <c r="L2989" s="23">
        <f ca="1">NETWORKDAYS(LeaveTracker[[#This Row],[Start Date]],LeaveTracker[[#This Row],[End Date]],lstHolidays)</f>
        <v>1</v>
      </c>
      <c r="M2989" s="27"/>
    </row>
    <row r="2990" spans="1:13" ht="30" customHeight="1" x14ac:dyDescent="0.3">
      <c r="A2990" s="27">
        <f t="shared" si="20"/>
        <v>1354</v>
      </c>
      <c r="B2990" s="31">
        <v>44893</v>
      </c>
      <c r="C2990" s="31">
        <v>44867</v>
      </c>
      <c r="D2990" s="19" t="s">
        <v>405</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19" t="s">
        <v>81</v>
      </c>
      <c r="K2990" s="51" t="str">
        <f ca="1">LeaveTracker[[#This Row],[Days]]&amp;" "&amp;LeaveTracker[[#This Row],[Type of Leave]]</f>
        <v>1 SL</v>
      </c>
      <c r="L2990" s="23">
        <f ca="1">NETWORKDAYS(LeaveTracker[[#This Row],[Start Date]],LeaveTracker[[#This Row],[End Date]],lstHolidays)</f>
        <v>1</v>
      </c>
      <c r="M2990" s="27"/>
    </row>
    <row r="2991" spans="1:13" ht="30" customHeight="1" x14ac:dyDescent="0.3">
      <c r="A2991" s="27">
        <f t="shared" si="20"/>
        <v>1355</v>
      </c>
      <c r="B2991" s="31">
        <v>44893</v>
      </c>
      <c r="C2991" s="31">
        <v>44817</v>
      </c>
      <c r="D2991" s="19" t="s">
        <v>405</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19" t="s">
        <v>81</v>
      </c>
      <c r="K2991" s="51" t="str">
        <f ca="1">LeaveTracker[[#This Row],[Days]]&amp;" "&amp;LeaveTracker[[#This Row],[Type of Leave]]</f>
        <v>1 SL</v>
      </c>
      <c r="L2991" s="23">
        <f ca="1">NETWORKDAYS(LeaveTracker[[#This Row],[Start Date]],LeaveTracker[[#This Row],[End Date]],lstHolidays)</f>
        <v>1</v>
      </c>
      <c r="M2991" s="27"/>
    </row>
    <row r="2992" spans="1:13" ht="30" customHeight="1" x14ac:dyDescent="0.3">
      <c r="A2992" s="27">
        <f t="shared" si="20"/>
        <v>1356</v>
      </c>
      <c r="B2992" s="31">
        <v>44893</v>
      </c>
      <c r="C2992" s="31">
        <v>44868</v>
      </c>
      <c r="D2992" s="19" t="s">
        <v>1308</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19" t="s">
        <v>298</v>
      </c>
      <c r="J2992" s="43" t="s">
        <v>1003</v>
      </c>
      <c r="K2992" s="51" t="str">
        <f ca="1">LeaveTracker[[#This Row],[Days]]&amp;" "&amp;LeaveTracker[[#This Row],[Type of Leave]]</f>
        <v>0 OTHER</v>
      </c>
      <c r="L2992" s="23">
        <f ca="1">NETWORKDAYS(LeaveTracker[[#This Row],[Start Date]],LeaveTracker[[#This Row],[End Date]],lstHolidays)</f>
        <v>0</v>
      </c>
      <c r="M2992" s="27"/>
    </row>
    <row r="2993" spans="1:13" ht="30" customHeight="1" x14ac:dyDescent="0.3">
      <c r="A2993" s="27">
        <f t="shared" si="20"/>
        <v>1357</v>
      </c>
      <c r="B2993" s="31">
        <v>44893</v>
      </c>
      <c r="C2993" s="31">
        <v>44837</v>
      </c>
      <c r="D2993" s="19" t="s">
        <v>398</v>
      </c>
      <c r="E2993" s="51" t="str">
        <f>IF(ISBLANK(LeaveTracker[[#This Row],[Employee Name]]),"-----",VLOOKUP(LeaveTracker[[#This Row],[Employee Name]],Employees[[Employee Name]:[Office]],7))</f>
        <v>NUTRITION OFFICE</v>
      </c>
      <c r="F2993" s="51" t="str">
        <f>IF(ISBLANK(LeaveTracker[[#This Row],[Employee Name]]),"-----",VLOOKUP(LeaveTracker[[#This Row],[Employee Name]],Employees[[Employee Name]:[Office]],6))</f>
        <v>REGULAR</v>
      </c>
      <c r="G2993" s="24">
        <v>44832</v>
      </c>
      <c r="H2993" s="24">
        <v>44834</v>
      </c>
      <c r="I2993" s="19" t="s">
        <v>81</v>
      </c>
      <c r="K2993" s="51" t="str">
        <f ca="1">LeaveTracker[[#This Row],[Days]]&amp;" "&amp;LeaveTracker[[#This Row],[Type of Leave]]</f>
        <v>3 SL</v>
      </c>
      <c r="L2993" s="23">
        <f ca="1">NETWORKDAYS(LeaveTracker[[#This Row],[Start Date]],LeaveTracker[[#This Row],[End Date]],lstHolidays)</f>
        <v>3</v>
      </c>
      <c r="M2993" s="27"/>
    </row>
    <row r="2994" spans="1:13" ht="30" customHeight="1" x14ac:dyDescent="0.3">
      <c r="A2994" s="27">
        <f t="shared" si="20"/>
        <v>1358</v>
      </c>
      <c r="B2994" s="31">
        <v>44893</v>
      </c>
      <c r="C2994" s="31">
        <v>44851</v>
      </c>
      <c r="D2994" s="19" t="s">
        <v>398</v>
      </c>
      <c r="E2994" s="51" t="str">
        <f>IF(ISBLANK(LeaveTracker[[#This Row],[Employee Name]]),"-----",VLOOKUP(LeaveTracker[[#This Row],[Employee Name]],Employees[[Employee Name]:[Office]],7))</f>
        <v>NUTRITION OFFICE</v>
      </c>
      <c r="F2994" s="51" t="str">
        <f>IF(ISBLANK(LeaveTracker[[#This Row],[Employee Name]]),"-----",VLOOKUP(LeaveTracker[[#This Row],[Employee Name]],Employees[[Employee Name]:[Office]],6))</f>
        <v>REGULAR</v>
      </c>
      <c r="G2994" s="24">
        <v>44858</v>
      </c>
      <c r="H2994" s="24">
        <v>44859</v>
      </c>
      <c r="I2994" s="19" t="s">
        <v>82</v>
      </c>
      <c r="K2994" s="51" t="str">
        <f ca="1">LeaveTracker[[#This Row],[Days]]&amp;" "&amp;LeaveTracker[[#This Row],[Type of Leave]]</f>
        <v>2 VL</v>
      </c>
      <c r="L2994" s="23">
        <f ca="1">NETWORKDAYS(LeaveTracker[[#This Row],[Start Date]],LeaveTracker[[#This Row],[End Date]],lstHolidays)</f>
        <v>2</v>
      </c>
      <c r="M2994" s="27"/>
    </row>
    <row r="2995" spans="1:13" ht="30" customHeight="1" x14ac:dyDescent="0.3">
      <c r="A2995" s="27">
        <f t="shared" si="20"/>
        <v>1359</v>
      </c>
      <c r="B2995" s="31">
        <v>44893</v>
      </c>
      <c r="C2995" s="31">
        <v>44823</v>
      </c>
      <c r="D2995" s="19" t="s">
        <v>411</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19" t="s">
        <v>81</v>
      </c>
      <c r="K2995" s="51" t="str">
        <f ca="1">LeaveTracker[[#This Row],[Days]]&amp;" "&amp;LeaveTracker[[#This Row],[Type of Leave]]</f>
        <v>1 SL</v>
      </c>
      <c r="L2995" s="23">
        <f ca="1">NETWORKDAYS(LeaveTracker[[#This Row],[Start Date]],LeaveTracker[[#This Row],[End Date]],lstHolidays)</f>
        <v>1</v>
      </c>
      <c r="M2995" s="27"/>
    </row>
    <row r="2996" spans="1:13" ht="30" customHeight="1" x14ac:dyDescent="0.3">
      <c r="A2996" s="27">
        <v>1359</v>
      </c>
      <c r="B2996" s="31">
        <v>44893</v>
      </c>
      <c r="C2996" s="31">
        <v>44823</v>
      </c>
      <c r="D2996" s="19" t="s">
        <v>411</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19" t="s">
        <v>81</v>
      </c>
      <c r="K2996" s="51" t="str">
        <f ca="1">LeaveTracker[[#This Row],[Days]]&amp;" "&amp;LeaveTracker[[#This Row],[Type of Leave]]</f>
        <v>1 SL</v>
      </c>
      <c r="L2996" s="23">
        <f ca="1">NETWORKDAYS(LeaveTracker[[#This Row],[Start Date]],LeaveTracker[[#This Row],[End Date]],lstHolidays)</f>
        <v>1</v>
      </c>
      <c r="M2996" s="27"/>
    </row>
    <row r="2997" spans="1:13" ht="30" customHeight="1" x14ac:dyDescent="0.3">
      <c r="A2997" s="27">
        <f t="shared" si="20"/>
        <v>1360</v>
      </c>
      <c r="B2997" s="31">
        <v>44893</v>
      </c>
      <c r="C2997" s="31">
        <v>44809</v>
      </c>
      <c r="D2997" s="19" t="s">
        <v>411</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19" t="s">
        <v>81</v>
      </c>
      <c r="K2997" s="51" t="str">
        <f ca="1">LeaveTracker[[#This Row],[Days]]&amp;" "&amp;LeaveTracker[[#This Row],[Type of Leave]]</f>
        <v>1 SL</v>
      </c>
      <c r="L2997" s="23">
        <f ca="1">NETWORKDAYS(LeaveTracker[[#This Row],[Start Date]],LeaveTracker[[#This Row],[End Date]],lstHolidays)</f>
        <v>1</v>
      </c>
      <c r="M2997" s="27"/>
    </row>
    <row r="2998" spans="1:13" ht="30" customHeight="1" x14ac:dyDescent="0.3">
      <c r="A2998" s="27">
        <v>1360</v>
      </c>
      <c r="B2998" s="31">
        <v>44893</v>
      </c>
      <c r="C2998" s="31">
        <v>44809</v>
      </c>
      <c r="D2998" s="19" t="s">
        <v>411</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19" t="s">
        <v>81</v>
      </c>
      <c r="K2998" s="51" t="str">
        <f ca="1">LeaveTracker[[#This Row],[Days]]&amp;" "&amp;LeaveTracker[[#This Row],[Type of Leave]]</f>
        <v>1 SL</v>
      </c>
      <c r="L2998" s="23">
        <f ca="1">NETWORKDAYS(LeaveTracker[[#This Row],[Start Date]],LeaveTracker[[#This Row],[End Date]],lstHolidays)</f>
        <v>1</v>
      </c>
      <c r="M2998" s="27"/>
    </row>
    <row r="2999" spans="1:13" ht="30" customHeight="1" x14ac:dyDescent="0.3">
      <c r="A2999" s="27">
        <f t="shared" si="20"/>
        <v>1361</v>
      </c>
      <c r="B2999" s="31">
        <v>44893</v>
      </c>
      <c r="C2999" s="31">
        <v>44846</v>
      </c>
      <c r="D2999" s="19" t="s">
        <v>394</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19" t="s">
        <v>81</v>
      </c>
      <c r="K2999" s="51" t="str">
        <f ca="1">LeaveTracker[[#This Row],[Days]]&amp;" "&amp;LeaveTracker[[#This Row],[Type of Leave]]</f>
        <v>2 SL</v>
      </c>
      <c r="L2999" s="23">
        <f ca="1">NETWORKDAYS(LeaveTracker[[#This Row],[Start Date]],LeaveTracker[[#This Row],[End Date]],lstHolidays)</f>
        <v>2</v>
      </c>
      <c r="M2999" s="27"/>
    </row>
    <row r="3000" spans="1:13" ht="30" customHeight="1" x14ac:dyDescent="0.3">
      <c r="A3000" s="27">
        <f t="shared" si="20"/>
        <v>1362</v>
      </c>
      <c r="B3000" s="31">
        <v>44893</v>
      </c>
      <c r="C3000" s="31">
        <v>44846</v>
      </c>
      <c r="D3000" s="19" t="s">
        <v>394</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19" t="s">
        <v>81</v>
      </c>
      <c r="K3000" s="51" t="str">
        <f ca="1">LeaveTracker[[#This Row],[Days]]&amp;" "&amp;LeaveTracker[[#This Row],[Type of Leave]]</f>
        <v>7 SL</v>
      </c>
      <c r="L3000" s="23">
        <f ca="1">NETWORKDAYS(LeaveTracker[[#This Row],[Start Date]],LeaveTracker[[#This Row],[End Date]],lstHolidays)</f>
        <v>7</v>
      </c>
      <c r="M3000" s="27"/>
    </row>
    <row r="3001" spans="1:13" ht="30" customHeight="1" x14ac:dyDescent="0.3">
      <c r="A3001" s="27">
        <f t="shared" si="20"/>
        <v>1363</v>
      </c>
      <c r="B3001" s="31">
        <v>44893</v>
      </c>
      <c r="C3001" s="31">
        <v>44872</v>
      </c>
      <c r="D3001" s="19" t="s">
        <v>394</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19" t="s">
        <v>81</v>
      </c>
      <c r="K3001" s="51" t="str">
        <f ca="1">LeaveTracker[[#This Row],[Days]]&amp;" "&amp;LeaveTracker[[#This Row],[Type of Leave]]</f>
        <v>2 SL</v>
      </c>
      <c r="L3001" s="23">
        <f ca="1">NETWORKDAYS(LeaveTracker[[#This Row],[Start Date]],LeaveTracker[[#This Row],[End Date]],lstHolidays)</f>
        <v>2</v>
      </c>
      <c r="M3001" s="27"/>
    </row>
    <row r="3002" spans="1:13" ht="30" customHeight="1" x14ac:dyDescent="0.3">
      <c r="A3002" s="27">
        <f t="shared" si="20"/>
        <v>1364</v>
      </c>
      <c r="B3002" s="31">
        <v>44893</v>
      </c>
      <c r="C3002" s="31">
        <v>44790</v>
      </c>
      <c r="D3002" s="19" t="s">
        <v>422</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19" t="s">
        <v>82</v>
      </c>
      <c r="J3002" s="43" t="s">
        <v>1004</v>
      </c>
      <c r="K3002" s="51" t="str">
        <f ca="1">LeaveTracker[[#This Row],[Days]]&amp;" "&amp;LeaveTracker[[#This Row],[Type of Leave]]</f>
        <v>1 VL</v>
      </c>
      <c r="L3002" s="23">
        <f ca="1">NETWORKDAYS(LeaveTracker[[#This Row],[Start Date]],LeaveTracker[[#This Row],[End Date]],lstHolidays)</f>
        <v>1</v>
      </c>
      <c r="M3002" s="27"/>
    </row>
    <row r="3003" spans="1:13" ht="30" customHeight="1" x14ac:dyDescent="0.3">
      <c r="A3003" s="27">
        <v>1364</v>
      </c>
      <c r="B3003" s="31">
        <v>44893</v>
      </c>
      <c r="C3003" s="31">
        <v>44790</v>
      </c>
      <c r="D3003" s="19" t="s">
        <v>422</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19" t="s">
        <v>82</v>
      </c>
      <c r="J3003" s="43" t="s">
        <v>1004</v>
      </c>
      <c r="K3003" s="51" t="str">
        <f ca="1">LeaveTracker[[#This Row],[Days]]&amp;" "&amp;LeaveTracker[[#This Row],[Type of Leave]]</f>
        <v>1 VL</v>
      </c>
      <c r="L3003" s="23">
        <f ca="1">NETWORKDAYS(LeaveTracker[[#This Row],[Start Date]],LeaveTracker[[#This Row],[End Date]],lstHolidays)</f>
        <v>1</v>
      </c>
      <c r="M3003" s="27"/>
    </row>
    <row r="3004" spans="1:13" ht="30" customHeight="1" x14ac:dyDescent="0.3">
      <c r="A3004" s="27">
        <f t="shared" ref="A3004:A3066" si="21">A3003+1</f>
        <v>1365</v>
      </c>
      <c r="B3004" s="31">
        <v>44893</v>
      </c>
      <c r="C3004" s="31">
        <v>44834</v>
      </c>
      <c r="D3004" s="19" t="s">
        <v>1286</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19" t="s">
        <v>82</v>
      </c>
      <c r="K3004" s="51" t="str">
        <f ca="1">LeaveTracker[[#This Row],[Days]]&amp;" "&amp;LeaveTracker[[#This Row],[Type of Leave]]</f>
        <v>1 VL</v>
      </c>
      <c r="L3004" s="23">
        <f ca="1">NETWORKDAYS(LeaveTracker[[#This Row],[Start Date]],LeaveTracker[[#This Row],[End Date]],lstHolidays)</f>
        <v>1</v>
      </c>
      <c r="M3004" s="27"/>
    </row>
    <row r="3005" spans="1:13" ht="30" customHeight="1" x14ac:dyDescent="0.3">
      <c r="A3005" s="27">
        <f t="shared" si="21"/>
        <v>1366</v>
      </c>
      <c r="B3005" s="31">
        <v>44893</v>
      </c>
      <c r="C3005" s="31">
        <v>44818</v>
      </c>
      <c r="D3005" s="19" t="s">
        <v>660</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19" t="s">
        <v>82</v>
      </c>
      <c r="K3005" s="51" t="str">
        <f ca="1">LeaveTracker[[#This Row],[Days]]&amp;" "&amp;LeaveTracker[[#This Row],[Type of Leave]]</f>
        <v>1 VL</v>
      </c>
      <c r="L3005" s="23">
        <f ca="1">NETWORKDAYS(LeaveTracker[[#This Row],[Start Date]],LeaveTracker[[#This Row],[End Date]],lstHolidays)</f>
        <v>1</v>
      </c>
      <c r="M3005" s="27"/>
    </row>
    <row r="3006" spans="1:13" ht="30" customHeight="1" x14ac:dyDescent="0.3">
      <c r="A3006" s="27">
        <f t="shared" si="21"/>
        <v>1367</v>
      </c>
      <c r="B3006" s="31">
        <v>44893</v>
      </c>
      <c r="C3006" s="31">
        <v>44809</v>
      </c>
      <c r="D3006" s="19" t="s">
        <v>837</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19" t="s">
        <v>298</v>
      </c>
      <c r="J3006" s="43" t="s">
        <v>1003</v>
      </c>
      <c r="K3006" s="51" t="str">
        <f ca="1">LeaveTracker[[#This Row],[Days]]&amp;" "&amp;LeaveTracker[[#This Row],[Type of Leave]]</f>
        <v>1 OTHER</v>
      </c>
      <c r="L3006" s="23">
        <f ca="1">NETWORKDAYS(LeaveTracker[[#This Row],[Start Date]],LeaveTracker[[#This Row],[End Date]],lstHolidays)</f>
        <v>1</v>
      </c>
      <c r="M3006" s="27"/>
    </row>
    <row r="3007" spans="1:13" ht="30" customHeight="1" x14ac:dyDescent="0.3">
      <c r="A3007" s="27">
        <v>1367</v>
      </c>
      <c r="B3007" s="31">
        <v>44893</v>
      </c>
      <c r="C3007" s="31">
        <v>44809</v>
      </c>
      <c r="D3007" s="19" t="s">
        <v>837</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19" t="s">
        <v>298</v>
      </c>
      <c r="J3007" s="43" t="s">
        <v>1003</v>
      </c>
      <c r="K3007" s="51" t="str">
        <f ca="1">LeaveTracker[[#This Row],[Days]]&amp;" "&amp;LeaveTracker[[#This Row],[Type of Leave]]</f>
        <v>1 OTHER</v>
      </c>
      <c r="L3007" s="23">
        <f ca="1">NETWORKDAYS(LeaveTracker[[#This Row],[Start Date]],LeaveTracker[[#This Row],[End Date]],lstHolidays)</f>
        <v>1</v>
      </c>
      <c r="M3007" s="27"/>
    </row>
    <row r="3008" spans="1:13" ht="30" customHeight="1" x14ac:dyDescent="0.3">
      <c r="A3008" s="27">
        <f t="shared" si="21"/>
        <v>1368</v>
      </c>
      <c r="B3008" s="31">
        <v>44893</v>
      </c>
      <c r="C3008" s="31">
        <v>44790</v>
      </c>
      <c r="D3008" s="19" t="s">
        <v>837</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19" t="s">
        <v>82</v>
      </c>
      <c r="K3008" s="51" t="str">
        <f ca="1">LeaveTracker[[#This Row],[Days]]&amp;" "&amp;LeaveTracker[[#This Row],[Type of Leave]]</f>
        <v>1 VL</v>
      </c>
      <c r="L3008" s="23">
        <f ca="1">NETWORKDAYS(LeaveTracker[[#This Row],[Start Date]],LeaveTracker[[#This Row],[End Date]],lstHolidays)</f>
        <v>1</v>
      </c>
      <c r="M3008" s="27"/>
    </row>
    <row r="3009" spans="1:13" ht="30" customHeight="1" x14ac:dyDescent="0.3">
      <c r="A3009" s="27">
        <f t="shared" si="21"/>
        <v>1369</v>
      </c>
      <c r="B3009" s="31">
        <v>44893</v>
      </c>
      <c r="C3009" s="31">
        <v>44882</v>
      </c>
      <c r="D3009" s="19" t="s">
        <v>759</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19" t="s">
        <v>298</v>
      </c>
      <c r="J3009" s="43" t="s">
        <v>1003</v>
      </c>
      <c r="K3009" s="51" t="str">
        <f ca="1">LeaveTracker[[#This Row],[Days]]&amp;" "&amp;LeaveTracker[[#This Row],[Type of Leave]]</f>
        <v>1 OTHER</v>
      </c>
      <c r="L3009" s="23">
        <f ca="1">NETWORKDAYS(LeaveTracker[[#This Row],[Start Date]],LeaveTracker[[#This Row],[End Date]],lstHolidays)</f>
        <v>1</v>
      </c>
      <c r="M3009" s="27"/>
    </row>
    <row r="3010" spans="1:13" ht="30" customHeight="1" x14ac:dyDescent="0.3">
      <c r="A3010" s="27">
        <f t="shared" si="21"/>
        <v>1370</v>
      </c>
      <c r="B3010" s="31">
        <v>44893</v>
      </c>
      <c r="C3010" s="31">
        <v>44882</v>
      </c>
      <c r="D3010" s="19" t="s">
        <v>398</v>
      </c>
      <c r="E3010" s="51" t="str">
        <f>IF(ISBLANK(LeaveTracker[[#This Row],[Employee Name]]),"-----",VLOOKUP(LeaveTracker[[#This Row],[Employee Name]],Employees[[Employee Name]:[Office]],7))</f>
        <v>NUTRITION OFFICE</v>
      </c>
      <c r="F3010" s="51" t="str">
        <f>IF(ISBLANK(LeaveTracker[[#This Row],[Employee Name]]),"-----",VLOOKUP(LeaveTracker[[#This Row],[Employee Name]],Employees[[Employee Name]:[Office]],6))</f>
        <v>REGULAR</v>
      </c>
      <c r="G3010" s="24">
        <v>44922</v>
      </c>
      <c r="H3010" s="24">
        <v>44924</v>
      </c>
      <c r="I3010" s="19" t="s">
        <v>82</v>
      </c>
      <c r="J3010" s="43" t="s">
        <v>1004</v>
      </c>
      <c r="K3010" s="51" t="str">
        <f ca="1">LeaveTracker[[#This Row],[Days]]&amp;" "&amp;LeaveTracker[[#This Row],[Type of Leave]]</f>
        <v>3 VL</v>
      </c>
      <c r="L3010" s="23">
        <f ca="1">NETWORKDAYS(LeaveTracker[[#This Row],[Start Date]],LeaveTracker[[#This Row],[End Date]],lstHolidays)</f>
        <v>3</v>
      </c>
      <c r="M3010" s="27"/>
    </row>
    <row r="3011" spans="1:13" ht="30" customHeight="1" x14ac:dyDescent="0.3">
      <c r="A3011" s="27">
        <f t="shared" si="21"/>
        <v>1371</v>
      </c>
      <c r="B3011" s="31">
        <v>44893</v>
      </c>
      <c r="C3011" s="31">
        <v>44817</v>
      </c>
      <c r="D3011" s="19" t="s">
        <v>398</v>
      </c>
      <c r="E3011" s="51" t="str">
        <f>IF(ISBLANK(LeaveTracker[[#This Row],[Employee Name]]),"-----",VLOOKUP(LeaveTracker[[#This Row],[Employee Name]],Employees[[Employee Name]:[Office]],7))</f>
        <v>NUTRITION OFFICE</v>
      </c>
      <c r="F3011" s="51" t="str">
        <f>IF(ISBLANK(LeaveTracker[[#This Row],[Employee Name]]),"-----",VLOOKUP(LeaveTracker[[#This Row],[Employee Name]],Employees[[Employee Name]:[Office]],6))</f>
        <v>REGULAR</v>
      </c>
      <c r="G3011" s="24">
        <v>44816</v>
      </c>
      <c r="H3011" s="24">
        <v>44816</v>
      </c>
      <c r="I3011" s="19" t="s">
        <v>81</v>
      </c>
      <c r="K3011" s="51" t="str">
        <f ca="1">LeaveTracker[[#This Row],[Days]]&amp;" "&amp;LeaveTracker[[#This Row],[Type of Leave]]</f>
        <v>1 SL</v>
      </c>
      <c r="L3011" s="23">
        <f ca="1">NETWORKDAYS(LeaveTracker[[#This Row],[Start Date]],LeaveTracker[[#This Row],[End Date]],lstHolidays)</f>
        <v>1</v>
      </c>
      <c r="M3011" s="27"/>
    </row>
    <row r="3012" spans="1:13" ht="30" customHeight="1" x14ac:dyDescent="0.3">
      <c r="A3012" s="27">
        <f t="shared" si="21"/>
        <v>1372</v>
      </c>
      <c r="B3012" s="31">
        <v>44893</v>
      </c>
      <c r="C3012" s="31">
        <v>44878</v>
      </c>
      <c r="D3012" s="19" t="s">
        <v>398</v>
      </c>
      <c r="E3012" s="51" t="str">
        <f>IF(ISBLANK(LeaveTracker[[#This Row],[Employee Name]]),"-----",VLOOKUP(LeaveTracker[[#This Row],[Employee Name]],Employees[[Employee Name]:[Office]],7))</f>
        <v>NUTRITION OFFICE</v>
      </c>
      <c r="F3012" s="51" t="str">
        <f>IF(ISBLANK(LeaveTracker[[#This Row],[Employee Name]]),"-----",VLOOKUP(LeaveTracker[[#This Row],[Employee Name]],Employees[[Employee Name]:[Office]],6))</f>
        <v>REGULAR</v>
      </c>
      <c r="G3012" s="24">
        <v>44877</v>
      </c>
      <c r="H3012" s="24">
        <v>44877</v>
      </c>
      <c r="I3012" s="19" t="s">
        <v>81</v>
      </c>
      <c r="K3012" s="51" t="str">
        <f ca="1">LeaveTracker[[#This Row],[Days]]&amp;" "&amp;LeaveTracker[[#This Row],[Type of Leave]]</f>
        <v>0 SL</v>
      </c>
      <c r="L3012" s="23">
        <f ca="1">NETWORKDAYS(LeaveTracker[[#This Row],[Start Date]],LeaveTracker[[#This Row],[End Date]],lstHolidays)</f>
        <v>0</v>
      </c>
      <c r="M3012" s="27"/>
    </row>
    <row r="3013" spans="1:13" ht="30" customHeight="1" x14ac:dyDescent="0.3">
      <c r="A3013" s="27">
        <f t="shared" si="21"/>
        <v>1373</v>
      </c>
      <c r="B3013" s="31">
        <v>44893</v>
      </c>
      <c r="C3013" s="31">
        <v>44865</v>
      </c>
      <c r="D3013" s="19" t="s">
        <v>391</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19" t="s">
        <v>82</v>
      </c>
      <c r="K3013" s="51" t="str">
        <f ca="1">LeaveTracker[[#This Row],[Days]]&amp;" "&amp;LeaveTracker[[#This Row],[Type of Leave]]</f>
        <v>4 VL</v>
      </c>
      <c r="L3013" s="23">
        <f ca="1">NETWORKDAYS(LeaveTracker[[#This Row],[Start Date]],LeaveTracker[[#This Row],[End Date]],lstHolidays)</f>
        <v>4</v>
      </c>
      <c r="M3013" s="27"/>
    </row>
    <row r="3014" spans="1:13" ht="30" customHeight="1" x14ac:dyDescent="0.3">
      <c r="A3014" s="27">
        <f t="shared" si="21"/>
        <v>1374</v>
      </c>
      <c r="B3014" s="31">
        <v>44893</v>
      </c>
      <c r="C3014" s="31">
        <v>44855</v>
      </c>
      <c r="D3014" s="19" t="s">
        <v>391</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19" t="s">
        <v>82</v>
      </c>
      <c r="K3014" s="51" t="str">
        <f ca="1">LeaveTracker[[#This Row],[Days]]&amp;" "&amp;LeaveTracker[[#This Row],[Type of Leave]]</f>
        <v>2 VL</v>
      </c>
      <c r="L3014" s="23">
        <f ca="1">NETWORKDAYS(LeaveTracker[[#This Row],[Start Date]],LeaveTracker[[#This Row],[End Date]],lstHolidays)</f>
        <v>2</v>
      </c>
      <c r="M3014" s="27"/>
    </row>
    <row r="3015" spans="1:13" ht="30"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19" t="s">
        <v>81</v>
      </c>
      <c r="K3015" s="51" t="str">
        <f ca="1">LeaveTracker[[#This Row],[Days]]&amp;" "&amp;LeaveTracker[[#This Row],[Type of Leave]]</f>
        <v>1 SL</v>
      </c>
      <c r="L3015" s="23">
        <f ca="1">NETWORKDAYS(LeaveTracker[[#This Row],[Start Date]],LeaveTracker[[#This Row],[End Date]],lstHolidays)</f>
        <v>1</v>
      </c>
      <c r="M3015" s="27"/>
    </row>
    <row r="3016" spans="1:13" ht="30"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19" t="s">
        <v>81</v>
      </c>
      <c r="K3016" s="51" t="str">
        <f ca="1">LeaveTracker[[#This Row],[Days]]&amp;" "&amp;LeaveTracker[[#This Row],[Type of Leave]]</f>
        <v>2 SL</v>
      </c>
      <c r="L3016" s="23">
        <f ca="1">NETWORKDAYS(LeaveTracker[[#This Row],[Start Date]],LeaveTracker[[#This Row],[End Date]],lstHolidays)</f>
        <v>2</v>
      </c>
      <c r="M3016" s="27"/>
    </row>
    <row r="3017" spans="1:13" ht="30" customHeight="1" x14ac:dyDescent="0.3">
      <c r="A3017" s="27">
        <f t="shared" si="21"/>
        <v>1376</v>
      </c>
      <c r="B3017" s="31">
        <v>44893</v>
      </c>
      <c r="C3017" s="31">
        <v>44875</v>
      </c>
      <c r="D3017" s="19" t="s">
        <v>834</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19" t="s">
        <v>82</v>
      </c>
      <c r="K3017" s="51" t="str">
        <f ca="1">LeaveTracker[[#This Row],[Days]]&amp;" "&amp;LeaveTracker[[#This Row],[Type of Leave]]</f>
        <v>1 VL</v>
      </c>
      <c r="L3017" s="23">
        <f ca="1">NETWORKDAYS(LeaveTracker[[#This Row],[Start Date]],LeaveTracker[[#This Row],[End Date]],lstHolidays)</f>
        <v>1</v>
      </c>
      <c r="M3017" s="27"/>
    </row>
    <row r="3018" spans="1:13" ht="30" customHeight="1" x14ac:dyDescent="0.3">
      <c r="A3018" s="27">
        <f t="shared" si="21"/>
        <v>1377</v>
      </c>
      <c r="B3018" s="31">
        <v>44893</v>
      </c>
      <c r="C3018" s="31">
        <v>44873</v>
      </c>
      <c r="D3018" s="19" t="s">
        <v>837</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19" t="s">
        <v>81</v>
      </c>
      <c r="K3018" s="51" t="str">
        <f ca="1">LeaveTracker[[#This Row],[Days]]&amp;" "&amp;LeaveTracker[[#This Row],[Type of Leave]]</f>
        <v>1 SL</v>
      </c>
      <c r="L3018" s="23">
        <f ca="1">NETWORKDAYS(LeaveTracker[[#This Row],[Start Date]],LeaveTracker[[#This Row],[End Date]],lstHolidays)</f>
        <v>1</v>
      </c>
      <c r="M3018" s="27"/>
    </row>
    <row r="3019" spans="1:13" ht="30" customHeight="1" x14ac:dyDescent="0.3">
      <c r="A3019" s="27">
        <f t="shared" si="21"/>
        <v>1378</v>
      </c>
      <c r="B3019" s="31">
        <v>44893</v>
      </c>
      <c r="C3019" s="31">
        <v>44868</v>
      </c>
      <c r="D3019" s="19" t="s">
        <v>834</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19" t="s">
        <v>81</v>
      </c>
      <c r="K3019" s="51" t="str">
        <f ca="1">LeaveTracker[[#This Row],[Days]]&amp;" "&amp;LeaveTracker[[#This Row],[Type of Leave]]</f>
        <v>0 SL</v>
      </c>
      <c r="L3019" s="23">
        <f ca="1">NETWORKDAYS(LeaveTracker[[#This Row],[Start Date]],LeaveTracker[[#This Row],[End Date]],lstHolidays)</f>
        <v>0</v>
      </c>
      <c r="M3019" s="27"/>
    </row>
    <row r="3020" spans="1:13" ht="30" customHeight="1" x14ac:dyDescent="0.3">
      <c r="A3020" s="27">
        <f t="shared" si="21"/>
        <v>1379</v>
      </c>
      <c r="B3020" s="31">
        <v>44893</v>
      </c>
      <c r="C3020" s="31">
        <v>44872</v>
      </c>
      <c r="D3020" s="19" t="s">
        <v>660</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19" t="s">
        <v>82</v>
      </c>
      <c r="J3020" s="43" t="s">
        <v>1004</v>
      </c>
      <c r="K3020" s="51" t="str">
        <f ca="1">LeaveTracker[[#This Row],[Days]]&amp;" "&amp;LeaveTracker[[#This Row],[Type of Leave]]</f>
        <v>1 VL</v>
      </c>
      <c r="L3020" s="23">
        <f ca="1">NETWORKDAYS(LeaveTracker[[#This Row],[Start Date]],LeaveTracker[[#This Row],[End Date]],lstHolidays)</f>
        <v>1</v>
      </c>
      <c r="M3020" s="27"/>
    </row>
    <row r="3021" spans="1:13" ht="30" customHeight="1" x14ac:dyDescent="0.3">
      <c r="A3021" s="27">
        <f t="shared" si="21"/>
        <v>1380</v>
      </c>
      <c r="B3021" s="31">
        <v>44893</v>
      </c>
      <c r="C3021" s="31">
        <v>44867</v>
      </c>
      <c r="D3021" s="19" t="s">
        <v>1080</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19" t="s">
        <v>82</v>
      </c>
      <c r="K3021" s="51" t="str">
        <f ca="1">LeaveTracker[[#This Row],[Days]]&amp;" "&amp;LeaveTracker[[#This Row],[Type of Leave]]</f>
        <v>1 VL</v>
      </c>
      <c r="L3021" s="23">
        <f ca="1">NETWORKDAYS(LeaveTracker[[#This Row],[Start Date]],LeaveTracker[[#This Row],[End Date]],lstHolidays)</f>
        <v>1</v>
      </c>
      <c r="M3021" s="27"/>
    </row>
    <row r="3022" spans="1:13" ht="30" customHeight="1" x14ac:dyDescent="0.3">
      <c r="A3022" s="27">
        <v>1380</v>
      </c>
      <c r="B3022" s="31">
        <v>44893</v>
      </c>
      <c r="C3022" s="31">
        <v>44867</v>
      </c>
      <c r="D3022" s="19" t="s">
        <v>1080</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19" t="s">
        <v>82</v>
      </c>
      <c r="K3022" s="51" t="str">
        <f ca="1">LeaveTracker[[#This Row],[Days]]&amp;" "&amp;LeaveTracker[[#This Row],[Type of Leave]]</f>
        <v>1 VL</v>
      </c>
      <c r="L3022" s="23">
        <f ca="1">NETWORKDAYS(LeaveTracker[[#This Row],[Start Date]],LeaveTracker[[#This Row],[End Date]],lstHolidays)</f>
        <v>1</v>
      </c>
      <c r="M3022" s="27"/>
    </row>
    <row r="3023" spans="1:13" ht="30" customHeight="1" x14ac:dyDescent="0.3">
      <c r="A3023" s="27">
        <f t="shared" si="21"/>
        <v>1381</v>
      </c>
      <c r="B3023" s="31">
        <v>44893</v>
      </c>
      <c r="C3023" s="31">
        <v>44869</v>
      </c>
      <c r="D3023" s="19" t="s">
        <v>1080</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19" t="s">
        <v>82</v>
      </c>
      <c r="K3023" s="51" t="str">
        <f ca="1">LeaveTracker[[#This Row],[Days]]&amp;" "&amp;LeaveTracker[[#This Row],[Type of Leave]]</f>
        <v>1 VL</v>
      </c>
      <c r="L3023" s="23">
        <f ca="1">NETWORKDAYS(LeaveTracker[[#This Row],[Start Date]],LeaveTracker[[#This Row],[End Date]],lstHolidays)</f>
        <v>1</v>
      </c>
      <c r="M3023" s="27"/>
    </row>
    <row r="3024" spans="1:13" ht="30" customHeight="1" x14ac:dyDescent="0.3">
      <c r="A3024" s="27">
        <f t="shared" si="21"/>
        <v>1382</v>
      </c>
      <c r="B3024" s="31">
        <v>44893</v>
      </c>
      <c r="C3024" s="31">
        <v>44753</v>
      </c>
      <c r="D3024" s="19" t="s">
        <v>1265</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19" t="s">
        <v>81</v>
      </c>
      <c r="K3024" s="51" t="str">
        <f ca="1">LeaveTracker[[#This Row],[Days]]&amp;" "&amp;LeaveTracker[[#This Row],[Type of Leave]]</f>
        <v>1 SL</v>
      </c>
      <c r="L3024" s="23">
        <f ca="1">NETWORKDAYS(LeaveTracker[[#This Row],[Start Date]],LeaveTracker[[#This Row],[End Date]],lstHolidays)</f>
        <v>1</v>
      </c>
      <c r="M3024" s="27"/>
    </row>
    <row r="3025" spans="1:13" ht="30" customHeight="1" x14ac:dyDescent="0.3">
      <c r="A3025" s="27">
        <f t="shared" si="21"/>
        <v>1383</v>
      </c>
      <c r="B3025" s="31">
        <v>44893</v>
      </c>
      <c r="C3025" s="31">
        <v>44831</v>
      </c>
      <c r="D3025" s="19" t="s">
        <v>1017</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19" t="s">
        <v>82</v>
      </c>
      <c r="K3025" s="51" t="str">
        <f>LeaveTracker[[#This Row],[Days]]&amp;" "&amp;LeaveTracker[[#This Row],[Type of Leave]]</f>
        <v>3 VL</v>
      </c>
      <c r="L3025" s="23">
        <v>3</v>
      </c>
      <c r="M3025" s="27"/>
    </row>
    <row r="3026" spans="1:13" ht="30" customHeight="1" x14ac:dyDescent="0.3">
      <c r="A3026" s="27">
        <f t="shared" si="21"/>
        <v>1384</v>
      </c>
      <c r="B3026" s="31">
        <v>44893</v>
      </c>
      <c r="C3026" s="31">
        <v>44831</v>
      </c>
      <c r="D3026" s="19" t="s">
        <v>1017</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19" t="s">
        <v>298</v>
      </c>
      <c r="J3026" s="43" t="s">
        <v>1003</v>
      </c>
      <c r="K3026" s="51" t="str">
        <f ca="1">LeaveTracker[[#This Row],[Days]]&amp;" "&amp;LeaveTracker[[#This Row],[Type of Leave]]</f>
        <v>1 OTHER</v>
      </c>
      <c r="L3026" s="23">
        <f ca="1">NETWORKDAYS(LeaveTracker[[#This Row],[Start Date]],LeaveTracker[[#This Row],[End Date]],lstHolidays)</f>
        <v>1</v>
      </c>
      <c r="M3026" s="27"/>
    </row>
    <row r="3027" spans="1:13" ht="30" customHeight="1" x14ac:dyDescent="0.3">
      <c r="A3027" s="27">
        <f t="shared" si="21"/>
        <v>1385</v>
      </c>
      <c r="B3027" s="31">
        <v>44893</v>
      </c>
      <c r="C3027" s="31">
        <v>44740</v>
      </c>
      <c r="D3027" s="19" t="s">
        <v>1308</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19" t="s">
        <v>82</v>
      </c>
      <c r="J3027" s="43" t="s">
        <v>1004</v>
      </c>
      <c r="K3027" s="51" t="str">
        <f ca="1">LeaveTracker[[#This Row],[Days]]&amp;" "&amp;LeaveTracker[[#This Row],[Type of Leave]]</f>
        <v>1 VL</v>
      </c>
      <c r="L3027" s="23">
        <f ca="1">NETWORKDAYS(LeaveTracker[[#This Row],[Start Date]],LeaveTracker[[#This Row],[End Date]],lstHolidays)</f>
        <v>1</v>
      </c>
      <c r="M3027" s="27"/>
    </row>
    <row r="3028" spans="1:13" ht="30" customHeight="1" x14ac:dyDescent="0.3">
      <c r="A3028" s="27">
        <f t="shared" si="21"/>
        <v>1386</v>
      </c>
      <c r="B3028" s="31">
        <v>44893</v>
      </c>
      <c r="C3028" s="31">
        <v>44764</v>
      </c>
      <c r="D3028" s="19" t="s">
        <v>1308</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19" t="s">
        <v>81</v>
      </c>
      <c r="K3028" s="51" t="str">
        <f ca="1">LeaveTracker[[#This Row],[Days]]&amp;" "&amp;LeaveTracker[[#This Row],[Type of Leave]]</f>
        <v>1 SL</v>
      </c>
      <c r="L3028" s="23">
        <f ca="1">NETWORKDAYS(LeaveTracker[[#This Row],[Start Date]],LeaveTracker[[#This Row],[End Date]],lstHolidays)</f>
        <v>1</v>
      </c>
      <c r="M3028" s="27"/>
    </row>
    <row r="3029" spans="1:13" ht="30" customHeight="1" x14ac:dyDescent="0.3">
      <c r="A3029" s="27">
        <f t="shared" si="21"/>
        <v>1387</v>
      </c>
      <c r="B3029" s="31">
        <v>44893</v>
      </c>
      <c r="C3029" s="31">
        <v>44797</v>
      </c>
      <c r="D3029" s="19" t="s">
        <v>1308</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19" t="s">
        <v>82</v>
      </c>
      <c r="J3029" s="43" t="s">
        <v>1004</v>
      </c>
      <c r="K3029" s="51" t="str">
        <f ca="1">LeaveTracker[[#This Row],[Days]]&amp;" "&amp;LeaveTracker[[#This Row],[Type of Leave]]</f>
        <v>1 VL</v>
      </c>
      <c r="L3029" s="23">
        <f ca="1">NETWORKDAYS(LeaveTracker[[#This Row],[Start Date]],LeaveTracker[[#This Row],[End Date]],lstHolidays)</f>
        <v>1</v>
      </c>
      <c r="M3029" s="27"/>
    </row>
    <row r="3030" spans="1:13" ht="30" customHeight="1" x14ac:dyDescent="0.3">
      <c r="A3030" s="27">
        <f t="shared" si="21"/>
        <v>1388</v>
      </c>
      <c r="B3030" s="31">
        <v>44893</v>
      </c>
      <c r="C3030" s="31">
        <v>44824</v>
      </c>
      <c r="D3030" s="19" t="s">
        <v>1308</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19" t="s">
        <v>82</v>
      </c>
      <c r="J3030" s="43" t="s">
        <v>1004</v>
      </c>
      <c r="K3030" s="51" t="str">
        <f ca="1">LeaveTracker[[#This Row],[Days]]&amp;" "&amp;LeaveTracker[[#This Row],[Type of Leave]]</f>
        <v>1 VL</v>
      </c>
      <c r="L3030" s="23">
        <f ca="1">NETWORKDAYS(LeaveTracker[[#This Row],[Start Date]],LeaveTracker[[#This Row],[End Date]],lstHolidays)</f>
        <v>1</v>
      </c>
      <c r="M3030" s="27"/>
    </row>
    <row r="3031" spans="1:13" ht="30" customHeight="1" x14ac:dyDescent="0.3">
      <c r="A3031" s="27">
        <f t="shared" si="21"/>
        <v>1389</v>
      </c>
      <c r="B3031" s="31">
        <v>44893</v>
      </c>
      <c r="C3031" s="31">
        <v>44844</v>
      </c>
      <c r="D3031" s="19" t="s">
        <v>1059</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19" t="s">
        <v>81</v>
      </c>
      <c r="K3031" s="51" t="str">
        <f ca="1">LeaveTracker[[#This Row],[Days]]&amp;" "&amp;LeaveTracker[[#This Row],[Type of Leave]]</f>
        <v>1 SL</v>
      </c>
      <c r="L3031" s="23">
        <f ca="1">NETWORKDAYS(LeaveTracker[[#This Row],[Start Date]],LeaveTracker[[#This Row],[End Date]],lstHolidays)</f>
        <v>1</v>
      </c>
      <c r="M3031" s="27"/>
    </row>
    <row r="3032" spans="1:13" ht="30" customHeight="1" x14ac:dyDescent="0.3">
      <c r="A3032" s="27">
        <f t="shared" si="21"/>
        <v>1390</v>
      </c>
      <c r="B3032" s="31">
        <v>44896</v>
      </c>
      <c r="C3032" s="31">
        <v>44896</v>
      </c>
      <c r="D3032" s="19" t="s">
        <v>523</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19" t="s">
        <v>82</v>
      </c>
      <c r="J3032" s="43" t="s">
        <v>1004</v>
      </c>
      <c r="K3032" s="51" t="str">
        <f ca="1">LeaveTracker[[#This Row],[Days]]&amp;" "&amp;LeaveTracker[[#This Row],[Type of Leave]]</f>
        <v>5 VL</v>
      </c>
      <c r="L3032" s="23">
        <f ca="1">NETWORKDAYS(LeaveTracker[[#This Row],[Start Date]],LeaveTracker[[#This Row],[End Date]],lstHolidays)</f>
        <v>5</v>
      </c>
      <c r="M3032" s="27"/>
    </row>
    <row r="3033" spans="1:13" ht="30" customHeight="1" x14ac:dyDescent="0.3">
      <c r="A3033" s="27">
        <f t="shared" si="21"/>
        <v>1391</v>
      </c>
      <c r="B3033" s="31">
        <v>44896</v>
      </c>
      <c r="C3033" s="31">
        <v>44896</v>
      </c>
      <c r="D3033" s="19" t="s">
        <v>523</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19" t="s">
        <v>298</v>
      </c>
      <c r="J3033" s="43" t="s">
        <v>274</v>
      </c>
      <c r="K3033" s="51" t="str">
        <f ca="1">LeaveTracker[[#This Row],[Days]]&amp;" "&amp;LeaveTracker[[#This Row],[Type of Leave]]</f>
        <v>4 OTHER</v>
      </c>
      <c r="L3033" s="23">
        <f ca="1">NETWORKDAYS(LeaveTracker[[#This Row],[Start Date]],LeaveTracker[[#This Row],[End Date]],lstHolidays)</f>
        <v>4</v>
      </c>
      <c r="M3033" s="27"/>
    </row>
    <row r="3034" spans="1:13" ht="30" customHeight="1" x14ac:dyDescent="0.3">
      <c r="A3034" s="27">
        <f t="shared" si="21"/>
        <v>1392</v>
      </c>
      <c r="B3034" s="31">
        <v>44922</v>
      </c>
      <c r="C3034" s="31">
        <v>44900</v>
      </c>
      <c r="D3034" s="19" t="s">
        <v>1338</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19" t="s">
        <v>298</v>
      </c>
      <c r="J3034" s="43" t="s">
        <v>691</v>
      </c>
      <c r="K3034" s="51" t="str">
        <f ca="1">LeaveTracker[[#This Row],[Days]]&amp;" "&amp;LeaveTracker[[#This Row],[Type of Leave]]</f>
        <v>0 OTHER</v>
      </c>
      <c r="L3034" s="23">
        <f ca="1">NETWORKDAYS(LeaveTracker[[#This Row],[Start Date]],LeaveTracker[[#This Row],[End Date]],lstHolidays)</f>
        <v>0</v>
      </c>
      <c r="M3034" s="27"/>
    </row>
    <row r="3035" spans="1:13" ht="30" customHeight="1" x14ac:dyDescent="0.3">
      <c r="A3035" s="27">
        <f t="shared" si="21"/>
        <v>1393</v>
      </c>
      <c r="B3035" s="31">
        <v>44922</v>
      </c>
      <c r="C3035" s="31">
        <v>44900</v>
      </c>
      <c r="D3035" s="19" t="s">
        <v>1341</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19" t="s">
        <v>298</v>
      </c>
      <c r="J3035" s="43" t="s">
        <v>691</v>
      </c>
      <c r="K3035" s="51" t="str">
        <f ca="1">LeaveTracker[[#This Row],[Days]]&amp;" "&amp;LeaveTracker[[#This Row],[Type of Leave]]</f>
        <v>0 OTHER</v>
      </c>
      <c r="L3035" s="23">
        <f ca="1">NETWORKDAYS(LeaveTracker[[#This Row],[Start Date]],LeaveTracker[[#This Row],[End Date]],lstHolidays)</f>
        <v>0</v>
      </c>
      <c r="M3035" s="27"/>
    </row>
    <row r="3036" spans="1:13" ht="30" customHeight="1" x14ac:dyDescent="0.3">
      <c r="A3036" s="27">
        <f t="shared" si="21"/>
        <v>1394</v>
      </c>
      <c r="B3036" s="31">
        <v>44922</v>
      </c>
      <c r="C3036" s="31">
        <v>44900</v>
      </c>
      <c r="D3036" s="19" t="s">
        <v>1345</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19" t="s">
        <v>298</v>
      </c>
      <c r="J3036" s="43" t="s">
        <v>691</v>
      </c>
      <c r="K3036" s="51" t="str">
        <f ca="1">LeaveTracker[[#This Row],[Days]]&amp;" "&amp;LeaveTracker[[#This Row],[Type of Leave]]</f>
        <v>0 OTHER</v>
      </c>
      <c r="L3036" s="23">
        <f ca="1">NETWORKDAYS(LeaveTracker[[#This Row],[Start Date]],LeaveTracker[[#This Row],[End Date]],lstHolidays)</f>
        <v>0</v>
      </c>
      <c r="M3036" s="27"/>
    </row>
    <row r="3037" spans="1:13" ht="30" customHeight="1" x14ac:dyDescent="0.3">
      <c r="A3037" s="27">
        <f t="shared" si="21"/>
        <v>1395</v>
      </c>
      <c r="B3037" s="31">
        <v>44922</v>
      </c>
      <c r="C3037" s="31">
        <v>44900</v>
      </c>
      <c r="D3037" s="19" t="s">
        <v>1348</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19" t="s">
        <v>298</v>
      </c>
      <c r="J3037" s="43" t="s">
        <v>691</v>
      </c>
      <c r="K3037" s="51" t="str">
        <f ca="1">LeaveTracker[[#This Row],[Days]]&amp;" "&amp;LeaveTracker[[#This Row],[Type of Leave]]</f>
        <v>0 OTHER</v>
      </c>
      <c r="L3037" s="23">
        <f ca="1">NETWORKDAYS(LeaveTracker[[#This Row],[Start Date]],LeaveTracker[[#This Row],[End Date]],lstHolidays)</f>
        <v>0</v>
      </c>
      <c r="M3037" s="27"/>
    </row>
    <row r="3038" spans="1:13" ht="30" customHeight="1" x14ac:dyDescent="0.3">
      <c r="A3038" s="27">
        <f t="shared" si="21"/>
        <v>1396</v>
      </c>
      <c r="B3038" s="31">
        <v>44922</v>
      </c>
      <c r="C3038" s="31">
        <v>44900</v>
      </c>
      <c r="D3038" s="19" t="s">
        <v>1350</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19" t="s">
        <v>298</v>
      </c>
      <c r="J3038" s="43" t="s">
        <v>691</v>
      </c>
      <c r="K3038" s="51" t="str">
        <f ca="1">LeaveTracker[[#This Row],[Days]]&amp;" "&amp;LeaveTracker[[#This Row],[Type of Leave]]</f>
        <v>0 OTHER</v>
      </c>
      <c r="L3038" s="23">
        <f ca="1">NETWORKDAYS(LeaveTracker[[#This Row],[Start Date]],LeaveTracker[[#This Row],[End Date]],lstHolidays)</f>
        <v>0</v>
      </c>
      <c r="M3038" s="27"/>
    </row>
    <row r="3039" spans="1:13" ht="30" customHeight="1" x14ac:dyDescent="0.3">
      <c r="A3039" s="27">
        <f t="shared" si="21"/>
        <v>1397</v>
      </c>
      <c r="B3039" s="31">
        <v>44922</v>
      </c>
      <c r="C3039" s="31">
        <v>44897</v>
      </c>
      <c r="D3039" s="19" t="s">
        <v>1329</v>
      </c>
      <c r="E3039" s="51" t="str">
        <f>IF(ISBLANK(LeaveTracker[[#This Row],[Employee Name]]),"-----",VLOOKUP(LeaveTracker[[#This Row],[Employee Name]],Employees[[Employee Name]:[Office]],7))</f>
        <v>BPLO</v>
      </c>
      <c r="F3039" s="51" t="str">
        <f>IF(ISBLANK(LeaveTracker[[#This Row],[Employee Name]]),"-----",VLOOKUP(LeaveTracker[[#This Row],[Employee Name]],Employees[[Employee Name]:[Office]],6))</f>
        <v>JOBCON</v>
      </c>
      <c r="G3039" s="24">
        <v>44918</v>
      </c>
      <c r="H3039" s="24">
        <v>44924</v>
      </c>
      <c r="I3039" s="19" t="s">
        <v>82</v>
      </c>
      <c r="K3039" s="51" t="str">
        <f ca="1">LeaveTracker[[#This Row],[Days]]&amp;" "&amp;LeaveTracker[[#This Row],[Type of Leave]]</f>
        <v>4 VL</v>
      </c>
      <c r="L3039" s="23">
        <f ca="1">NETWORKDAYS(LeaveTracker[[#This Row],[Start Date]],LeaveTracker[[#This Row],[End Date]],lstHolidays)</f>
        <v>4</v>
      </c>
      <c r="M3039" s="27"/>
    </row>
    <row r="3040" spans="1:13" ht="30" customHeight="1" x14ac:dyDescent="0.3">
      <c r="A3040" s="27">
        <f t="shared" si="21"/>
        <v>1398</v>
      </c>
      <c r="B3040" s="31">
        <v>44922</v>
      </c>
      <c r="C3040" s="31">
        <v>44901</v>
      </c>
      <c r="D3040" s="19" t="s">
        <v>683</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19" t="s">
        <v>82</v>
      </c>
      <c r="K3040" s="51" t="str">
        <f ca="1">LeaveTracker[[#This Row],[Days]]&amp;" "&amp;LeaveTracker[[#This Row],[Type of Leave]]</f>
        <v>28 VL</v>
      </c>
      <c r="L3040" s="23">
        <f ca="1">NETWORKDAYS(LeaveTracker[[#This Row],[Start Date]],LeaveTracker[[#This Row],[End Date]],lstHolidays)</f>
        <v>28</v>
      </c>
      <c r="M3040" s="27"/>
    </row>
    <row r="3041" spans="1:13" ht="30" customHeight="1" x14ac:dyDescent="0.3">
      <c r="A3041" s="27">
        <f t="shared" si="21"/>
        <v>1399</v>
      </c>
      <c r="B3041" s="31">
        <v>44922</v>
      </c>
      <c r="C3041" s="31">
        <v>44757</v>
      </c>
      <c r="D3041" s="19" t="s">
        <v>525</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19" t="s">
        <v>81</v>
      </c>
      <c r="K3041" s="51" t="str">
        <f ca="1">LeaveTracker[[#This Row],[Days]]&amp;" "&amp;LeaveTracker[[#This Row],[Type of Leave]]</f>
        <v>1 SL</v>
      </c>
      <c r="L3041" s="23">
        <f ca="1">NETWORKDAYS(LeaveTracker[[#This Row],[Start Date]],LeaveTracker[[#This Row],[End Date]],lstHolidays)</f>
        <v>1</v>
      </c>
      <c r="M3041" s="27"/>
    </row>
    <row r="3042" spans="1:13" ht="30" customHeight="1" x14ac:dyDescent="0.3">
      <c r="A3042" s="27">
        <f t="shared" si="21"/>
        <v>1400</v>
      </c>
      <c r="B3042" s="31">
        <v>44922</v>
      </c>
      <c r="C3042" s="31">
        <v>44223</v>
      </c>
      <c r="D3042" s="19" t="s">
        <v>878</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19" t="s">
        <v>82</v>
      </c>
      <c r="K3042" s="51" t="str">
        <f ca="1">LeaveTracker[[#This Row],[Days]]&amp;" "&amp;LeaveTracker[[#This Row],[Type of Leave]]</f>
        <v>1 VL</v>
      </c>
      <c r="L3042" s="23">
        <f ca="1">NETWORKDAYS(LeaveTracker[[#This Row],[Start Date]],LeaveTracker[[#This Row],[End Date]],lstHolidays)</f>
        <v>1</v>
      </c>
      <c r="M3042" s="27"/>
    </row>
    <row r="3043" spans="1:13" ht="30" customHeight="1" x14ac:dyDescent="0.3">
      <c r="A3043" s="27">
        <f t="shared" si="21"/>
        <v>1401</v>
      </c>
      <c r="B3043" s="31">
        <v>44922</v>
      </c>
      <c r="C3043" s="31">
        <v>44886</v>
      </c>
      <c r="D3043" s="19" t="s">
        <v>1768</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19" t="s">
        <v>82</v>
      </c>
      <c r="K3043" s="51" t="str">
        <f ca="1">LeaveTracker[[#This Row],[Days]]&amp;" "&amp;LeaveTracker[[#This Row],[Type of Leave]]</f>
        <v>2 VL</v>
      </c>
      <c r="L3043" s="23">
        <f ca="1">NETWORKDAYS(LeaveTracker[[#This Row],[Start Date]],LeaveTracker[[#This Row],[End Date]],lstHolidays)</f>
        <v>2</v>
      </c>
      <c r="M3043" s="27"/>
    </row>
    <row r="3044" spans="1:13" ht="30" customHeight="1" x14ac:dyDescent="0.3">
      <c r="A3044" s="27">
        <f t="shared" si="21"/>
        <v>1402</v>
      </c>
      <c r="B3044" s="31">
        <v>44922</v>
      </c>
      <c r="C3044" s="31">
        <v>44826</v>
      </c>
      <c r="D3044" s="19" t="s">
        <v>1768</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19" t="s">
        <v>81</v>
      </c>
      <c r="K3044" s="51" t="str">
        <f ca="1">LeaveTracker[[#This Row],[Days]]&amp;" "&amp;LeaveTracker[[#This Row],[Type of Leave]]</f>
        <v>1 SL</v>
      </c>
      <c r="L3044" s="23">
        <f ca="1">NETWORKDAYS(LeaveTracker[[#This Row],[Start Date]],LeaveTracker[[#This Row],[End Date]],lstHolidays)</f>
        <v>1</v>
      </c>
      <c r="M3044" s="27"/>
    </row>
    <row r="3045" spans="1:13" ht="30" customHeight="1" x14ac:dyDescent="0.3">
      <c r="A3045" s="27">
        <f t="shared" si="21"/>
        <v>1403</v>
      </c>
      <c r="B3045" s="31">
        <v>44922</v>
      </c>
      <c r="C3045" s="31">
        <v>44833</v>
      </c>
      <c r="D3045" s="19" t="s">
        <v>776</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19" t="s">
        <v>81</v>
      </c>
      <c r="K3045" s="51" t="str">
        <f ca="1">LeaveTracker[[#This Row],[Days]]&amp;" "&amp;LeaveTracker[[#This Row],[Type of Leave]]</f>
        <v>1 SL</v>
      </c>
      <c r="L3045" s="23">
        <f ca="1">NETWORKDAYS(LeaveTracker[[#This Row],[Start Date]],LeaveTracker[[#This Row],[End Date]],lstHolidays)</f>
        <v>1</v>
      </c>
      <c r="M3045" s="27"/>
    </row>
    <row r="3046" spans="1:13" ht="30" customHeight="1" x14ac:dyDescent="0.3">
      <c r="A3046" s="27">
        <f t="shared" si="21"/>
        <v>1404</v>
      </c>
      <c r="B3046" s="31">
        <v>44922</v>
      </c>
      <c r="C3046" s="31">
        <v>44823</v>
      </c>
      <c r="D3046" s="19" t="s">
        <v>776</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19" t="s">
        <v>81</v>
      </c>
      <c r="K3046" s="51" t="str">
        <f ca="1">LeaveTracker[[#This Row],[Days]]&amp;" "&amp;LeaveTracker[[#This Row],[Type of Leave]]</f>
        <v>4 SL</v>
      </c>
      <c r="L3046" s="23">
        <f ca="1">NETWORKDAYS(LeaveTracker[[#This Row],[Start Date]],LeaveTracker[[#This Row],[End Date]],lstHolidays)</f>
        <v>4</v>
      </c>
      <c r="M3046" s="27"/>
    </row>
    <row r="3047" spans="1:13" ht="30" customHeight="1" x14ac:dyDescent="0.3">
      <c r="A3047" s="27">
        <f t="shared" si="21"/>
        <v>1405</v>
      </c>
      <c r="B3047" s="31">
        <v>44922</v>
      </c>
      <c r="C3047" s="31">
        <v>44887</v>
      </c>
      <c r="D3047" s="19" t="s">
        <v>874</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19" t="s">
        <v>81</v>
      </c>
      <c r="K3047" s="51" t="str">
        <f ca="1">LeaveTracker[[#This Row],[Days]]&amp;" "&amp;LeaveTracker[[#This Row],[Type of Leave]]</f>
        <v>1 SL</v>
      </c>
      <c r="L3047" s="23">
        <f ca="1">NETWORKDAYS(LeaveTracker[[#This Row],[Start Date]],LeaveTracker[[#This Row],[End Date]],lstHolidays)</f>
        <v>1</v>
      </c>
      <c r="M3047" s="27"/>
    </row>
    <row r="3048" spans="1:13" ht="30" customHeight="1" x14ac:dyDescent="0.3">
      <c r="A3048" s="27">
        <f t="shared" si="21"/>
        <v>1406</v>
      </c>
      <c r="B3048" s="31">
        <v>44922</v>
      </c>
      <c r="C3048" s="31">
        <v>44879</v>
      </c>
      <c r="D3048" s="19" t="s">
        <v>874</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19" t="s">
        <v>81</v>
      </c>
      <c r="K3048" s="51" t="str">
        <f ca="1">LeaveTracker[[#This Row],[Days]]&amp;" "&amp;LeaveTracker[[#This Row],[Type of Leave]]</f>
        <v>1 SL</v>
      </c>
      <c r="L3048" s="23">
        <f ca="1">NETWORKDAYS(LeaveTracker[[#This Row],[Start Date]],LeaveTracker[[#This Row],[End Date]],lstHolidays)</f>
        <v>1</v>
      </c>
      <c r="M3048" s="27"/>
    </row>
    <row r="3049" spans="1:13" ht="30" customHeight="1" x14ac:dyDescent="0.3">
      <c r="A3049" s="27">
        <f t="shared" si="21"/>
        <v>1407</v>
      </c>
      <c r="B3049" s="31">
        <v>44922</v>
      </c>
      <c r="C3049" s="31">
        <v>44859</v>
      </c>
      <c r="D3049" s="19" t="s">
        <v>874</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19" t="s">
        <v>81</v>
      </c>
      <c r="K3049" s="51" t="str">
        <f ca="1">LeaveTracker[[#This Row],[Days]]&amp;" "&amp;LeaveTracker[[#This Row],[Type of Leave]]</f>
        <v>1 SL</v>
      </c>
      <c r="L3049" s="23">
        <f ca="1">NETWORKDAYS(LeaveTracker[[#This Row],[Start Date]],LeaveTracker[[#This Row],[End Date]],lstHolidays)</f>
        <v>1</v>
      </c>
      <c r="M3049" s="27"/>
    </row>
    <row r="3050" spans="1:13" ht="30" customHeight="1" x14ac:dyDescent="0.3">
      <c r="A3050" s="27">
        <f t="shared" si="21"/>
        <v>1408</v>
      </c>
      <c r="B3050" s="31">
        <v>44922</v>
      </c>
      <c r="C3050" s="31">
        <v>44860</v>
      </c>
      <c r="D3050" s="19" t="s">
        <v>1768</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19" t="s">
        <v>81</v>
      </c>
      <c r="K3050" s="51" t="str">
        <f ca="1">LeaveTracker[[#This Row],[Days]]&amp;" "&amp;LeaveTracker[[#This Row],[Type of Leave]]</f>
        <v>1 SL</v>
      </c>
      <c r="L3050" s="23">
        <f ca="1">NETWORKDAYS(LeaveTracker[[#This Row],[Start Date]],LeaveTracker[[#This Row],[End Date]],lstHolidays)</f>
        <v>1</v>
      </c>
      <c r="M3050" s="27"/>
    </row>
    <row r="3051" spans="1:13" ht="30" customHeight="1" x14ac:dyDescent="0.3">
      <c r="A3051" s="27">
        <f t="shared" si="21"/>
        <v>1409</v>
      </c>
      <c r="B3051" s="31">
        <v>44922</v>
      </c>
      <c r="C3051" s="31">
        <v>44868</v>
      </c>
      <c r="D3051" s="19" t="s">
        <v>874</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19" t="s">
        <v>81</v>
      </c>
      <c r="K3051" s="51" t="str">
        <f ca="1">LeaveTracker[[#This Row],[Days]]&amp;" "&amp;LeaveTracker[[#This Row],[Type of Leave]]</f>
        <v>1 SL</v>
      </c>
      <c r="L3051" s="23">
        <f ca="1">NETWORKDAYS(LeaveTracker[[#This Row],[Start Date]],LeaveTracker[[#This Row],[End Date]],lstHolidays)</f>
        <v>1</v>
      </c>
      <c r="M3051" s="27"/>
    </row>
    <row r="3052" spans="1:13" ht="30" customHeight="1" x14ac:dyDescent="0.3">
      <c r="A3052" s="27">
        <v>1409</v>
      </c>
      <c r="B3052" s="31">
        <v>44922</v>
      </c>
      <c r="C3052" s="31">
        <v>44868</v>
      </c>
      <c r="D3052" s="19" t="s">
        <v>874</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19" t="s">
        <v>81</v>
      </c>
      <c r="K3052" s="51" t="str">
        <f ca="1">LeaveTracker[[#This Row],[Days]]&amp;" "&amp;LeaveTracker[[#This Row],[Type of Leave]]</f>
        <v>0 SL</v>
      </c>
      <c r="L3052" s="23">
        <f ca="1">NETWORKDAYS(LeaveTracker[[#This Row],[Start Date]],LeaveTracker[[#This Row],[End Date]],lstHolidays)</f>
        <v>0</v>
      </c>
      <c r="M3052" s="27"/>
    </row>
    <row r="3053" spans="1:13" ht="30" customHeight="1" x14ac:dyDescent="0.3">
      <c r="A3053" s="27">
        <f t="shared" si="21"/>
        <v>1410</v>
      </c>
      <c r="B3053" s="31">
        <v>44922</v>
      </c>
      <c r="C3053" s="31">
        <v>44867</v>
      </c>
      <c r="D3053" s="19" t="s">
        <v>878</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19" t="s">
        <v>81</v>
      </c>
      <c r="K3053" s="51" t="str">
        <f ca="1">LeaveTracker[[#This Row],[Days]]&amp;" "&amp;LeaveTracker[[#This Row],[Type of Leave]]</f>
        <v>1 SL</v>
      </c>
      <c r="L3053" s="23">
        <f ca="1">NETWORKDAYS(LeaveTracker[[#This Row],[Start Date]],LeaveTracker[[#This Row],[End Date]],lstHolidays)</f>
        <v>1</v>
      </c>
      <c r="M3053" s="27"/>
    </row>
    <row r="3054" spans="1:13" ht="30" customHeight="1" x14ac:dyDescent="0.3">
      <c r="A3054" s="27">
        <f t="shared" si="21"/>
        <v>1411</v>
      </c>
      <c r="B3054" s="31">
        <v>44922</v>
      </c>
      <c r="C3054" s="31">
        <v>44841</v>
      </c>
      <c r="D3054" s="19" t="s">
        <v>530</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19" t="s">
        <v>81</v>
      </c>
      <c r="K3054" s="51" t="str">
        <f ca="1">LeaveTracker[[#This Row],[Days]]&amp;" "&amp;LeaveTracker[[#This Row],[Type of Leave]]</f>
        <v>3 SL</v>
      </c>
      <c r="L3054" s="23">
        <f ca="1">NETWORKDAYS(LeaveTracker[[#This Row],[Start Date]],LeaveTracker[[#This Row],[End Date]],lstHolidays)</f>
        <v>3</v>
      </c>
      <c r="M3054" s="27"/>
    </row>
    <row r="3055" spans="1:13" ht="30" customHeight="1" x14ac:dyDescent="0.3">
      <c r="A3055" s="27">
        <f t="shared" si="21"/>
        <v>1412</v>
      </c>
      <c r="B3055" s="31">
        <v>44922</v>
      </c>
      <c r="C3055" s="31">
        <v>44839</v>
      </c>
      <c r="D3055" s="19" t="s">
        <v>875</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19" t="s">
        <v>81</v>
      </c>
      <c r="K3055" s="51" t="str">
        <f ca="1">LeaveTracker[[#This Row],[Days]]&amp;" "&amp;LeaveTracker[[#This Row],[Type of Leave]]</f>
        <v>1 SL</v>
      </c>
      <c r="L3055" s="23">
        <f ca="1">NETWORKDAYS(LeaveTracker[[#This Row],[Start Date]],LeaveTracker[[#This Row],[End Date]],lstHolidays)</f>
        <v>1</v>
      </c>
      <c r="M3055" s="27"/>
    </row>
    <row r="3056" spans="1:13" ht="30" customHeight="1" x14ac:dyDescent="0.3">
      <c r="A3056" s="27">
        <f t="shared" si="21"/>
        <v>1413</v>
      </c>
      <c r="B3056" s="31">
        <v>44922</v>
      </c>
      <c r="C3056" s="31">
        <v>44873</v>
      </c>
      <c r="D3056" s="19" t="s">
        <v>443</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19" t="s">
        <v>82</v>
      </c>
      <c r="J3056" s="43" t="s">
        <v>1004</v>
      </c>
      <c r="K3056" s="51" t="str">
        <f ca="1">LeaveTracker[[#This Row],[Days]]&amp;" "&amp;LeaveTracker[[#This Row],[Type of Leave]]</f>
        <v>1 VL</v>
      </c>
      <c r="L3056" s="23">
        <f ca="1">NETWORKDAYS(LeaveTracker[[#This Row],[Start Date]],LeaveTracker[[#This Row],[End Date]],lstHolidays)</f>
        <v>1</v>
      </c>
      <c r="M3056" s="27"/>
    </row>
    <row r="3057" spans="1:13" ht="30" customHeight="1" x14ac:dyDescent="0.3">
      <c r="A3057" s="27">
        <f t="shared" si="21"/>
        <v>1414</v>
      </c>
      <c r="B3057" s="31">
        <v>44922</v>
      </c>
      <c r="C3057" s="31">
        <v>44841</v>
      </c>
      <c r="D3057" s="19" t="s">
        <v>367</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19" t="s">
        <v>81</v>
      </c>
      <c r="K3057" s="51" t="str">
        <f ca="1">LeaveTracker[[#This Row],[Days]]&amp;" "&amp;LeaveTracker[[#This Row],[Type of Leave]]</f>
        <v>1 SL</v>
      </c>
      <c r="L3057" s="23">
        <f ca="1">NETWORKDAYS(LeaveTracker[[#This Row],[Start Date]],LeaveTracker[[#This Row],[End Date]],lstHolidays)</f>
        <v>1</v>
      </c>
      <c r="M3057" s="27"/>
    </row>
    <row r="3058" spans="1:13" ht="30" customHeight="1" x14ac:dyDescent="0.3">
      <c r="A3058" s="27">
        <f t="shared" si="21"/>
        <v>1415</v>
      </c>
      <c r="B3058" s="31">
        <v>44922</v>
      </c>
      <c r="C3058" s="31">
        <v>44872</v>
      </c>
      <c r="D3058" s="19" t="s">
        <v>375</v>
      </c>
      <c r="E3058" s="51" t="str">
        <f>IF(ISBLANK(LeaveTracker[[#This Row],[Employee Name]]),"-----",VLOOKUP(LeaveTracker[[#This Row],[Employee Name]],Employees[[Employee Name]:[Office]],7))</f>
        <v>BPLO</v>
      </c>
      <c r="F3058" s="51" t="str">
        <f>IF(ISBLANK(LeaveTracker[[#This Row],[Employee Name]]),"-----",VLOOKUP(LeaveTracker[[#This Row],[Employee Name]],Employees[[Employee Name]:[Office]],6))</f>
        <v>JOBCON</v>
      </c>
      <c r="G3058" s="24">
        <v>44880</v>
      </c>
      <c r="H3058" s="24">
        <v>44880</v>
      </c>
      <c r="I3058" s="19" t="s">
        <v>82</v>
      </c>
      <c r="K3058" s="51" t="str">
        <f ca="1">LeaveTracker[[#This Row],[Days]]&amp;" "&amp;LeaveTracker[[#This Row],[Type of Leave]]</f>
        <v>1 VL</v>
      </c>
      <c r="L3058" s="23">
        <f ca="1">NETWORKDAYS(LeaveTracker[[#This Row],[Start Date]],LeaveTracker[[#This Row],[End Date]],lstHolidays)</f>
        <v>1</v>
      </c>
      <c r="M3058" s="27"/>
    </row>
    <row r="3059" spans="1:13" ht="30" customHeight="1" x14ac:dyDescent="0.3">
      <c r="A3059" s="27">
        <f t="shared" si="21"/>
        <v>1416</v>
      </c>
      <c r="B3059" s="31">
        <v>44922</v>
      </c>
      <c r="C3059" s="31">
        <v>44872</v>
      </c>
      <c r="D3059" s="19" t="s">
        <v>375</v>
      </c>
      <c r="E3059" s="51" t="str">
        <f>IF(ISBLANK(LeaveTracker[[#This Row],[Employee Name]]),"-----",VLOOKUP(LeaveTracker[[#This Row],[Employee Name]],Employees[[Employee Name]:[Office]],7))</f>
        <v>BPLO</v>
      </c>
      <c r="F3059" s="51" t="str">
        <f>IF(ISBLANK(LeaveTracker[[#This Row],[Employee Name]]),"-----",VLOOKUP(LeaveTracker[[#This Row],[Employee Name]],Employees[[Employee Name]:[Office]],6))</f>
        <v>JOBCON</v>
      </c>
      <c r="G3059" s="24">
        <v>44890</v>
      </c>
      <c r="H3059" s="24">
        <v>44890</v>
      </c>
      <c r="I3059" s="19" t="s">
        <v>82</v>
      </c>
      <c r="K3059" s="51" t="str">
        <f ca="1">LeaveTracker[[#This Row],[Days]]&amp;" "&amp;LeaveTracker[[#This Row],[Type of Leave]]</f>
        <v>1 VL</v>
      </c>
      <c r="L3059" s="23">
        <f ca="1">NETWORKDAYS(LeaveTracker[[#This Row],[Start Date]],LeaveTracker[[#This Row],[End Date]],lstHolidays)</f>
        <v>1</v>
      </c>
      <c r="M3059" s="27"/>
    </row>
    <row r="3060" spans="1:13" ht="30" customHeight="1" x14ac:dyDescent="0.3">
      <c r="A3060" s="27">
        <f t="shared" si="21"/>
        <v>1417</v>
      </c>
      <c r="B3060" s="31">
        <v>44922</v>
      </c>
      <c r="C3060" s="31">
        <v>44872</v>
      </c>
      <c r="D3060" s="19" t="s">
        <v>578</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19" t="s">
        <v>81</v>
      </c>
      <c r="K3060" s="51" t="str">
        <f ca="1">LeaveTracker[[#This Row],[Days]]&amp;" "&amp;LeaveTracker[[#This Row],[Type of Leave]]</f>
        <v>1 SL</v>
      </c>
      <c r="L3060" s="23">
        <f ca="1">NETWORKDAYS(LeaveTracker[[#This Row],[Start Date]],LeaveTracker[[#This Row],[End Date]],lstHolidays)</f>
        <v>1</v>
      </c>
      <c r="M3060" s="27"/>
    </row>
    <row r="3061" spans="1:13" ht="30" customHeight="1" x14ac:dyDescent="0.3">
      <c r="A3061" s="27">
        <f t="shared" si="21"/>
        <v>1418</v>
      </c>
      <c r="B3061" s="31">
        <v>44922</v>
      </c>
      <c r="C3061" s="31">
        <v>44862</v>
      </c>
      <c r="D3061" s="19" t="s">
        <v>583</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19" t="s">
        <v>81</v>
      </c>
      <c r="K3061" s="51" t="str">
        <f>LeaveTracker[[#This Row],[Days]]&amp;" "&amp;LeaveTracker[[#This Row],[Type of Leave]]</f>
        <v>1 SL</v>
      </c>
      <c r="L3061" s="23">
        <v>1</v>
      </c>
      <c r="M3061" s="27"/>
    </row>
    <row r="3062" spans="1:13" ht="30" customHeight="1" x14ac:dyDescent="0.3">
      <c r="A3062" s="27">
        <f t="shared" si="21"/>
        <v>1419</v>
      </c>
      <c r="B3062" s="31">
        <v>44922</v>
      </c>
      <c r="C3062" s="31">
        <v>44862</v>
      </c>
      <c r="D3062" s="19" t="s">
        <v>578</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19" t="s">
        <v>81</v>
      </c>
      <c r="K3062" s="51" t="str">
        <f ca="1">LeaveTracker[[#This Row],[Days]]&amp;" "&amp;LeaveTracker[[#This Row],[Type of Leave]]</f>
        <v>1 SL</v>
      </c>
      <c r="L3062" s="23">
        <f ca="1">NETWORKDAYS(LeaveTracker[[#This Row],[Start Date]],LeaveTracker[[#This Row],[End Date]],lstHolidays)</f>
        <v>1</v>
      </c>
      <c r="M3062" s="27"/>
    </row>
    <row r="3063" spans="1:13" ht="30" customHeight="1" x14ac:dyDescent="0.3">
      <c r="A3063" s="27">
        <f t="shared" si="21"/>
        <v>1420</v>
      </c>
      <c r="B3063" s="31">
        <v>44922</v>
      </c>
      <c r="C3063" s="31">
        <v>44775</v>
      </c>
      <c r="D3063" s="19" t="s">
        <v>1982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19" t="s">
        <v>298</v>
      </c>
      <c r="J3063" s="43" t="s">
        <v>691</v>
      </c>
      <c r="K3063" s="51" t="str">
        <f ca="1">LeaveTracker[[#This Row],[Days]]&amp;" "&amp;LeaveTracker[[#This Row],[Type of Leave]]</f>
        <v>0 OTHER</v>
      </c>
      <c r="L3063" s="23">
        <f ca="1">NETWORKDAYS(LeaveTracker[[#This Row],[Start Date]],LeaveTracker[[#This Row],[End Date]],lstHolidays)</f>
        <v>0</v>
      </c>
      <c r="M3063" s="27"/>
    </row>
    <row r="3064" spans="1:13" ht="30" customHeight="1" x14ac:dyDescent="0.3">
      <c r="A3064" s="27">
        <f t="shared" si="21"/>
        <v>1421</v>
      </c>
      <c r="B3064" s="31">
        <v>44922</v>
      </c>
      <c r="C3064" s="31">
        <v>44851</v>
      </c>
      <c r="D3064" s="19" t="s">
        <v>583</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19" t="s">
        <v>81</v>
      </c>
      <c r="K3064" s="51" t="str">
        <f ca="1">LeaveTracker[[#This Row],[Days]]&amp;" "&amp;LeaveTracker[[#This Row],[Type of Leave]]</f>
        <v>1 SL</v>
      </c>
      <c r="L3064" s="23">
        <f ca="1">NETWORKDAYS(LeaveTracker[[#This Row],[Start Date]],LeaveTracker[[#This Row],[End Date]],lstHolidays)</f>
        <v>1</v>
      </c>
      <c r="M3064" s="27"/>
    </row>
    <row r="3065" spans="1:13" ht="30" customHeight="1" x14ac:dyDescent="0.3">
      <c r="A3065" s="27">
        <f t="shared" si="21"/>
        <v>1422</v>
      </c>
      <c r="B3065" s="31">
        <v>44922</v>
      </c>
      <c r="C3065" s="31">
        <v>44840</v>
      </c>
      <c r="D3065" s="19" t="s">
        <v>572</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19" t="s">
        <v>81</v>
      </c>
      <c r="K3065" s="51" t="str">
        <f ca="1">LeaveTracker[[#This Row],[Days]]&amp;" "&amp;LeaveTracker[[#This Row],[Type of Leave]]</f>
        <v>2 SL</v>
      </c>
      <c r="L3065" s="23">
        <f ca="1">NETWORKDAYS(LeaveTracker[[#This Row],[Start Date]],LeaveTracker[[#This Row],[End Date]],lstHolidays)</f>
        <v>2</v>
      </c>
      <c r="M3065" s="27"/>
    </row>
    <row r="3066" spans="1:13" ht="30" customHeight="1" x14ac:dyDescent="0.3">
      <c r="A3066" s="27">
        <f t="shared" si="21"/>
        <v>1423</v>
      </c>
      <c r="B3066" s="31">
        <v>44922</v>
      </c>
      <c r="C3066" s="31">
        <v>44851</v>
      </c>
      <c r="D3066" s="19" t="s">
        <v>583</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19" t="s">
        <v>298</v>
      </c>
      <c r="J3066" s="43" t="s">
        <v>274</v>
      </c>
      <c r="K3066" s="51" t="str">
        <f ca="1">LeaveTracker[[#This Row],[Days]]&amp;" "&amp;LeaveTracker[[#This Row],[Type of Leave]]</f>
        <v>3 OTHER</v>
      </c>
      <c r="L3066" s="23">
        <f ca="1">NETWORKDAYS(LeaveTracker[[#This Row],[Start Date]],LeaveTracker[[#This Row],[End Date]],lstHolidays)</f>
        <v>3</v>
      </c>
      <c r="M3066" s="27"/>
    </row>
    <row r="3067" spans="1:13" ht="30" customHeight="1" x14ac:dyDescent="0.3">
      <c r="A3067" s="27">
        <f t="shared" ref="A3067:A3129" si="22">A3066+1</f>
        <v>1424</v>
      </c>
      <c r="B3067" s="31">
        <v>44922</v>
      </c>
      <c r="C3067" s="31">
        <v>44845</v>
      </c>
      <c r="D3067" s="19" t="s">
        <v>578</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19" t="s">
        <v>81</v>
      </c>
      <c r="K3067" s="51" t="str">
        <f ca="1">LeaveTracker[[#This Row],[Days]]&amp;" "&amp;LeaveTracker[[#This Row],[Type of Leave]]</f>
        <v>1 SL</v>
      </c>
      <c r="L3067" s="23">
        <f ca="1">NETWORKDAYS(LeaveTracker[[#This Row],[Start Date]],LeaveTracker[[#This Row],[End Date]],lstHolidays)</f>
        <v>1</v>
      </c>
      <c r="M3067" s="27"/>
    </row>
    <row r="3068" spans="1:13" ht="30" customHeight="1" x14ac:dyDescent="0.3">
      <c r="A3068" s="27">
        <f t="shared" si="22"/>
        <v>1425</v>
      </c>
      <c r="B3068" s="31">
        <v>44922</v>
      </c>
      <c r="C3068" s="31">
        <v>44778</v>
      </c>
      <c r="D3068" s="19" t="s">
        <v>380</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19" t="s">
        <v>298</v>
      </c>
      <c r="J3068" s="43" t="s">
        <v>1003</v>
      </c>
      <c r="K3068" s="51" t="str">
        <f ca="1">LeaveTracker[[#This Row],[Days]]&amp;" "&amp;LeaveTracker[[#This Row],[Type of Leave]]</f>
        <v>1 OTHER</v>
      </c>
      <c r="L3068" s="23">
        <f ca="1">NETWORKDAYS(LeaveTracker[[#This Row],[Start Date]],LeaveTracker[[#This Row],[End Date]],lstHolidays)</f>
        <v>1</v>
      </c>
      <c r="M3068" s="27"/>
    </row>
    <row r="3069" spans="1:13" ht="30" customHeight="1" x14ac:dyDescent="0.3">
      <c r="A3069" s="27">
        <f t="shared" si="22"/>
        <v>1426</v>
      </c>
      <c r="B3069" s="31">
        <v>44922</v>
      </c>
      <c r="C3069" s="31">
        <v>44809</v>
      </c>
      <c r="D3069" s="19" t="s">
        <v>578</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19" t="s">
        <v>81</v>
      </c>
      <c r="K3069" s="51" t="str">
        <f ca="1">LeaveTracker[[#This Row],[Days]]&amp;" "&amp;LeaveTracker[[#This Row],[Type of Leave]]</f>
        <v>1 SL</v>
      </c>
      <c r="L3069" s="23">
        <f ca="1">NETWORKDAYS(LeaveTracker[[#This Row],[Start Date]],LeaveTracker[[#This Row],[End Date]],lstHolidays)</f>
        <v>1</v>
      </c>
      <c r="M3069" s="27"/>
    </row>
    <row r="3070" spans="1:13" ht="30" customHeight="1" x14ac:dyDescent="0.3">
      <c r="A3070" s="27">
        <f t="shared" si="22"/>
        <v>1427</v>
      </c>
      <c r="B3070" s="31">
        <v>44922</v>
      </c>
      <c r="C3070" s="31">
        <v>44858</v>
      </c>
      <c r="D3070" s="19" t="s">
        <v>375</v>
      </c>
      <c r="E3070" s="51" t="str">
        <f>IF(ISBLANK(LeaveTracker[[#This Row],[Employee Name]]),"-----",VLOOKUP(LeaveTracker[[#This Row],[Employee Name]],Employees[[Employee Name]:[Office]],7))</f>
        <v>BPLO</v>
      </c>
      <c r="F3070" s="51" t="str">
        <f>IF(ISBLANK(LeaveTracker[[#This Row],[Employee Name]]),"-----",VLOOKUP(LeaveTracker[[#This Row],[Employee Name]],Employees[[Employee Name]:[Office]],6))</f>
        <v>JOBCON</v>
      </c>
      <c r="G3070" s="24">
        <v>44855</v>
      </c>
      <c r="H3070" s="24">
        <v>44855</v>
      </c>
      <c r="I3070" s="19" t="s">
        <v>81</v>
      </c>
      <c r="K3070" s="51" t="str">
        <f ca="1">LeaveTracker[[#This Row],[Days]]&amp;" "&amp;LeaveTracker[[#This Row],[Type of Leave]]</f>
        <v>1 SL</v>
      </c>
      <c r="L3070" s="23">
        <f ca="1">NETWORKDAYS(LeaveTracker[[#This Row],[Start Date]],LeaveTracker[[#This Row],[End Date]],lstHolidays)</f>
        <v>1</v>
      </c>
      <c r="M3070" s="27"/>
    </row>
    <row r="3071" spans="1:13" ht="30" customHeight="1" x14ac:dyDescent="0.3">
      <c r="A3071" s="27">
        <f t="shared" si="22"/>
        <v>1428</v>
      </c>
      <c r="B3071" s="31">
        <v>44922</v>
      </c>
      <c r="C3071" s="31">
        <v>44823</v>
      </c>
      <c r="D3071" s="19" t="s">
        <v>597</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19" t="s">
        <v>81</v>
      </c>
      <c r="K3071" s="51" t="str">
        <f>LeaveTracker[[#This Row],[Days]]&amp;" "&amp;LeaveTracker[[#This Row],[Type of Leave]]</f>
        <v>1 SL</v>
      </c>
      <c r="L3071" s="23">
        <v>1</v>
      </c>
      <c r="M3071" s="27"/>
    </row>
    <row r="3072" spans="1:13" ht="30" customHeight="1" x14ac:dyDescent="0.3">
      <c r="A3072" s="27">
        <f t="shared" si="22"/>
        <v>1429</v>
      </c>
      <c r="B3072" s="31">
        <v>44922</v>
      </c>
      <c r="C3072" s="31">
        <v>44816</v>
      </c>
      <c r="D3072" s="19" t="s">
        <v>599</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19" t="s">
        <v>81</v>
      </c>
      <c r="K3072" s="51" t="str">
        <f ca="1">LeaveTracker[[#This Row],[Days]]&amp;" "&amp;LeaveTracker[[#This Row],[Type of Leave]]</f>
        <v>1 SL</v>
      </c>
      <c r="L3072" s="23">
        <f ca="1">NETWORKDAYS(LeaveTracker[[#This Row],[Start Date]],LeaveTracker[[#This Row],[End Date]],lstHolidays)</f>
        <v>1</v>
      </c>
      <c r="M3072" s="27"/>
    </row>
    <row r="3073" spans="1:13" ht="30" customHeight="1" x14ac:dyDescent="0.3">
      <c r="A3073" s="27">
        <f t="shared" si="22"/>
        <v>1430</v>
      </c>
      <c r="B3073" s="31">
        <v>44922</v>
      </c>
      <c r="C3073" s="31">
        <v>44816</v>
      </c>
      <c r="D3073" s="19" t="s">
        <v>591</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19" t="s">
        <v>81</v>
      </c>
      <c r="K3073" s="51" t="str">
        <f>LeaveTracker[[#This Row],[Days]]&amp;" "&amp;LeaveTracker[[#This Row],[Type of Leave]]</f>
        <v>1 SL</v>
      </c>
      <c r="L3073" s="23">
        <v>1</v>
      </c>
      <c r="M3073" s="27"/>
    </row>
    <row r="3074" spans="1:13" ht="30" customHeight="1" x14ac:dyDescent="0.3">
      <c r="A3074" s="27">
        <f t="shared" si="22"/>
        <v>1431</v>
      </c>
      <c r="B3074" s="31">
        <v>44922</v>
      </c>
      <c r="C3074" s="31">
        <v>44882</v>
      </c>
      <c r="D3074" s="19" t="s">
        <v>601</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19" t="s">
        <v>81</v>
      </c>
      <c r="K3074" s="51" t="str">
        <f ca="1">LeaveTracker[[#This Row],[Days]]&amp;" "&amp;LeaveTracker[[#This Row],[Type of Leave]]</f>
        <v>1 SL</v>
      </c>
      <c r="L3074" s="23">
        <f ca="1">NETWORKDAYS(LeaveTracker[[#This Row],[Start Date]],LeaveTracker[[#This Row],[End Date]],lstHolidays)</f>
        <v>1</v>
      </c>
      <c r="M3074" s="27"/>
    </row>
    <row r="3075" spans="1:13" ht="30" customHeight="1" x14ac:dyDescent="0.3">
      <c r="A3075" s="27">
        <f t="shared" si="22"/>
        <v>1432</v>
      </c>
      <c r="B3075" s="31">
        <v>44922</v>
      </c>
      <c r="C3075" s="31">
        <v>44879</v>
      </c>
      <c r="D3075" s="19" t="s">
        <v>591</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19" t="s">
        <v>81</v>
      </c>
      <c r="K3075" s="51" t="str">
        <f>LeaveTracker[[#This Row],[Days]]&amp;" "&amp;LeaveTracker[[#This Row],[Type of Leave]]</f>
        <v>1 SL</v>
      </c>
      <c r="L3075" s="23">
        <v>1</v>
      </c>
      <c r="M3075" s="27"/>
    </row>
    <row r="3076" spans="1:13" ht="30" customHeight="1" x14ac:dyDescent="0.3">
      <c r="A3076" s="27">
        <f t="shared" si="22"/>
        <v>1433</v>
      </c>
      <c r="B3076" s="31">
        <v>44922</v>
      </c>
      <c r="C3076" s="31">
        <v>44858</v>
      </c>
      <c r="D3076" s="19" t="s">
        <v>601</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19" t="s">
        <v>82</v>
      </c>
      <c r="J3076" s="43" t="s">
        <v>1004</v>
      </c>
      <c r="K3076" s="51" t="str">
        <f ca="1">LeaveTracker[[#This Row],[Days]]&amp;" "&amp;LeaveTracker[[#This Row],[Type of Leave]]</f>
        <v>3 VL</v>
      </c>
      <c r="L3076" s="23">
        <f ca="1">NETWORKDAYS(LeaveTracker[[#This Row],[Start Date]],LeaveTracker[[#This Row],[End Date]],lstHolidays)</f>
        <v>3</v>
      </c>
      <c r="M3076" s="27"/>
    </row>
    <row r="3077" spans="1:13" ht="30" customHeight="1" x14ac:dyDescent="0.3">
      <c r="A3077" s="27">
        <f t="shared" si="22"/>
        <v>1434</v>
      </c>
      <c r="B3077" s="31">
        <v>44922</v>
      </c>
      <c r="C3077" s="31">
        <v>44874</v>
      </c>
      <c r="D3077" s="19" t="s">
        <v>618</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19" t="s">
        <v>298</v>
      </c>
      <c r="J3077" s="43" t="s">
        <v>1003</v>
      </c>
      <c r="K3077" s="51" t="str">
        <f ca="1">LeaveTracker[[#This Row],[Days]]&amp;" "&amp;LeaveTracker[[#This Row],[Type of Leave]]</f>
        <v>1 OTHER</v>
      </c>
      <c r="L3077" s="23">
        <f ca="1">NETWORKDAYS(LeaveTracker[[#This Row],[Start Date]],LeaveTracker[[#This Row],[End Date]],lstHolidays)</f>
        <v>1</v>
      </c>
      <c r="M3077" s="27"/>
    </row>
    <row r="3078" spans="1:13" ht="30" customHeight="1" x14ac:dyDescent="0.3">
      <c r="A3078" s="27">
        <f t="shared" si="22"/>
        <v>1435</v>
      </c>
      <c r="B3078" s="31">
        <v>44922</v>
      </c>
      <c r="C3078" s="31">
        <v>44838</v>
      </c>
      <c r="D3078" s="19" t="s">
        <v>618</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19" t="s">
        <v>298</v>
      </c>
      <c r="J3078" s="43" t="s">
        <v>1003</v>
      </c>
      <c r="K3078" s="51" t="str">
        <f ca="1">LeaveTracker[[#This Row],[Days]]&amp;" "&amp;LeaveTracker[[#This Row],[Type of Leave]]</f>
        <v>1 OTHER</v>
      </c>
      <c r="L3078" s="23">
        <f ca="1">NETWORKDAYS(LeaveTracker[[#This Row],[Start Date]],LeaveTracker[[#This Row],[End Date]],lstHolidays)</f>
        <v>1</v>
      </c>
      <c r="M3078" s="27"/>
    </row>
    <row r="3079" spans="1:13" ht="30" customHeight="1" x14ac:dyDescent="0.3">
      <c r="A3079" s="27">
        <f t="shared" si="22"/>
        <v>1436</v>
      </c>
      <c r="B3079" s="31">
        <v>44922</v>
      </c>
      <c r="C3079" s="31">
        <v>44879</v>
      </c>
      <c r="D3079" s="19" t="s">
        <v>597</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19" t="s">
        <v>81</v>
      </c>
      <c r="K3079" s="51" t="str">
        <f>LeaveTracker[[#This Row],[Days]]&amp;" "&amp;LeaveTracker[[#This Row],[Type of Leave]]</f>
        <v>1 SL</v>
      </c>
      <c r="L3079" s="23">
        <v>1</v>
      </c>
      <c r="M3079" s="27"/>
    </row>
    <row r="3080" spans="1:13" ht="30" customHeight="1" x14ac:dyDescent="0.3">
      <c r="A3080" s="27">
        <f t="shared" si="22"/>
        <v>1437</v>
      </c>
      <c r="B3080" s="31">
        <v>44922</v>
      </c>
      <c r="C3080" s="31">
        <v>44884</v>
      </c>
      <c r="D3080" s="19" t="s">
        <v>1834</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19" t="s">
        <v>81</v>
      </c>
      <c r="K3080" s="51" t="str">
        <f ca="1">LeaveTracker[[#This Row],[Days]]&amp;" "&amp;LeaveTracker[[#This Row],[Type of Leave]]</f>
        <v>1 SL</v>
      </c>
      <c r="L3080" s="23">
        <f ca="1">NETWORKDAYS(LeaveTracker[[#This Row],[Start Date]],LeaveTracker[[#This Row],[End Date]],lstHolidays)</f>
        <v>1</v>
      </c>
      <c r="M3080" s="27"/>
    </row>
    <row r="3081" spans="1:13" ht="30" customHeight="1" x14ac:dyDescent="0.3">
      <c r="A3081" s="27">
        <f t="shared" si="22"/>
        <v>1438</v>
      </c>
      <c r="B3081" s="31">
        <v>44922</v>
      </c>
      <c r="C3081" s="31">
        <v>44872</v>
      </c>
      <c r="D3081" s="19" t="s">
        <v>1046</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19" t="s">
        <v>82</v>
      </c>
      <c r="J3081" s="43" t="s">
        <v>1004</v>
      </c>
      <c r="K3081" s="51" t="str">
        <f ca="1">LeaveTracker[[#This Row],[Days]]&amp;" "&amp;LeaveTracker[[#This Row],[Type of Leave]]</f>
        <v>1 VL</v>
      </c>
      <c r="L3081" s="23">
        <f ca="1">NETWORKDAYS(LeaveTracker[[#This Row],[Start Date]],LeaveTracker[[#This Row],[End Date]],lstHolidays)</f>
        <v>1</v>
      </c>
      <c r="M3081" s="27"/>
    </row>
    <row r="3082" spans="1:13" ht="30" customHeight="1" x14ac:dyDescent="0.3">
      <c r="A3082" s="27">
        <f t="shared" si="22"/>
        <v>1439</v>
      </c>
      <c r="B3082" s="31">
        <v>44922</v>
      </c>
      <c r="C3082" s="31">
        <v>44865</v>
      </c>
      <c r="D3082" s="19" t="s">
        <v>1109</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19" t="s">
        <v>82</v>
      </c>
      <c r="K3082" s="51" t="str">
        <f ca="1">LeaveTracker[[#This Row],[Days]]&amp;" "&amp;LeaveTracker[[#This Row],[Type of Leave]]</f>
        <v>5 VL</v>
      </c>
      <c r="L3082" s="23">
        <f ca="1">NETWORKDAYS(LeaveTracker[[#This Row],[Start Date]],LeaveTracker[[#This Row],[End Date]],lstHolidays)</f>
        <v>5</v>
      </c>
      <c r="M3082" s="27"/>
    </row>
    <row r="3083" spans="1:13" ht="30" customHeight="1" x14ac:dyDescent="0.3">
      <c r="A3083" s="27">
        <f t="shared" si="22"/>
        <v>1440</v>
      </c>
      <c r="B3083" s="31">
        <v>44922</v>
      </c>
      <c r="C3083" s="31">
        <v>44894</v>
      </c>
      <c r="D3083" s="19" t="s">
        <v>683</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19" t="s">
        <v>81</v>
      </c>
      <c r="K3083" s="51" t="str">
        <f ca="1">LeaveTracker[[#This Row],[Days]]&amp;" "&amp;LeaveTracker[[#This Row],[Type of Leave]]</f>
        <v>1 SL</v>
      </c>
      <c r="L3083" s="23">
        <f ca="1">NETWORKDAYS(LeaveTracker[[#This Row],[Start Date]],LeaveTracker[[#This Row],[End Date]],lstHolidays)</f>
        <v>1</v>
      </c>
      <c r="M3083" s="27"/>
    </row>
    <row r="3084" spans="1:13" ht="30" customHeight="1" x14ac:dyDescent="0.3">
      <c r="A3084" s="27">
        <f t="shared" si="22"/>
        <v>1441</v>
      </c>
      <c r="B3084" s="31">
        <v>44922</v>
      </c>
      <c r="C3084" s="31">
        <v>44909</v>
      </c>
      <c r="D3084" s="19" t="s">
        <v>683</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19" t="s">
        <v>298</v>
      </c>
      <c r="J3084" s="43" t="s">
        <v>1003</v>
      </c>
      <c r="K3084" s="51" t="str">
        <f ca="1">LeaveTracker[[#This Row],[Days]]&amp;" "&amp;LeaveTracker[[#This Row],[Type of Leave]]</f>
        <v>1 OTHER</v>
      </c>
      <c r="L3084" s="23">
        <f ca="1">NETWORKDAYS(LeaveTracker[[#This Row],[Start Date]],LeaveTracker[[#This Row],[End Date]],lstHolidays)</f>
        <v>1</v>
      </c>
      <c r="M3084" s="27"/>
    </row>
    <row r="3085" spans="1:13" ht="30" customHeight="1" x14ac:dyDescent="0.3">
      <c r="A3085" s="27">
        <f t="shared" si="22"/>
        <v>1442</v>
      </c>
      <c r="B3085" s="31">
        <v>44922</v>
      </c>
      <c r="C3085" s="31">
        <v>44902</v>
      </c>
      <c r="D3085" s="19" t="s">
        <v>591</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19" t="s">
        <v>82</v>
      </c>
      <c r="J3085" s="43" t="s">
        <v>1004</v>
      </c>
      <c r="K3085" s="51" t="str">
        <f ca="1">LeaveTracker[[#This Row],[Days]]&amp;" "&amp;LeaveTracker[[#This Row],[Type of Leave]]</f>
        <v>3 VL</v>
      </c>
      <c r="L3085" s="23">
        <f ca="1">NETWORKDAYS(LeaveTracker[[#This Row],[Start Date]],LeaveTracker[[#This Row],[End Date]],lstHolidays)</f>
        <v>3</v>
      </c>
      <c r="M3085" s="27"/>
    </row>
    <row r="3086" spans="1:13" ht="30" customHeight="1" x14ac:dyDescent="0.3">
      <c r="A3086" s="27">
        <f t="shared" si="22"/>
        <v>1443</v>
      </c>
      <c r="B3086" s="31">
        <v>44922</v>
      </c>
      <c r="C3086" s="31">
        <v>44902</v>
      </c>
      <c r="D3086" s="19" t="s">
        <v>595</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19" t="s">
        <v>81</v>
      </c>
      <c r="K3086" s="51" t="str">
        <f ca="1">LeaveTracker[[#This Row],[Days]]&amp;" "&amp;LeaveTracker[[#This Row],[Type of Leave]]</f>
        <v>1 SL</v>
      </c>
      <c r="L3086" s="23">
        <f ca="1">NETWORKDAYS(LeaveTracker[[#This Row],[Start Date]],LeaveTracker[[#This Row],[End Date]],lstHolidays)</f>
        <v>1</v>
      </c>
      <c r="M3086" s="27"/>
    </row>
    <row r="3087" spans="1:13" ht="30" customHeight="1" x14ac:dyDescent="0.3">
      <c r="A3087" s="27">
        <f t="shared" si="22"/>
        <v>1444</v>
      </c>
      <c r="B3087" s="31">
        <v>44922</v>
      </c>
      <c r="C3087" s="31">
        <v>44902</v>
      </c>
      <c r="D3087" s="19" t="s">
        <v>591</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19" t="s">
        <v>298</v>
      </c>
      <c r="J3087" s="43" t="s">
        <v>1003</v>
      </c>
      <c r="K3087" s="51" t="str">
        <f ca="1">LeaveTracker[[#This Row],[Days]]&amp;" "&amp;LeaveTracker[[#This Row],[Type of Leave]]</f>
        <v>1 OTHER</v>
      </c>
      <c r="L3087" s="23">
        <f ca="1">NETWORKDAYS(LeaveTracker[[#This Row],[Start Date]],LeaveTracker[[#This Row],[End Date]],lstHolidays)</f>
        <v>1</v>
      </c>
      <c r="M3087" s="27"/>
    </row>
    <row r="3088" spans="1:13" ht="30" customHeight="1" x14ac:dyDescent="0.3">
      <c r="A3088" s="27">
        <f t="shared" si="22"/>
        <v>1445</v>
      </c>
      <c r="B3088" s="31">
        <v>44922</v>
      </c>
      <c r="C3088" s="31">
        <v>44902</v>
      </c>
      <c r="D3088" s="19" t="s">
        <v>618</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19" t="s">
        <v>82</v>
      </c>
      <c r="K3088" s="51" t="str">
        <f ca="1">LeaveTracker[[#This Row],[Days]]&amp;" "&amp;LeaveTracker[[#This Row],[Type of Leave]]</f>
        <v>1 VL</v>
      </c>
      <c r="L3088" s="23">
        <f ca="1">NETWORKDAYS(LeaveTracker[[#This Row],[Start Date]],LeaveTracker[[#This Row],[End Date]],lstHolidays)</f>
        <v>1</v>
      </c>
      <c r="M3088" s="27"/>
    </row>
    <row r="3089" spans="1:13" ht="30" customHeight="1" x14ac:dyDescent="0.3">
      <c r="A3089" s="27">
        <v>1445</v>
      </c>
      <c r="B3089" s="31">
        <v>44922</v>
      </c>
      <c r="C3089" s="31">
        <v>44902</v>
      </c>
      <c r="D3089" s="19" t="s">
        <v>618</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19" t="s">
        <v>82</v>
      </c>
      <c r="K3089" s="51" t="str">
        <f>LeaveTracker[[#This Row],[Days]]&amp;" "&amp;LeaveTracker[[#This Row],[Type of Leave]]</f>
        <v>1 VL</v>
      </c>
      <c r="L3089" s="23">
        <v>1</v>
      </c>
      <c r="M3089" s="27"/>
    </row>
    <row r="3090" spans="1:13" ht="30" customHeight="1" x14ac:dyDescent="0.3">
      <c r="A3090" s="27">
        <v>1445</v>
      </c>
      <c r="B3090" s="31">
        <v>44922</v>
      </c>
      <c r="C3090" s="31">
        <v>44902</v>
      </c>
      <c r="D3090" s="19" t="s">
        <v>618</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19" t="s">
        <v>82</v>
      </c>
      <c r="K3090" s="51" t="str">
        <f ca="1">LeaveTracker[[#This Row],[Days]]&amp;" "&amp;LeaveTracker[[#This Row],[Type of Leave]]</f>
        <v>1 VL</v>
      </c>
      <c r="L3090" s="23">
        <f ca="1">NETWORKDAYS(LeaveTracker[[#This Row],[Start Date]],LeaveTracker[[#This Row],[End Date]],lstHolidays)</f>
        <v>1</v>
      </c>
      <c r="M3090" s="27"/>
    </row>
    <row r="3091" spans="1:13" ht="30" customHeight="1" x14ac:dyDescent="0.3">
      <c r="A3091" s="27">
        <f t="shared" si="22"/>
        <v>1446</v>
      </c>
      <c r="B3091" s="31">
        <v>44922</v>
      </c>
      <c r="C3091" s="31">
        <v>44868</v>
      </c>
      <c r="D3091" s="19" t="s">
        <v>710</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19" t="s">
        <v>82</v>
      </c>
      <c r="J3091" s="43" t="s">
        <v>1004</v>
      </c>
      <c r="K3091" s="51" t="str">
        <f ca="1">LeaveTracker[[#This Row],[Days]]&amp;" "&amp;LeaveTracker[[#This Row],[Type of Leave]]</f>
        <v>1 VL</v>
      </c>
      <c r="L3091" s="23">
        <f ca="1">NETWORKDAYS(LeaveTracker[[#This Row],[Start Date]],LeaveTracker[[#This Row],[End Date]],lstHolidays)</f>
        <v>1</v>
      </c>
      <c r="M3091" s="27"/>
    </row>
    <row r="3092" spans="1:13" ht="30" customHeight="1" x14ac:dyDescent="0.3">
      <c r="A3092" s="27">
        <f t="shared" si="22"/>
        <v>1447</v>
      </c>
      <c r="B3092" s="31">
        <v>44922</v>
      </c>
      <c r="C3092" s="31">
        <v>44851</v>
      </c>
      <c r="D3092" s="19" t="s">
        <v>893</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19" t="s">
        <v>81</v>
      </c>
      <c r="K3092" s="51" t="str">
        <f>LeaveTracker[[#This Row],[Days]]&amp;" "&amp;LeaveTracker[[#This Row],[Type of Leave]]</f>
        <v>9 SL</v>
      </c>
      <c r="L3092" s="23">
        <v>9</v>
      </c>
      <c r="M3092" s="27"/>
    </row>
    <row r="3093" spans="1:13" ht="30"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19" t="s">
        <v>82</v>
      </c>
      <c r="K3093" s="51" t="str">
        <f ca="1">LeaveTracker[[#This Row],[Days]]&amp;" "&amp;LeaveTracker[[#This Row],[Type of Leave]]</f>
        <v>2 VL</v>
      </c>
      <c r="L3093" s="23">
        <f ca="1">NETWORKDAYS(LeaveTracker[[#This Row],[Start Date]],LeaveTracker[[#This Row],[End Date]],lstHolidays)</f>
        <v>2</v>
      </c>
      <c r="M3093" s="27"/>
    </row>
    <row r="3094" spans="1:13" ht="30"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19" t="s">
        <v>82</v>
      </c>
      <c r="K3094" s="51" t="str">
        <f ca="1">LeaveTracker[[#This Row],[Days]]&amp;" "&amp;LeaveTracker[[#This Row],[Type of Leave]]</f>
        <v>2 VL</v>
      </c>
      <c r="L3094" s="23">
        <f ca="1">NETWORKDAYS(LeaveTracker[[#This Row],[Start Date]],LeaveTracker[[#This Row],[End Date]],lstHolidays)</f>
        <v>2</v>
      </c>
      <c r="M3094" s="27"/>
    </row>
    <row r="3095" spans="1:13" ht="30"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19" t="s">
        <v>82</v>
      </c>
      <c r="K3095" s="51" t="str">
        <f ca="1">LeaveTracker[[#This Row],[Days]]&amp;" "&amp;LeaveTracker[[#This Row],[Type of Leave]]</f>
        <v>1 VL</v>
      </c>
      <c r="L3095" s="23">
        <f ca="1">NETWORKDAYS(LeaveTracker[[#This Row],[Start Date]],LeaveTracker[[#This Row],[End Date]],lstHolidays)</f>
        <v>1</v>
      </c>
      <c r="M3095" s="27"/>
    </row>
    <row r="3096" spans="1:13" ht="30" customHeight="1" x14ac:dyDescent="0.3">
      <c r="A3096" s="27">
        <f t="shared" si="22"/>
        <v>1450</v>
      </c>
      <c r="B3096" s="31">
        <v>44922</v>
      </c>
      <c r="C3096" s="31">
        <v>44838</v>
      </c>
      <c r="D3096" s="19" t="s">
        <v>1985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19" t="s">
        <v>298</v>
      </c>
      <c r="J3096" s="43" t="s">
        <v>1003</v>
      </c>
      <c r="K3096" s="51" t="str">
        <f ca="1">LeaveTracker[[#This Row],[Days]]&amp;" "&amp;LeaveTracker[[#This Row],[Type of Leave]]</f>
        <v>1 OTHER</v>
      </c>
      <c r="L3096" s="23">
        <f ca="1">NETWORKDAYS(LeaveTracker[[#This Row],[Start Date]],LeaveTracker[[#This Row],[End Date]],lstHolidays)</f>
        <v>1</v>
      </c>
      <c r="M3096" s="27"/>
    </row>
    <row r="3097" spans="1:13" ht="30" customHeight="1" x14ac:dyDescent="0.3">
      <c r="A3097" s="27">
        <f t="shared" si="22"/>
        <v>1451</v>
      </c>
      <c r="B3097" s="31">
        <v>44922</v>
      </c>
      <c r="C3097" s="31">
        <v>44838</v>
      </c>
      <c r="D3097" s="19" t="s">
        <v>1189</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19" t="s">
        <v>82</v>
      </c>
      <c r="K3097" s="51" t="str">
        <f ca="1">LeaveTracker[[#This Row],[Days]]&amp;" "&amp;LeaveTracker[[#This Row],[Type of Leave]]</f>
        <v>10 VL</v>
      </c>
      <c r="L3097" s="23">
        <f ca="1">NETWORKDAYS(LeaveTracker[[#This Row],[Start Date]],LeaveTracker[[#This Row],[End Date]],lstHolidays)</f>
        <v>10</v>
      </c>
      <c r="M3097" s="27"/>
    </row>
    <row r="3098" spans="1:13" ht="30" customHeight="1" x14ac:dyDescent="0.3">
      <c r="A3098" s="27">
        <f t="shared" si="22"/>
        <v>1452</v>
      </c>
      <c r="B3098" s="31">
        <v>44922</v>
      </c>
      <c r="C3098" s="31">
        <v>44883</v>
      </c>
      <c r="D3098" s="19" t="s">
        <v>464</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19" t="s">
        <v>81</v>
      </c>
      <c r="K3098" s="51" t="str">
        <f ca="1">LeaveTracker[[#This Row],[Days]]&amp;" "&amp;LeaveTracker[[#This Row],[Type of Leave]]</f>
        <v>1 SL</v>
      </c>
      <c r="L3098" s="23">
        <f ca="1">NETWORKDAYS(LeaveTracker[[#This Row],[Start Date]],LeaveTracker[[#This Row],[End Date]],lstHolidays)</f>
        <v>1</v>
      </c>
      <c r="M3098" s="27"/>
    </row>
    <row r="3099" spans="1:13" ht="30" customHeight="1" x14ac:dyDescent="0.3">
      <c r="A3099" s="27">
        <f t="shared" si="22"/>
        <v>1453</v>
      </c>
      <c r="B3099" s="31">
        <v>44922</v>
      </c>
      <c r="C3099" s="31">
        <v>44852</v>
      </c>
      <c r="D3099" s="19" t="s">
        <v>443</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19" t="s">
        <v>82</v>
      </c>
      <c r="J3099" s="43" t="s">
        <v>1004</v>
      </c>
      <c r="K3099" s="51" t="str">
        <f ca="1">LeaveTracker[[#This Row],[Days]]&amp;" "&amp;LeaveTracker[[#This Row],[Type of Leave]]</f>
        <v>1 VL</v>
      </c>
      <c r="L3099" s="23">
        <f ca="1">NETWORKDAYS(LeaveTracker[[#This Row],[Start Date]],LeaveTracker[[#This Row],[End Date]],lstHolidays)</f>
        <v>1</v>
      </c>
      <c r="M3099" s="27"/>
    </row>
    <row r="3100" spans="1:13" ht="30" customHeight="1" x14ac:dyDescent="0.3">
      <c r="A3100" s="27">
        <f t="shared" si="22"/>
        <v>1454</v>
      </c>
      <c r="B3100" s="31">
        <v>44922</v>
      </c>
      <c r="C3100" s="31">
        <v>44838</v>
      </c>
      <c r="D3100" s="19" t="s">
        <v>574</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19" t="s">
        <v>81</v>
      </c>
      <c r="K3100" s="51" t="str">
        <f ca="1">LeaveTracker[[#This Row],[Days]]&amp;" "&amp;LeaveTracker[[#This Row],[Type of Leave]]</f>
        <v>1 SL</v>
      </c>
      <c r="L3100" s="23">
        <f ca="1">NETWORKDAYS(LeaveTracker[[#This Row],[Start Date]],LeaveTracker[[#This Row],[End Date]],lstHolidays)</f>
        <v>1</v>
      </c>
      <c r="M3100" s="27"/>
    </row>
    <row r="3101" spans="1:13" ht="30" customHeight="1" x14ac:dyDescent="0.3">
      <c r="A3101" s="27">
        <f t="shared" si="22"/>
        <v>1455</v>
      </c>
      <c r="B3101" s="31">
        <v>44922</v>
      </c>
      <c r="C3101" s="31">
        <v>44846</v>
      </c>
      <c r="D3101" s="19" t="s">
        <v>574</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19" t="s">
        <v>81</v>
      </c>
      <c r="K3101" s="51" t="str">
        <f ca="1">LeaveTracker[[#This Row],[Days]]&amp;" "&amp;LeaveTracker[[#This Row],[Type of Leave]]</f>
        <v>5 SL</v>
      </c>
      <c r="L3101" s="23">
        <f ca="1">NETWORKDAYS(LeaveTracker[[#This Row],[Start Date]],LeaveTracker[[#This Row],[End Date]],lstHolidays)</f>
        <v>5</v>
      </c>
      <c r="M3101" s="27"/>
    </row>
    <row r="3102" spans="1:13" ht="30" customHeight="1" x14ac:dyDescent="0.3">
      <c r="A3102" s="27">
        <f t="shared" si="22"/>
        <v>1456</v>
      </c>
      <c r="B3102" s="31">
        <v>44922</v>
      </c>
      <c r="C3102" s="31">
        <v>44831</v>
      </c>
      <c r="D3102" s="19" t="s">
        <v>925</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19" t="s">
        <v>82</v>
      </c>
      <c r="K3102" s="51" t="str">
        <f ca="1">LeaveTracker[[#This Row],[Days]]&amp;" "&amp;LeaveTracker[[#This Row],[Type of Leave]]</f>
        <v>6 VL</v>
      </c>
      <c r="L3102" s="23">
        <f ca="1">NETWORKDAYS(LeaveTracker[[#This Row],[Start Date]],LeaveTracker[[#This Row],[End Date]],lstHolidays)</f>
        <v>6</v>
      </c>
      <c r="M3102" s="27"/>
    </row>
    <row r="3103" spans="1:13" ht="30" customHeight="1" x14ac:dyDescent="0.3">
      <c r="A3103" s="27">
        <f t="shared" si="22"/>
        <v>1457</v>
      </c>
      <c r="B3103" s="31">
        <v>44922</v>
      </c>
      <c r="C3103" s="31">
        <v>44831</v>
      </c>
      <c r="D3103" s="19" t="s">
        <v>925</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19" t="s">
        <v>82</v>
      </c>
      <c r="K3103" s="51" t="str">
        <f ca="1">LeaveTracker[[#This Row],[Days]]&amp;" "&amp;LeaveTracker[[#This Row],[Type of Leave]]</f>
        <v>9 VL</v>
      </c>
      <c r="L3103" s="23">
        <f ca="1">NETWORKDAYS(LeaveTracker[[#This Row],[Start Date]],LeaveTracker[[#This Row],[End Date]],lstHolidays)</f>
        <v>9</v>
      </c>
      <c r="M3103" s="27"/>
    </row>
    <row r="3104" spans="1:13" ht="30" customHeight="1" x14ac:dyDescent="0.3">
      <c r="A3104" s="27">
        <f t="shared" si="22"/>
        <v>1458</v>
      </c>
      <c r="B3104" s="31">
        <v>44922</v>
      </c>
      <c r="C3104" s="31">
        <v>44817</v>
      </c>
      <c r="D3104" s="19" t="s">
        <v>559</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19" t="s">
        <v>81</v>
      </c>
      <c r="K3104" s="51" t="str">
        <f ca="1">LeaveTracker[[#This Row],[Days]]&amp;" "&amp;LeaveTracker[[#This Row],[Type of Leave]]</f>
        <v>1 SL</v>
      </c>
      <c r="L3104" s="23">
        <f ca="1">NETWORKDAYS(LeaveTracker[[#This Row],[Start Date]],LeaveTracker[[#This Row],[End Date]],lstHolidays)</f>
        <v>1</v>
      </c>
      <c r="M3104" s="27"/>
    </row>
    <row r="3105" spans="1:13" ht="30" customHeight="1" x14ac:dyDescent="0.3">
      <c r="A3105" s="27">
        <f t="shared" si="22"/>
        <v>1459</v>
      </c>
      <c r="B3105" s="31">
        <v>44922</v>
      </c>
      <c r="C3105" s="31">
        <v>44791</v>
      </c>
      <c r="D3105" s="19" t="s">
        <v>336</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19" t="s">
        <v>298</v>
      </c>
      <c r="J3105" s="43" t="s">
        <v>1003</v>
      </c>
      <c r="K3105" s="51" t="str">
        <f ca="1">LeaveTracker[[#This Row],[Days]]&amp;" "&amp;LeaveTracker[[#This Row],[Type of Leave]]</f>
        <v>-24 OTHER</v>
      </c>
      <c r="L3105" s="23">
        <f ca="1">NETWORKDAYS(LeaveTracker[[#This Row],[Start Date]],LeaveTracker[[#This Row],[End Date]],lstHolidays)</f>
        <v>-24</v>
      </c>
      <c r="M3105" s="27"/>
    </row>
    <row r="3106" spans="1:13" ht="30" customHeight="1" x14ac:dyDescent="0.3">
      <c r="A3106" s="27">
        <f t="shared" si="22"/>
        <v>1460</v>
      </c>
      <c r="B3106" s="31">
        <v>44922</v>
      </c>
      <c r="C3106" s="31">
        <v>44781</v>
      </c>
      <c r="D3106" s="19" t="s">
        <v>574</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19" t="s">
        <v>81</v>
      </c>
      <c r="K3106" s="51" t="str">
        <f ca="1">LeaveTracker[[#This Row],[Days]]&amp;" "&amp;LeaveTracker[[#This Row],[Type of Leave]]</f>
        <v>1 SL</v>
      </c>
      <c r="L3106" s="23">
        <f ca="1">NETWORKDAYS(LeaveTracker[[#This Row],[Start Date]],LeaveTracker[[#This Row],[End Date]],lstHolidays)</f>
        <v>1</v>
      </c>
      <c r="M3106" s="27"/>
    </row>
    <row r="3107" spans="1:13" ht="30" customHeight="1" x14ac:dyDescent="0.3">
      <c r="A3107" s="27">
        <f t="shared" si="22"/>
        <v>1461</v>
      </c>
      <c r="B3107" s="31">
        <v>44922</v>
      </c>
      <c r="C3107" s="31">
        <v>44791</v>
      </c>
      <c r="D3107" s="19" t="s">
        <v>632</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19" t="s">
        <v>81</v>
      </c>
      <c r="K3107" s="51" t="str">
        <f ca="1">LeaveTracker[[#This Row],[Days]]&amp;" "&amp;LeaveTracker[[#This Row],[Type of Leave]]</f>
        <v>1 SL</v>
      </c>
      <c r="L3107" s="23">
        <f ca="1">NETWORKDAYS(LeaveTracker[[#This Row],[Start Date]],LeaveTracker[[#This Row],[End Date]],lstHolidays)</f>
        <v>1</v>
      </c>
      <c r="M3107" s="27"/>
    </row>
    <row r="3108" spans="1:13" ht="30" customHeight="1" x14ac:dyDescent="0.3">
      <c r="A3108" s="27">
        <f t="shared" si="22"/>
        <v>1462</v>
      </c>
      <c r="B3108" s="31">
        <v>44922</v>
      </c>
      <c r="C3108" s="31">
        <v>44811</v>
      </c>
      <c r="D3108" s="19" t="s">
        <v>464</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19" t="s">
        <v>81</v>
      </c>
      <c r="K3108" s="51" t="str">
        <f ca="1">LeaveTracker[[#This Row],[Days]]&amp;" "&amp;LeaveTracker[[#This Row],[Type of Leave]]</f>
        <v>2 SL</v>
      </c>
      <c r="L3108" s="23">
        <f ca="1">NETWORKDAYS(LeaveTracker[[#This Row],[Start Date]],LeaveTracker[[#This Row],[End Date]],lstHolidays)</f>
        <v>2</v>
      </c>
      <c r="M3108" s="27"/>
    </row>
    <row r="3109" spans="1:13" ht="30" customHeight="1" x14ac:dyDescent="0.3">
      <c r="A3109" s="27">
        <f t="shared" si="22"/>
        <v>1463</v>
      </c>
      <c r="B3109" s="31">
        <v>44922</v>
      </c>
      <c r="C3109" s="31">
        <v>44804</v>
      </c>
      <c r="D3109" s="19" t="s">
        <v>464</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19" t="s">
        <v>81</v>
      </c>
      <c r="K3109" s="51" t="str">
        <f ca="1">LeaveTracker[[#This Row],[Days]]&amp;" "&amp;LeaveTracker[[#This Row],[Type of Leave]]</f>
        <v>1 SL</v>
      </c>
      <c r="L3109" s="23">
        <f ca="1">NETWORKDAYS(LeaveTracker[[#This Row],[Start Date]],LeaveTracker[[#This Row],[End Date]],lstHolidays)</f>
        <v>1</v>
      </c>
      <c r="M3109" s="27"/>
    </row>
    <row r="3110" spans="1:13" ht="30" customHeight="1" x14ac:dyDescent="0.3">
      <c r="A3110" s="27">
        <f t="shared" si="22"/>
        <v>1464</v>
      </c>
      <c r="B3110" s="31">
        <v>44922</v>
      </c>
      <c r="C3110" s="31">
        <v>44851</v>
      </c>
      <c r="D3110" s="19" t="s">
        <v>470</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19" t="s">
        <v>82</v>
      </c>
      <c r="K3110" s="51" t="str">
        <f ca="1">LeaveTracker[[#This Row],[Days]]&amp;" "&amp;LeaveTracker[[#This Row],[Type of Leave]]</f>
        <v>1 VL</v>
      </c>
      <c r="L3110" s="23">
        <f ca="1">NETWORKDAYS(LeaveTracker[[#This Row],[Start Date]],LeaveTracker[[#This Row],[End Date]],lstHolidays)</f>
        <v>1</v>
      </c>
      <c r="M3110" s="27"/>
    </row>
    <row r="3111" spans="1:13" ht="30" customHeight="1" x14ac:dyDescent="0.3">
      <c r="A3111" s="27">
        <f t="shared" si="22"/>
        <v>1465</v>
      </c>
      <c r="B3111" s="31">
        <v>44922</v>
      </c>
      <c r="C3111" s="31">
        <v>44867</v>
      </c>
      <c r="D3111" s="19" t="s">
        <v>466</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19" t="s">
        <v>81</v>
      </c>
      <c r="K3111" s="51" t="str">
        <f ca="1">LeaveTracker[[#This Row],[Days]]&amp;" "&amp;LeaveTracker[[#This Row],[Type of Leave]]</f>
        <v>1 SL</v>
      </c>
      <c r="L3111" s="23">
        <f ca="1">NETWORKDAYS(LeaveTracker[[#This Row],[Start Date]],LeaveTracker[[#This Row],[End Date]],lstHolidays)</f>
        <v>1</v>
      </c>
      <c r="M3111" s="27"/>
    </row>
    <row r="3112" spans="1:13" ht="30" customHeight="1" x14ac:dyDescent="0.3">
      <c r="A3112" s="27">
        <v>1465</v>
      </c>
      <c r="B3112" s="31">
        <v>44922</v>
      </c>
      <c r="C3112" s="31">
        <v>44867</v>
      </c>
      <c r="D3112" s="19" t="s">
        <v>466</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19" t="s">
        <v>81</v>
      </c>
      <c r="K3112" s="51" t="str">
        <f ca="1">LeaveTracker[[#This Row],[Days]]&amp;" "&amp;LeaveTracker[[#This Row],[Type of Leave]]</f>
        <v>1 SL</v>
      </c>
      <c r="L3112" s="23">
        <f ca="1">NETWORKDAYS(LeaveTracker[[#This Row],[Start Date]],LeaveTracker[[#This Row],[End Date]],lstHolidays)</f>
        <v>1</v>
      </c>
      <c r="M3112" s="27"/>
    </row>
    <row r="3113" spans="1:13" ht="30" customHeight="1" x14ac:dyDescent="0.3">
      <c r="A3113" s="27">
        <f t="shared" si="22"/>
        <v>1466</v>
      </c>
      <c r="B3113" s="31">
        <v>44922</v>
      </c>
      <c r="C3113" s="31">
        <v>44846</v>
      </c>
      <c r="D3113" s="19" t="s">
        <v>464</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19" t="s">
        <v>81</v>
      </c>
      <c r="K3113" s="51" t="str">
        <f ca="1">LeaveTracker[[#This Row],[Days]]&amp;" "&amp;LeaveTracker[[#This Row],[Type of Leave]]</f>
        <v>3 SL</v>
      </c>
      <c r="L3113" s="23">
        <f ca="1">NETWORKDAYS(LeaveTracker[[#This Row],[Start Date]],LeaveTracker[[#This Row],[End Date]],lstHolidays)</f>
        <v>3</v>
      </c>
      <c r="M3113" s="27"/>
    </row>
    <row r="3114" spans="1:13" ht="30" customHeight="1" x14ac:dyDescent="0.3">
      <c r="A3114" s="27">
        <f t="shared" si="22"/>
        <v>1467</v>
      </c>
      <c r="B3114" s="31">
        <v>44922</v>
      </c>
      <c r="C3114" s="31">
        <v>44840</v>
      </c>
      <c r="D3114" s="19" t="s">
        <v>464</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19" t="s">
        <v>82</v>
      </c>
      <c r="K3114" s="51" t="str">
        <f ca="1">LeaveTracker[[#This Row],[Days]]&amp;" "&amp;LeaveTracker[[#This Row],[Type of Leave]]</f>
        <v>1 VL</v>
      </c>
      <c r="L3114" s="23">
        <f ca="1">NETWORKDAYS(LeaveTracker[[#This Row],[Start Date]],LeaveTracker[[#This Row],[End Date]],lstHolidays)</f>
        <v>1</v>
      </c>
      <c r="M3114" s="27"/>
    </row>
    <row r="3115" spans="1:13" ht="30" customHeight="1" x14ac:dyDescent="0.3">
      <c r="A3115" s="27">
        <f t="shared" si="22"/>
        <v>1468</v>
      </c>
      <c r="B3115" s="31">
        <v>44922</v>
      </c>
      <c r="C3115" s="31">
        <v>44847</v>
      </c>
      <c r="D3115" s="19" t="s">
        <v>464</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19" t="s">
        <v>82</v>
      </c>
      <c r="K3115" s="51" t="str">
        <f ca="1">LeaveTracker[[#This Row],[Days]]&amp;" "&amp;LeaveTracker[[#This Row],[Type of Leave]]</f>
        <v>1 VL</v>
      </c>
      <c r="L3115" s="23">
        <f ca="1">NETWORKDAYS(LeaveTracker[[#This Row],[Start Date]],LeaveTracker[[#This Row],[End Date]],lstHolidays)</f>
        <v>1</v>
      </c>
      <c r="M3115" s="27"/>
    </row>
    <row r="3116" spans="1:13" ht="30" customHeight="1" x14ac:dyDescent="0.3">
      <c r="A3116" s="27">
        <f t="shared" si="22"/>
        <v>1469</v>
      </c>
      <c r="B3116" s="31">
        <v>44922</v>
      </c>
      <c r="C3116" s="31">
        <v>44851</v>
      </c>
      <c r="D3116" s="19" t="s">
        <v>470</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19" t="s">
        <v>81</v>
      </c>
      <c r="K3116" s="51" t="str">
        <f ca="1">LeaveTracker[[#This Row],[Days]]&amp;" "&amp;LeaveTracker[[#This Row],[Type of Leave]]</f>
        <v>1 SL</v>
      </c>
      <c r="L3116" s="23">
        <f ca="1">NETWORKDAYS(LeaveTracker[[#This Row],[Start Date]],LeaveTracker[[#This Row],[End Date]],lstHolidays)</f>
        <v>1</v>
      </c>
      <c r="M3116" s="27"/>
    </row>
    <row r="3117" spans="1:13" ht="30" customHeight="1" x14ac:dyDescent="0.3">
      <c r="A3117" s="27">
        <f t="shared" si="22"/>
        <v>1470</v>
      </c>
      <c r="B3117" s="31">
        <v>44922</v>
      </c>
      <c r="C3117" s="31">
        <v>44851</v>
      </c>
      <c r="D3117" s="19" t="s">
        <v>466</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19" t="s">
        <v>298</v>
      </c>
      <c r="J3117" s="43" t="s">
        <v>1003</v>
      </c>
      <c r="K3117" s="51" t="str">
        <f ca="1">LeaveTracker[[#This Row],[Days]]&amp;" "&amp;LeaveTracker[[#This Row],[Type of Leave]]</f>
        <v>1 OTHER</v>
      </c>
      <c r="L3117" s="23">
        <f ca="1">NETWORKDAYS(LeaveTracker[[#This Row],[Start Date]],LeaveTracker[[#This Row],[End Date]],lstHolidays)</f>
        <v>1</v>
      </c>
      <c r="M3117" s="27"/>
    </row>
    <row r="3118" spans="1:13" ht="30" customHeight="1" x14ac:dyDescent="0.3">
      <c r="A3118" s="27">
        <f t="shared" si="22"/>
        <v>1471</v>
      </c>
      <c r="B3118" s="31">
        <v>44922</v>
      </c>
      <c r="C3118" s="31">
        <v>44781</v>
      </c>
      <c r="D3118" s="19" t="s">
        <v>683</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19" t="s">
        <v>81</v>
      </c>
      <c r="K3118" s="51" t="str">
        <f ca="1">LeaveTracker[[#This Row],[Days]]&amp;" "&amp;LeaveTracker[[#This Row],[Type of Leave]]</f>
        <v>1 SL</v>
      </c>
      <c r="L3118" s="23">
        <f ca="1">NETWORKDAYS(LeaveTracker[[#This Row],[Start Date]],LeaveTracker[[#This Row],[End Date]],lstHolidays)</f>
        <v>1</v>
      </c>
      <c r="M3118" s="27"/>
    </row>
    <row r="3119" spans="1:13" ht="30" customHeight="1" x14ac:dyDescent="0.3">
      <c r="A3119" s="27">
        <f t="shared" si="22"/>
        <v>1472</v>
      </c>
      <c r="B3119" s="31">
        <v>44922</v>
      </c>
      <c r="C3119" s="31">
        <v>44832</v>
      </c>
      <c r="D3119" s="19" t="s">
        <v>683</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19" t="s">
        <v>81</v>
      </c>
      <c r="K3119" s="51" t="str">
        <f ca="1">LeaveTracker[[#This Row],[Days]]&amp;" "&amp;LeaveTracker[[#This Row],[Type of Leave]]</f>
        <v>1 SL</v>
      </c>
      <c r="L3119" s="23">
        <f ca="1">NETWORKDAYS(LeaveTracker[[#This Row],[Start Date]],LeaveTracker[[#This Row],[End Date]],lstHolidays)</f>
        <v>1</v>
      </c>
      <c r="M3119" s="27"/>
    </row>
    <row r="3120" spans="1:13" ht="30" customHeight="1" x14ac:dyDescent="0.3">
      <c r="A3120" s="27">
        <f t="shared" si="22"/>
        <v>1473</v>
      </c>
      <c r="B3120" s="31">
        <v>44922</v>
      </c>
      <c r="C3120" s="31">
        <v>44809</v>
      </c>
      <c r="D3120" s="19" t="s">
        <v>683</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19" t="s">
        <v>298</v>
      </c>
      <c r="J3120" s="43" t="s">
        <v>1003</v>
      </c>
      <c r="K3120" s="51" t="str">
        <f ca="1">LeaveTracker[[#This Row],[Days]]&amp;" "&amp;LeaveTracker[[#This Row],[Type of Leave]]</f>
        <v>1 OTHER</v>
      </c>
      <c r="L3120" s="23">
        <f ca="1">NETWORKDAYS(LeaveTracker[[#This Row],[Start Date]],LeaveTracker[[#This Row],[End Date]],lstHolidays)</f>
        <v>1</v>
      </c>
      <c r="M3120" s="27"/>
    </row>
    <row r="3121" spans="1:13" ht="30" customHeight="1" x14ac:dyDescent="0.3">
      <c r="A3121" s="27">
        <f t="shared" si="22"/>
        <v>1474</v>
      </c>
      <c r="B3121" s="31">
        <v>44922</v>
      </c>
      <c r="C3121" s="31">
        <v>44893</v>
      </c>
      <c r="D3121" s="19" t="s">
        <v>1021</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19" t="s">
        <v>82</v>
      </c>
      <c r="K3121" s="51" t="str">
        <f ca="1">LeaveTracker[[#This Row],[Days]]&amp;" "&amp;LeaveTracker[[#This Row],[Type of Leave]]</f>
        <v>14 VL</v>
      </c>
      <c r="L3121" s="23">
        <f ca="1">NETWORKDAYS(LeaveTracker[[#This Row],[Start Date]],LeaveTracker[[#This Row],[End Date]],lstHolidays)</f>
        <v>14</v>
      </c>
      <c r="M3121" s="27"/>
    </row>
    <row r="3122" spans="1:13" ht="30" customHeight="1" x14ac:dyDescent="0.3">
      <c r="A3122" s="27">
        <f t="shared" si="22"/>
        <v>1475</v>
      </c>
      <c r="B3122" s="31">
        <v>44922</v>
      </c>
      <c r="C3122" s="31">
        <v>44862</v>
      </c>
      <c r="D3122" s="19" t="s">
        <v>1021</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19" t="s">
        <v>82</v>
      </c>
      <c r="K3122" s="51" t="str">
        <f ca="1">LeaveTracker[[#This Row],[Days]]&amp;" "&amp;LeaveTracker[[#This Row],[Type of Leave]]</f>
        <v>1 VL</v>
      </c>
      <c r="L3122" s="23">
        <f ca="1">NETWORKDAYS(LeaveTracker[[#This Row],[Start Date]],LeaveTracker[[#This Row],[End Date]],lstHolidays)</f>
        <v>1</v>
      </c>
      <c r="M3122" s="27"/>
    </row>
    <row r="3123" spans="1:13" ht="30" customHeight="1" x14ac:dyDescent="0.3">
      <c r="A3123" s="27">
        <f t="shared" si="22"/>
        <v>1476</v>
      </c>
      <c r="B3123" s="31">
        <v>44922</v>
      </c>
      <c r="C3123" s="31">
        <v>44848</v>
      </c>
      <c r="D3123" s="19" t="s">
        <v>1021</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19" t="s">
        <v>82</v>
      </c>
      <c r="J3123" s="43" t="s">
        <v>1004</v>
      </c>
      <c r="K3123" s="51" t="str">
        <f ca="1">LeaveTracker[[#This Row],[Days]]&amp;" "&amp;LeaveTracker[[#This Row],[Type of Leave]]</f>
        <v>2 VL</v>
      </c>
      <c r="L3123" s="23">
        <f ca="1">NETWORKDAYS(LeaveTracker[[#This Row],[Start Date]],LeaveTracker[[#This Row],[End Date]],lstHolidays)</f>
        <v>2</v>
      </c>
      <c r="M3123" s="27"/>
    </row>
    <row r="3124" spans="1:13" ht="30" customHeight="1" x14ac:dyDescent="0.3">
      <c r="A3124" s="27">
        <f t="shared" si="22"/>
        <v>1477</v>
      </c>
      <c r="B3124" s="31">
        <v>44922</v>
      </c>
      <c r="C3124" s="31">
        <v>44922</v>
      </c>
      <c r="D3124" s="19" t="s">
        <v>1021</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19" t="s">
        <v>81</v>
      </c>
      <c r="K3124" s="51" t="str">
        <f ca="1">LeaveTracker[[#This Row],[Days]]&amp;" "&amp;LeaveTracker[[#This Row],[Type of Leave]]</f>
        <v>1 SL</v>
      </c>
      <c r="L3124" s="23">
        <f ca="1">NETWORKDAYS(LeaveTracker[[#This Row],[Start Date]],LeaveTracker[[#This Row],[End Date]],lstHolidays)</f>
        <v>1</v>
      </c>
      <c r="M3124" s="27"/>
    </row>
    <row r="3125" spans="1:13" ht="30" customHeight="1" x14ac:dyDescent="0.3">
      <c r="A3125" s="27">
        <f t="shared" si="22"/>
        <v>1478</v>
      </c>
      <c r="B3125" s="31">
        <v>44922</v>
      </c>
      <c r="C3125" s="31">
        <v>44818</v>
      </c>
      <c r="D3125" s="19" t="s">
        <v>1021</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19" t="s">
        <v>81</v>
      </c>
      <c r="K3125" s="51" t="str">
        <f ca="1">LeaveTracker[[#This Row],[Days]]&amp;" "&amp;LeaveTracker[[#This Row],[Type of Leave]]</f>
        <v>2 SL</v>
      </c>
      <c r="L3125" s="23">
        <f ca="1">NETWORKDAYS(LeaveTracker[[#This Row],[Start Date]],LeaveTracker[[#This Row],[End Date]],lstHolidays)</f>
        <v>2</v>
      </c>
      <c r="M3125" s="27"/>
    </row>
    <row r="3126" spans="1:13" ht="30" customHeight="1" x14ac:dyDescent="0.3">
      <c r="A3126" s="27">
        <f t="shared" si="22"/>
        <v>1479</v>
      </c>
      <c r="B3126" s="31">
        <v>44922</v>
      </c>
      <c r="C3126" s="31">
        <v>44884</v>
      </c>
      <c r="D3126" s="19" t="s">
        <v>1854</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19" t="s">
        <v>81</v>
      </c>
      <c r="K3126" s="51" t="str">
        <f ca="1">LeaveTracker[[#This Row],[Days]]&amp;" "&amp;LeaveTracker[[#This Row],[Type of Leave]]</f>
        <v>1 SL</v>
      </c>
      <c r="L3126" s="23">
        <f ca="1">NETWORKDAYS(LeaveTracker[[#This Row],[Start Date]],LeaveTracker[[#This Row],[End Date]],lstHolidays)</f>
        <v>1</v>
      </c>
      <c r="M3126" s="27"/>
    </row>
    <row r="3127" spans="1:13" ht="30" customHeight="1" x14ac:dyDescent="0.3">
      <c r="A3127" s="27">
        <f t="shared" si="22"/>
        <v>1480</v>
      </c>
      <c r="B3127" s="31">
        <v>44922</v>
      </c>
      <c r="C3127" s="24">
        <v>44874</v>
      </c>
      <c r="D3127" s="19" t="s">
        <v>1869</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19" t="s">
        <v>298</v>
      </c>
      <c r="J3127" s="53" t="s">
        <v>1956</v>
      </c>
      <c r="K3127" s="51" t="str">
        <f ca="1">LeaveTracker[[#This Row],[Days]]&amp;" "&amp;LeaveTracker[[#This Row],[Type of Leave]]</f>
        <v>3 OTHER</v>
      </c>
      <c r="L3127" s="23">
        <f ca="1">NETWORKDAYS(LeaveTracker[[#This Row],[Start Date]],LeaveTracker[[#This Row],[End Date]],lstHolidays)</f>
        <v>3</v>
      </c>
      <c r="M3127" s="27"/>
    </row>
    <row r="3128" spans="1:13" ht="30" customHeight="1" x14ac:dyDescent="0.3">
      <c r="A3128" s="27">
        <f t="shared" si="22"/>
        <v>1481</v>
      </c>
      <c r="B3128" s="31">
        <v>44922</v>
      </c>
      <c r="C3128" s="31">
        <v>44872</v>
      </c>
      <c r="D3128" s="19" t="s">
        <v>1109</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19" t="s">
        <v>81</v>
      </c>
      <c r="K3128" s="51" t="str">
        <f ca="1">LeaveTracker[[#This Row],[Days]]&amp;" "&amp;LeaveTracker[[#This Row],[Type of Leave]]</f>
        <v>2 SL</v>
      </c>
      <c r="L3128" s="23">
        <f ca="1">NETWORKDAYS(LeaveTracker[[#This Row],[Start Date]],LeaveTracker[[#This Row],[End Date]],lstHolidays)</f>
        <v>2</v>
      </c>
      <c r="M3128" s="27"/>
    </row>
    <row r="3129" spans="1:13" ht="30" customHeight="1" x14ac:dyDescent="0.3">
      <c r="A3129" s="27">
        <f t="shared" si="22"/>
        <v>1482</v>
      </c>
      <c r="B3129" s="31">
        <v>44922</v>
      </c>
      <c r="C3129" s="31">
        <v>44852</v>
      </c>
      <c r="D3129" s="19" t="s">
        <v>1109</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19" t="s">
        <v>81</v>
      </c>
      <c r="K3129" s="51" t="str">
        <f ca="1">LeaveTracker[[#This Row],[Days]]&amp;" "&amp;LeaveTracker[[#This Row],[Type of Leave]]</f>
        <v>7 SL</v>
      </c>
      <c r="L3129" s="23">
        <f ca="1">NETWORKDAYS(LeaveTracker[[#This Row],[Start Date]],LeaveTracker[[#This Row],[End Date]],lstHolidays)</f>
        <v>7</v>
      </c>
      <c r="M3129" s="27"/>
    </row>
    <row r="3130" spans="1:13" ht="30" customHeight="1" x14ac:dyDescent="0.3">
      <c r="A3130" s="27">
        <v>1482</v>
      </c>
      <c r="B3130" s="31">
        <v>44922</v>
      </c>
      <c r="C3130" s="31">
        <v>44852</v>
      </c>
      <c r="D3130" s="19" t="s">
        <v>1109</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19" t="s">
        <v>81</v>
      </c>
      <c r="K3130" s="51" t="str">
        <f>LeaveTracker[[#This Row],[Days]]&amp;" "&amp;LeaveTracker[[#This Row],[Type of Leave]]</f>
        <v>5 SL</v>
      </c>
      <c r="L3130" s="23">
        <v>5</v>
      </c>
      <c r="M3130" s="27"/>
    </row>
    <row r="3131" spans="1:13" ht="30" customHeight="1" x14ac:dyDescent="0.3">
      <c r="A3131" s="27">
        <f t="shared" ref="A3131:A3194" si="23">A3130+1</f>
        <v>1483</v>
      </c>
      <c r="B3131" s="31">
        <v>44922</v>
      </c>
      <c r="C3131" s="31">
        <v>44853</v>
      </c>
      <c r="D3131" s="19" t="s">
        <v>1109</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19" t="s">
        <v>82</v>
      </c>
      <c r="K3131" s="51" t="str">
        <f ca="1">LeaveTracker[[#This Row],[Days]]&amp;" "&amp;LeaveTracker[[#This Row],[Type of Leave]]</f>
        <v>3 VL</v>
      </c>
      <c r="L3131" s="23">
        <f ca="1">NETWORKDAYS(LeaveTracker[[#This Row],[Start Date]],LeaveTracker[[#This Row],[End Date]],lstHolidays)</f>
        <v>3</v>
      </c>
      <c r="M3131" s="27"/>
    </row>
    <row r="3132" spans="1:13" ht="30" customHeight="1" x14ac:dyDescent="0.3">
      <c r="A3132" s="27">
        <f t="shared" si="23"/>
        <v>1484</v>
      </c>
      <c r="B3132" s="31">
        <v>44922</v>
      </c>
      <c r="C3132" s="31">
        <v>44847</v>
      </c>
      <c r="D3132" s="19" t="s">
        <v>1046</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19" t="s">
        <v>81</v>
      </c>
      <c r="K3132" s="51" t="str">
        <f ca="1">LeaveTracker[[#This Row],[Days]]&amp;" "&amp;LeaveTracker[[#This Row],[Type of Leave]]</f>
        <v>0 SL</v>
      </c>
      <c r="L3132" s="23">
        <f ca="1">NETWORKDAYS(LeaveTracker[[#This Row],[Start Date]],LeaveTracker[[#This Row],[End Date]],lstHolidays)</f>
        <v>0</v>
      </c>
      <c r="M3132" s="27"/>
    </row>
    <row r="3133" spans="1:13" ht="30" customHeight="1" x14ac:dyDescent="0.3">
      <c r="A3133" s="27">
        <f t="shared" si="23"/>
        <v>1485</v>
      </c>
      <c r="B3133" s="31">
        <v>44922</v>
      </c>
      <c r="C3133" s="31">
        <v>44839</v>
      </c>
      <c r="D3133" s="19" t="s">
        <v>569</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19" t="s">
        <v>81</v>
      </c>
      <c r="K3133" s="51" t="str">
        <f ca="1">LeaveTracker[[#This Row],[Days]]&amp;" "&amp;LeaveTracker[[#This Row],[Type of Leave]]</f>
        <v>1 SL</v>
      </c>
      <c r="L3133" s="23">
        <f ca="1">NETWORKDAYS(LeaveTracker[[#This Row],[Start Date]],LeaveTracker[[#This Row],[End Date]],lstHolidays)</f>
        <v>1</v>
      </c>
      <c r="M3133" s="27"/>
    </row>
    <row r="3134" spans="1:13" ht="30" customHeight="1" x14ac:dyDescent="0.3">
      <c r="A3134" s="27">
        <f t="shared" si="23"/>
        <v>1486</v>
      </c>
      <c r="B3134" s="31">
        <v>44922</v>
      </c>
      <c r="C3134" s="31">
        <v>44887</v>
      </c>
      <c r="D3134" s="19" t="s">
        <v>569</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19" t="s">
        <v>81</v>
      </c>
      <c r="K3134" s="51" t="str">
        <f ca="1">LeaveTracker[[#This Row],[Days]]&amp;" "&amp;LeaveTracker[[#This Row],[Type of Leave]]</f>
        <v>1 SL</v>
      </c>
      <c r="L3134" s="23">
        <f ca="1">NETWORKDAYS(LeaveTracker[[#This Row],[Start Date]],LeaveTracker[[#This Row],[End Date]],lstHolidays)</f>
        <v>1</v>
      </c>
      <c r="M3134" s="27"/>
    </row>
    <row r="3135" spans="1:13" ht="30" customHeight="1" x14ac:dyDescent="0.3">
      <c r="A3135" s="27">
        <f t="shared" si="23"/>
        <v>1487</v>
      </c>
      <c r="B3135" s="31">
        <v>44922</v>
      </c>
      <c r="C3135" s="31">
        <v>44811</v>
      </c>
      <c r="D3135" s="19" t="s">
        <v>553</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19" t="s">
        <v>82</v>
      </c>
      <c r="J3135" s="43" t="s">
        <v>1004</v>
      </c>
      <c r="K3135" s="51" t="str">
        <f ca="1">LeaveTracker[[#This Row],[Days]]&amp;" "&amp;LeaveTracker[[#This Row],[Type of Leave]]</f>
        <v>3 VL</v>
      </c>
      <c r="L3135" s="23">
        <f ca="1">NETWORKDAYS(LeaveTracker[[#This Row],[Start Date]],LeaveTracker[[#This Row],[End Date]],lstHolidays)</f>
        <v>3</v>
      </c>
      <c r="M3135" s="27"/>
    </row>
    <row r="3136" spans="1:13" ht="30" customHeight="1" x14ac:dyDescent="0.3">
      <c r="A3136" s="27">
        <f t="shared" si="23"/>
        <v>1488</v>
      </c>
      <c r="B3136" s="31">
        <v>44922</v>
      </c>
      <c r="C3136" s="31">
        <v>44810</v>
      </c>
      <c r="D3136" s="19" t="s">
        <v>553</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19" t="s">
        <v>81</v>
      </c>
      <c r="K3136" s="51" t="str">
        <f ca="1">LeaveTracker[[#This Row],[Days]]&amp;" "&amp;LeaveTracker[[#This Row],[Type of Leave]]</f>
        <v>3 SL</v>
      </c>
      <c r="L3136" s="23">
        <f ca="1">NETWORKDAYS(LeaveTracker[[#This Row],[Start Date]],LeaveTracker[[#This Row],[End Date]],lstHolidays)</f>
        <v>3</v>
      </c>
      <c r="M3136" s="27"/>
    </row>
    <row r="3137" spans="1:13" ht="30" customHeight="1" x14ac:dyDescent="0.3">
      <c r="A3137" s="27">
        <f t="shared" si="23"/>
        <v>1489</v>
      </c>
      <c r="B3137" s="31">
        <v>44922</v>
      </c>
      <c r="C3137" s="31">
        <v>44795</v>
      </c>
      <c r="D3137" s="19" t="s">
        <v>559</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19" t="s">
        <v>82</v>
      </c>
      <c r="J3137" s="43" t="s">
        <v>1004</v>
      </c>
      <c r="K3137" s="51" t="str">
        <f ca="1">LeaveTracker[[#This Row],[Days]]&amp;" "&amp;LeaveTracker[[#This Row],[Type of Leave]]</f>
        <v>2 VL</v>
      </c>
      <c r="L3137" s="23">
        <f ca="1">NETWORKDAYS(LeaveTracker[[#This Row],[Start Date]],LeaveTracker[[#This Row],[End Date]],lstHolidays)</f>
        <v>2</v>
      </c>
      <c r="M3137" s="27"/>
    </row>
    <row r="3138" spans="1:13" ht="30"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19" t="s">
        <v>82</v>
      </c>
      <c r="J3138" s="43" t="s">
        <v>1004</v>
      </c>
      <c r="K3138" s="51" t="str">
        <f ca="1">LeaveTracker[[#This Row],[Days]]&amp;" "&amp;LeaveTracker[[#This Row],[Type of Leave]]</f>
        <v>1 VL</v>
      </c>
      <c r="L3138" s="23">
        <f ca="1">NETWORKDAYS(LeaveTracker[[#This Row],[Start Date]],LeaveTracker[[#This Row],[End Date]],lstHolidays)</f>
        <v>1</v>
      </c>
      <c r="M3138" s="27"/>
    </row>
    <row r="3139" spans="1:13" ht="30" customHeight="1" x14ac:dyDescent="0.3">
      <c r="A3139" s="27">
        <f t="shared" si="23"/>
        <v>1491</v>
      </c>
      <c r="B3139" s="31">
        <v>44922</v>
      </c>
      <c r="C3139" s="31">
        <v>44825</v>
      </c>
      <c r="D3139" s="19" t="s">
        <v>595</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19" t="s">
        <v>298</v>
      </c>
      <c r="J3139" s="43" t="s">
        <v>1003</v>
      </c>
      <c r="K3139" s="51" t="str">
        <f ca="1">LeaveTracker[[#This Row],[Days]]&amp;" "&amp;LeaveTracker[[#This Row],[Type of Leave]]</f>
        <v>1 OTHER</v>
      </c>
      <c r="L3139" s="23">
        <f ca="1">NETWORKDAYS(LeaveTracker[[#This Row],[Start Date]],LeaveTracker[[#This Row],[End Date]],lstHolidays)</f>
        <v>1</v>
      </c>
      <c r="M3139" s="27"/>
    </row>
    <row r="3140" spans="1:13" ht="30" customHeight="1" x14ac:dyDescent="0.3">
      <c r="A3140" s="27">
        <f t="shared" si="23"/>
        <v>1492</v>
      </c>
      <c r="B3140" s="31">
        <v>44922</v>
      </c>
      <c r="C3140" s="31">
        <v>44782</v>
      </c>
      <c r="D3140" s="19" t="s">
        <v>626</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19" t="s">
        <v>82</v>
      </c>
      <c r="K3140" s="51" t="str">
        <f ca="1">LeaveTracker[[#This Row],[Days]]&amp;" "&amp;LeaveTracker[[#This Row],[Type of Leave]]</f>
        <v>3 VL</v>
      </c>
      <c r="L3140" s="23">
        <f ca="1">NETWORKDAYS(LeaveTracker[[#This Row],[Start Date]],LeaveTracker[[#This Row],[End Date]],lstHolidays)</f>
        <v>3</v>
      </c>
      <c r="M3140" s="27"/>
    </row>
    <row r="3141" spans="1:13" ht="30" customHeight="1" x14ac:dyDescent="0.3">
      <c r="A3141" s="27">
        <f t="shared" si="23"/>
        <v>1493</v>
      </c>
      <c r="B3141" s="31">
        <v>44922</v>
      </c>
      <c r="C3141" s="31">
        <v>44795</v>
      </c>
      <c r="D3141" s="19" t="s">
        <v>599</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19" t="s">
        <v>81</v>
      </c>
      <c r="K3141" s="51" t="str">
        <f ca="1">LeaveTracker[[#This Row],[Days]]&amp;" "&amp;LeaveTracker[[#This Row],[Type of Leave]]</f>
        <v>2 SL</v>
      </c>
      <c r="L3141" s="23">
        <f ca="1">NETWORKDAYS(LeaveTracker[[#This Row],[Start Date]],LeaveTracker[[#This Row],[End Date]],lstHolidays)</f>
        <v>2</v>
      </c>
      <c r="M3141" s="27"/>
    </row>
    <row r="3142" spans="1:13" ht="30" customHeight="1" x14ac:dyDescent="0.3">
      <c r="A3142" s="27">
        <f t="shared" si="23"/>
        <v>1494</v>
      </c>
      <c r="B3142" s="31">
        <v>44922</v>
      </c>
      <c r="C3142" s="31">
        <v>44806</v>
      </c>
      <c r="D3142" s="19" t="s">
        <v>595</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19" t="s">
        <v>298</v>
      </c>
      <c r="J3142" s="43" t="s">
        <v>1003</v>
      </c>
      <c r="K3142" s="51" t="str">
        <f ca="1">LeaveTracker[[#This Row],[Days]]&amp;" "&amp;LeaveTracker[[#This Row],[Type of Leave]]</f>
        <v>1 OTHER</v>
      </c>
      <c r="L3142" s="23">
        <f ca="1">NETWORKDAYS(LeaveTracker[[#This Row],[Start Date]],LeaveTracker[[#This Row],[End Date]],lstHolidays)</f>
        <v>1</v>
      </c>
      <c r="M3142" s="27"/>
    </row>
    <row r="3143" spans="1:13" ht="30" customHeight="1" x14ac:dyDescent="0.3">
      <c r="A3143" s="27">
        <f t="shared" si="23"/>
        <v>1495</v>
      </c>
      <c r="B3143" s="31">
        <v>44922</v>
      </c>
      <c r="C3143" s="31">
        <v>44826</v>
      </c>
      <c r="D3143" s="19" t="s">
        <v>595</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19" t="s">
        <v>82</v>
      </c>
      <c r="K3143" s="51" t="str">
        <f ca="1">LeaveTracker[[#This Row],[Days]]&amp;" "&amp;LeaveTracker[[#This Row],[Type of Leave]]</f>
        <v>5 VL</v>
      </c>
      <c r="L3143" s="23">
        <f ca="1">NETWORKDAYS(LeaveTracker[[#This Row],[Start Date]],LeaveTracker[[#This Row],[End Date]],lstHolidays)</f>
        <v>5</v>
      </c>
      <c r="M3143" s="27"/>
    </row>
    <row r="3144" spans="1:13" ht="30" customHeight="1" x14ac:dyDescent="0.3">
      <c r="A3144" s="27">
        <f t="shared" si="23"/>
        <v>1496</v>
      </c>
      <c r="B3144" s="31">
        <v>44922</v>
      </c>
      <c r="C3144" s="31">
        <v>44816</v>
      </c>
      <c r="D3144" s="19" t="s">
        <v>829</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19" t="s">
        <v>82</v>
      </c>
      <c r="K3144" s="51" t="str">
        <f ca="1">LeaveTracker[[#This Row],[Days]]&amp;" "&amp;LeaveTracker[[#This Row],[Type of Leave]]</f>
        <v>1 VL</v>
      </c>
      <c r="L3144" s="23">
        <f ca="1">NETWORKDAYS(LeaveTracker[[#This Row],[Start Date]],LeaveTracker[[#This Row],[End Date]],lstHolidays)</f>
        <v>1</v>
      </c>
      <c r="M3144" s="27"/>
    </row>
    <row r="3145" spans="1:13" ht="30" customHeight="1" x14ac:dyDescent="0.3">
      <c r="A3145" s="27">
        <f t="shared" si="23"/>
        <v>1497</v>
      </c>
      <c r="B3145" s="31">
        <v>44922</v>
      </c>
      <c r="C3145" s="31">
        <v>44809</v>
      </c>
      <c r="D3145" s="19" t="s">
        <v>1988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19" t="s">
        <v>298</v>
      </c>
      <c r="J3145" s="43" t="s">
        <v>1003</v>
      </c>
      <c r="K3145" s="51" t="str">
        <f ca="1">LeaveTracker[[#This Row],[Days]]&amp;" "&amp;LeaveTracker[[#This Row],[Type of Leave]]</f>
        <v>1 OTHER</v>
      </c>
      <c r="L3145" s="23">
        <f ca="1">NETWORKDAYS(LeaveTracker[[#This Row],[Start Date]],LeaveTracker[[#This Row],[End Date]],lstHolidays)</f>
        <v>1</v>
      </c>
      <c r="M3145" s="27"/>
    </row>
    <row r="3146" spans="1:13" ht="30"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19" t="s">
        <v>82</v>
      </c>
      <c r="K3146" s="51" t="str">
        <f ca="1">LeaveTracker[[#This Row],[Days]]&amp;" "&amp;LeaveTracker[[#This Row],[Type of Leave]]</f>
        <v>1 VL</v>
      </c>
      <c r="L3146" s="23">
        <f ca="1">NETWORKDAYS(LeaveTracker[[#This Row],[Start Date]],LeaveTracker[[#This Row],[End Date]],lstHolidays)</f>
        <v>1</v>
      </c>
      <c r="M3146" s="27"/>
    </row>
    <row r="3147" spans="1:13" ht="30" customHeight="1" x14ac:dyDescent="0.3">
      <c r="A3147" s="27">
        <f t="shared" si="23"/>
        <v>1499</v>
      </c>
      <c r="B3147" s="31">
        <v>44922</v>
      </c>
      <c r="C3147" s="31">
        <v>44811</v>
      </c>
      <c r="D3147" s="19" t="s">
        <v>826</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19" t="s">
        <v>81</v>
      </c>
      <c r="K3147" s="51" t="str">
        <f ca="1">LeaveTracker[[#This Row],[Days]]&amp;" "&amp;LeaveTracker[[#This Row],[Type of Leave]]</f>
        <v>1 SL</v>
      </c>
      <c r="L3147" s="23">
        <f ca="1">NETWORKDAYS(LeaveTracker[[#This Row],[Start Date]],LeaveTracker[[#This Row],[End Date]],lstHolidays)</f>
        <v>1</v>
      </c>
      <c r="M3147" s="27"/>
    </row>
    <row r="3148" spans="1:13" ht="30" customHeight="1" x14ac:dyDescent="0.3">
      <c r="A3148" s="27">
        <f t="shared" si="23"/>
        <v>1500</v>
      </c>
      <c r="B3148" s="31">
        <v>44922</v>
      </c>
      <c r="C3148" s="31">
        <v>44774</v>
      </c>
      <c r="D3148" s="19" t="s">
        <v>826</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19" t="s">
        <v>81</v>
      </c>
      <c r="K3148" s="51" t="str">
        <f ca="1">LeaveTracker[[#This Row],[Days]]&amp;" "&amp;LeaveTracker[[#This Row],[Type of Leave]]</f>
        <v>1 SL</v>
      </c>
      <c r="L3148" s="23">
        <f ca="1">NETWORKDAYS(LeaveTracker[[#This Row],[Start Date]],LeaveTracker[[#This Row],[End Date]],lstHolidays)</f>
        <v>1</v>
      </c>
      <c r="M3148" s="27"/>
    </row>
    <row r="3149" spans="1:13" ht="30" customHeight="1" x14ac:dyDescent="0.3">
      <c r="A3149" s="27">
        <f t="shared" si="23"/>
        <v>1501</v>
      </c>
      <c r="B3149" s="31">
        <v>44922</v>
      </c>
      <c r="C3149" s="31">
        <v>44922</v>
      </c>
      <c r="D3149" s="19" t="s">
        <v>688</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19" t="s">
        <v>82</v>
      </c>
      <c r="J3149" s="43" t="s">
        <v>1004</v>
      </c>
      <c r="K3149" s="51" t="str">
        <f ca="1">LeaveTracker[[#This Row],[Days]]&amp;" "&amp;LeaveTracker[[#This Row],[Type of Leave]]</f>
        <v>3 VL</v>
      </c>
      <c r="L3149" s="23">
        <f ca="1">NETWORKDAYS(LeaveTracker[[#This Row],[Start Date]],LeaveTracker[[#This Row],[End Date]],lstHolidays)</f>
        <v>3</v>
      </c>
      <c r="M3149" s="27"/>
    </row>
    <row r="3150" spans="1:13" ht="30" customHeight="1" x14ac:dyDescent="0.3">
      <c r="A3150" s="27">
        <f t="shared" si="23"/>
        <v>1502</v>
      </c>
      <c r="B3150" s="31">
        <v>44922</v>
      </c>
      <c r="C3150" s="31">
        <v>44922</v>
      </c>
      <c r="D3150" s="19" t="s">
        <v>688</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19" t="s">
        <v>298</v>
      </c>
      <c r="J3150" s="43" t="s">
        <v>1003</v>
      </c>
      <c r="K3150" s="51" t="str">
        <f ca="1">LeaveTracker[[#This Row],[Days]]&amp;" "&amp;LeaveTracker[[#This Row],[Type of Leave]]</f>
        <v>0 OTHER</v>
      </c>
      <c r="L3150" s="23">
        <f ca="1">NETWORKDAYS(LeaveTracker[[#This Row],[Start Date]],LeaveTracker[[#This Row],[End Date]],lstHolidays)</f>
        <v>0</v>
      </c>
      <c r="M3150" s="27"/>
    </row>
    <row r="3151" spans="1:13" ht="30" customHeight="1" x14ac:dyDescent="0.3">
      <c r="A3151" s="27">
        <f t="shared" si="23"/>
        <v>1503</v>
      </c>
      <c r="B3151" s="31">
        <v>44922</v>
      </c>
      <c r="C3151" s="31">
        <v>44856</v>
      </c>
      <c r="D3151" s="19" t="s">
        <v>826</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19" t="s">
        <v>81</v>
      </c>
      <c r="K3151" s="51" t="str">
        <f ca="1">LeaveTracker[[#This Row],[Days]]&amp;" "&amp;LeaveTracker[[#This Row],[Type of Leave]]</f>
        <v>2 SL</v>
      </c>
      <c r="L3151" s="23">
        <f ca="1">NETWORKDAYS(LeaveTracker[[#This Row],[Start Date]],LeaveTracker[[#This Row],[End Date]],lstHolidays)</f>
        <v>2</v>
      </c>
      <c r="M3151" s="27"/>
    </row>
    <row r="3152" spans="1:13" ht="30" customHeight="1" x14ac:dyDescent="0.3">
      <c r="A3152" s="27">
        <f t="shared" si="23"/>
        <v>1504</v>
      </c>
      <c r="B3152" s="31">
        <v>44922</v>
      </c>
      <c r="C3152" s="31">
        <v>44853</v>
      </c>
      <c r="D3152" s="19" t="s">
        <v>826</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19" t="s">
        <v>298</v>
      </c>
      <c r="J3152" s="53" t="s">
        <v>1956</v>
      </c>
      <c r="K3152" s="51" t="str">
        <f ca="1">LeaveTracker[[#This Row],[Days]]&amp;" "&amp;LeaveTracker[[#This Row],[Type of Leave]]</f>
        <v>5 OTHER</v>
      </c>
      <c r="L3152" s="23">
        <f ca="1">NETWORKDAYS(LeaveTracker[[#This Row],[Start Date]],LeaveTracker[[#This Row],[End Date]],lstHolidays)</f>
        <v>5</v>
      </c>
      <c r="M3152" s="27"/>
    </row>
    <row r="3153" spans="1:13" ht="30" customHeight="1" x14ac:dyDescent="0.3">
      <c r="A3153" s="27">
        <f t="shared" si="23"/>
        <v>1505</v>
      </c>
      <c r="B3153" s="31">
        <v>44922</v>
      </c>
      <c r="C3153" s="31">
        <v>44868</v>
      </c>
      <c r="D3153" s="19" t="s">
        <v>809</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19" t="s">
        <v>81</v>
      </c>
      <c r="K3153" s="51" t="str">
        <f ca="1">LeaveTracker[[#This Row],[Days]]&amp;" "&amp;LeaveTracker[[#This Row],[Type of Leave]]</f>
        <v>10 SL</v>
      </c>
      <c r="L3153" s="23">
        <f ca="1">NETWORKDAYS(LeaveTracker[[#This Row],[Start Date]],LeaveTracker[[#This Row],[End Date]],lstHolidays)</f>
        <v>10</v>
      </c>
      <c r="M3153" s="27"/>
    </row>
    <row r="3154" spans="1:13" ht="30" customHeight="1" x14ac:dyDescent="0.3">
      <c r="A3154" s="27">
        <f t="shared" si="23"/>
        <v>1506</v>
      </c>
      <c r="B3154" s="31">
        <v>44922</v>
      </c>
      <c r="C3154" s="31">
        <v>44868</v>
      </c>
      <c r="D3154" s="19" t="s">
        <v>688</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19" t="s">
        <v>81</v>
      </c>
      <c r="K3154" s="51" t="str">
        <f ca="1">LeaveTracker[[#This Row],[Days]]&amp;" "&amp;LeaveTracker[[#This Row],[Type of Leave]]</f>
        <v>0 SL</v>
      </c>
      <c r="L3154" s="23">
        <f ca="1">NETWORKDAYS(LeaveTracker[[#This Row],[Start Date]],LeaveTracker[[#This Row],[End Date]],lstHolidays)</f>
        <v>0</v>
      </c>
      <c r="M3154" s="27"/>
    </row>
    <row r="3155" spans="1:13" ht="30" customHeight="1" x14ac:dyDescent="0.3">
      <c r="A3155" s="27">
        <f t="shared" si="23"/>
        <v>1507</v>
      </c>
      <c r="B3155" s="31">
        <v>44922</v>
      </c>
      <c r="C3155" s="31">
        <v>44819</v>
      </c>
      <c r="D3155" s="19" t="s">
        <v>344</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19" t="s">
        <v>82</v>
      </c>
      <c r="K3155" s="51" t="str">
        <f ca="1">LeaveTracker[[#This Row],[Days]]&amp;" "&amp;LeaveTracker[[#This Row],[Type of Leave]]</f>
        <v>2 VL</v>
      </c>
      <c r="L3155" s="23">
        <f ca="1">NETWORKDAYS(LeaveTracker[[#This Row],[Start Date]],LeaveTracker[[#This Row],[End Date]],lstHolidays)</f>
        <v>2</v>
      </c>
      <c r="M3155" s="27"/>
    </row>
    <row r="3156" spans="1:13" ht="30" customHeight="1" x14ac:dyDescent="0.3">
      <c r="A3156" s="27">
        <f t="shared" si="23"/>
        <v>1508</v>
      </c>
      <c r="B3156" s="31">
        <v>44922</v>
      </c>
      <c r="C3156" s="31">
        <v>44825</v>
      </c>
      <c r="D3156" s="19" t="s">
        <v>1044</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19" t="s">
        <v>81</v>
      </c>
      <c r="K3156" s="51" t="str">
        <f ca="1">LeaveTracker[[#This Row],[Days]]&amp;" "&amp;LeaveTracker[[#This Row],[Type of Leave]]</f>
        <v>0 SL</v>
      </c>
      <c r="L3156" s="23">
        <f ca="1">NETWORKDAYS(LeaveTracker[[#This Row],[Start Date]],LeaveTracker[[#This Row],[End Date]],lstHolidays)</f>
        <v>0</v>
      </c>
      <c r="M3156" s="27"/>
    </row>
    <row r="3157" spans="1:13" ht="30" customHeight="1" x14ac:dyDescent="0.3">
      <c r="A3157" s="27">
        <f t="shared" si="23"/>
        <v>1509</v>
      </c>
      <c r="B3157" s="31">
        <v>44922</v>
      </c>
      <c r="C3157" s="31">
        <v>44785</v>
      </c>
      <c r="D3157" s="19" t="s">
        <v>896</v>
      </c>
      <c r="E3157" s="51" t="str">
        <f>IF(ISBLANK(LeaveTracker[[#This Row],[Employee Name]]),"-----",VLOOKUP(LeaveTracker[[#This Row],[Employee Name]],Employees[[Employee Name]:[Office]],7))</f>
        <v>NUTRITION OFFICE</v>
      </c>
      <c r="F3157" s="51" t="str">
        <f>IF(ISBLANK(LeaveTracker[[#This Row],[Employee Name]]),"-----",VLOOKUP(LeaveTracker[[#This Row],[Employee Name]],Employees[[Employee Name]:[Office]],6))</f>
        <v>REGULAR</v>
      </c>
      <c r="G3157" s="24">
        <v>44777</v>
      </c>
      <c r="H3157" s="24">
        <v>44781</v>
      </c>
      <c r="I3157" s="19" t="s">
        <v>81</v>
      </c>
      <c r="K3157" s="51" t="str">
        <f ca="1">LeaveTracker[[#This Row],[Days]]&amp;" "&amp;LeaveTracker[[#This Row],[Type of Leave]]</f>
        <v>3 SL</v>
      </c>
      <c r="L3157" s="23">
        <f ca="1">NETWORKDAYS(LeaveTracker[[#This Row],[Start Date]],LeaveTracker[[#This Row],[End Date]],lstHolidays)</f>
        <v>3</v>
      </c>
      <c r="M3157" s="27"/>
    </row>
    <row r="3158" spans="1:13" ht="30" customHeight="1" x14ac:dyDescent="0.3">
      <c r="A3158" s="27">
        <f t="shared" si="23"/>
        <v>1510</v>
      </c>
      <c r="B3158" s="31">
        <v>44922</v>
      </c>
      <c r="C3158" s="31">
        <v>44819</v>
      </c>
      <c r="D3158" s="19" t="s">
        <v>896</v>
      </c>
      <c r="E3158" s="51" t="str">
        <f>IF(ISBLANK(LeaveTracker[[#This Row],[Employee Name]]),"-----",VLOOKUP(LeaveTracker[[#This Row],[Employee Name]],Employees[[Employee Name]:[Office]],7))</f>
        <v>NUTRITION OFFICE</v>
      </c>
      <c r="F3158" s="51" t="str">
        <f>IF(ISBLANK(LeaveTracker[[#This Row],[Employee Name]]),"-----",VLOOKUP(LeaveTracker[[#This Row],[Employee Name]],Employees[[Employee Name]:[Office]],6))</f>
        <v>REGULAR</v>
      </c>
      <c r="G3158" s="24">
        <v>44813</v>
      </c>
      <c r="H3158" s="24">
        <v>44818</v>
      </c>
      <c r="I3158" s="19" t="s">
        <v>81</v>
      </c>
      <c r="K3158" s="51" t="str">
        <f ca="1">LeaveTracker[[#This Row],[Days]]&amp;" "&amp;LeaveTracker[[#This Row],[Type of Leave]]</f>
        <v>4 SL</v>
      </c>
      <c r="L3158" s="23">
        <f ca="1">NETWORKDAYS(LeaveTracker[[#This Row],[Start Date]],LeaveTracker[[#This Row],[End Date]],lstHolidays)</f>
        <v>4</v>
      </c>
      <c r="M3158" s="27"/>
    </row>
    <row r="3159" spans="1:13" ht="30" customHeight="1" x14ac:dyDescent="0.3">
      <c r="A3159" s="27">
        <f t="shared" si="23"/>
        <v>1511</v>
      </c>
      <c r="B3159" s="31">
        <v>44922</v>
      </c>
      <c r="C3159" s="31">
        <v>44888</v>
      </c>
      <c r="D3159" s="19" t="s">
        <v>382</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19" t="s">
        <v>82</v>
      </c>
      <c r="K3159" s="51" t="str">
        <f ca="1">LeaveTracker[[#This Row],[Days]]&amp;" "&amp;LeaveTracker[[#This Row],[Type of Leave]]</f>
        <v>2 VL</v>
      </c>
      <c r="L3159" s="23">
        <f ca="1">NETWORKDAYS(LeaveTracker[[#This Row],[Start Date]],LeaveTracker[[#This Row],[End Date]],lstHolidays)</f>
        <v>2</v>
      </c>
      <c r="M3159" s="27"/>
    </row>
    <row r="3160" spans="1:13" ht="30" customHeight="1" x14ac:dyDescent="0.3">
      <c r="A3160" s="27">
        <f t="shared" si="23"/>
        <v>1512</v>
      </c>
      <c r="B3160" s="31">
        <v>44922</v>
      </c>
      <c r="C3160" s="31">
        <v>44880</v>
      </c>
      <c r="D3160" s="19" t="s">
        <v>1985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19" t="s">
        <v>82</v>
      </c>
      <c r="K3160" s="51" t="str">
        <f ca="1">LeaveTracker[[#This Row],[Days]]&amp;" "&amp;LeaveTracker[[#This Row],[Type of Leave]]</f>
        <v>4 VL</v>
      </c>
      <c r="L3160" s="23">
        <f ca="1">NETWORKDAYS(LeaveTracker[[#This Row],[Start Date]],LeaveTracker[[#This Row],[End Date]],lstHolidays)</f>
        <v>4</v>
      </c>
      <c r="M3160" s="27"/>
    </row>
    <row r="3161" spans="1:13" ht="30" customHeight="1" x14ac:dyDescent="0.3">
      <c r="A3161" s="27">
        <v>1512</v>
      </c>
      <c r="B3161" s="31">
        <v>44922</v>
      </c>
      <c r="C3161" s="31">
        <v>44880</v>
      </c>
      <c r="D3161" s="19" t="s">
        <v>1985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19" t="s">
        <v>82</v>
      </c>
      <c r="K3161" s="51" t="str">
        <f ca="1">LeaveTracker[[#This Row],[Days]]&amp;" "&amp;LeaveTracker[[#This Row],[Type of Leave]]</f>
        <v>0 VL</v>
      </c>
      <c r="L3161" s="23">
        <f ca="1">NETWORKDAYS(LeaveTracker[[#This Row],[Start Date]],LeaveTracker[[#This Row],[End Date]],lstHolidays)</f>
        <v>0</v>
      </c>
      <c r="M3161" s="27"/>
    </row>
    <row r="3162" spans="1:13" ht="30" customHeight="1" x14ac:dyDescent="0.3">
      <c r="A3162" s="27">
        <f t="shared" si="23"/>
        <v>1513</v>
      </c>
      <c r="B3162" s="31">
        <v>44922</v>
      </c>
      <c r="C3162" s="31">
        <v>44872</v>
      </c>
      <c r="D3162" s="19" t="s">
        <v>772</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19" t="s">
        <v>82</v>
      </c>
      <c r="K3162" s="51" t="str">
        <f ca="1">LeaveTracker[[#This Row],[Days]]&amp;" "&amp;LeaveTracker[[#This Row],[Type of Leave]]</f>
        <v>3 VL</v>
      </c>
      <c r="L3162" s="23">
        <f ca="1">NETWORKDAYS(LeaveTracker[[#This Row],[Start Date]],LeaveTracker[[#This Row],[End Date]],lstHolidays)</f>
        <v>3</v>
      </c>
      <c r="M3162" s="27"/>
    </row>
    <row r="3163" spans="1:13" ht="30" customHeight="1" x14ac:dyDescent="0.3">
      <c r="A3163" s="27">
        <f t="shared" si="23"/>
        <v>1514</v>
      </c>
      <c r="B3163" s="31">
        <v>44922</v>
      </c>
      <c r="C3163" s="31">
        <v>44872</v>
      </c>
      <c r="D3163" s="19" t="s">
        <v>772</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19" t="s">
        <v>298</v>
      </c>
      <c r="J3163" s="43" t="s">
        <v>1003</v>
      </c>
      <c r="K3163" s="51" t="str">
        <f ca="1">LeaveTracker[[#This Row],[Days]]&amp;" "&amp;LeaveTracker[[#This Row],[Type of Leave]]</f>
        <v>0 OTHER</v>
      </c>
      <c r="L3163" s="23">
        <f ca="1">NETWORKDAYS(LeaveTracker[[#This Row],[Start Date]],LeaveTracker[[#This Row],[End Date]],lstHolidays)</f>
        <v>0</v>
      </c>
      <c r="M3163" s="27"/>
    </row>
    <row r="3164" spans="1:13" ht="30"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19" t="s">
        <v>81</v>
      </c>
      <c r="K3164" s="51" t="str">
        <f ca="1">LeaveTracker[[#This Row],[Days]]&amp;" "&amp;LeaveTracker[[#This Row],[Type of Leave]]</f>
        <v>1 SL</v>
      </c>
      <c r="L3164" s="23">
        <f ca="1">NETWORKDAYS(LeaveTracker[[#This Row],[Start Date]],LeaveTracker[[#This Row],[End Date]],lstHolidays)</f>
        <v>1</v>
      </c>
      <c r="M3164" s="27"/>
    </row>
    <row r="3165" spans="1:13" ht="30" customHeight="1" x14ac:dyDescent="0.3">
      <c r="A3165" s="27">
        <f t="shared" si="23"/>
        <v>1516</v>
      </c>
      <c r="B3165" s="31">
        <v>44922</v>
      </c>
      <c r="C3165" s="31">
        <v>44868</v>
      </c>
      <c r="D3165" s="19" t="s">
        <v>708</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19" t="s">
        <v>82</v>
      </c>
      <c r="K3165" s="51" t="str">
        <f ca="1">LeaveTracker[[#This Row],[Days]]&amp;" "&amp;LeaveTracker[[#This Row],[Type of Leave]]</f>
        <v>2 VL</v>
      </c>
      <c r="L3165" s="23">
        <f ca="1">NETWORKDAYS(LeaveTracker[[#This Row],[Start Date]],LeaveTracker[[#This Row],[End Date]],lstHolidays)</f>
        <v>2</v>
      </c>
      <c r="M3165" s="27"/>
    </row>
    <row r="3166" spans="1:13" ht="30" customHeight="1" x14ac:dyDescent="0.3">
      <c r="A3166" s="27">
        <f t="shared" si="23"/>
        <v>1517</v>
      </c>
      <c r="B3166" s="31">
        <v>44922</v>
      </c>
      <c r="C3166" s="31">
        <v>44911</v>
      </c>
      <c r="D3166" s="19" t="s">
        <v>1836</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19" t="s">
        <v>81</v>
      </c>
      <c r="K3166" s="51" t="str">
        <f ca="1">LeaveTracker[[#This Row],[Days]]&amp;" "&amp;LeaveTracker[[#This Row],[Type of Leave]]</f>
        <v>4 SL</v>
      </c>
      <c r="L3166" s="23">
        <f ca="1">NETWORKDAYS(LeaveTracker[[#This Row],[Start Date]],LeaveTracker[[#This Row],[End Date]],lstHolidays)</f>
        <v>4</v>
      </c>
      <c r="M3166" s="27"/>
    </row>
    <row r="3167" spans="1:13" ht="30" customHeight="1" x14ac:dyDescent="0.3">
      <c r="A3167" s="27">
        <f t="shared" si="23"/>
        <v>1518</v>
      </c>
      <c r="B3167" s="31">
        <v>44922</v>
      </c>
      <c r="C3167" s="31">
        <v>44887</v>
      </c>
      <c r="D3167" s="19" t="s">
        <v>1056</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19" t="s">
        <v>82</v>
      </c>
      <c r="J3167" s="43" t="s">
        <v>1004</v>
      </c>
      <c r="K3167" s="51" t="str">
        <f ca="1">LeaveTracker[[#This Row],[Days]]&amp;" "&amp;LeaveTracker[[#This Row],[Type of Leave]]</f>
        <v>1 VL</v>
      </c>
      <c r="L3167" s="23">
        <f ca="1">NETWORKDAYS(LeaveTracker[[#This Row],[Start Date]],LeaveTracker[[#This Row],[End Date]],lstHolidays)</f>
        <v>1</v>
      </c>
      <c r="M3167" s="27"/>
    </row>
    <row r="3168" spans="1:13" ht="30" customHeight="1" x14ac:dyDescent="0.3">
      <c r="A3168" s="27">
        <f t="shared" si="23"/>
        <v>1519</v>
      </c>
      <c r="B3168" s="31">
        <v>44922</v>
      </c>
      <c r="C3168" s="31">
        <v>44894</v>
      </c>
      <c r="D3168" s="19" t="s">
        <v>1056</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19" t="s">
        <v>82</v>
      </c>
      <c r="J3168" s="43" t="s">
        <v>1004</v>
      </c>
      <c r="K3168" s="51" t="str">
        <f ca="1">LeaveTracker[[#This Row],[Days]]&amp;" "&amp;LeaveTracker[[#This Row],[Type of Leave]]</f>
        <v>1 VL</v>
      </c>
      <c r="L3168" s="23">
        <f ca="1">NETWORKDAYS(LeaveTracker[[#This Row],[Start Date]],LeaveTracker[[#This Row],[End Date]],lstHolidays)</f>
        <v>1</v>
      </c>
      <c r="M3168" s="27"/>
    </row>
    <row r="3169" spans="1:13" ht="30" customHeight="1" x14ac:dyDescent="0.3">
      <c r="A3169" s="27">
        <f t="shared" si="23"/>
        <v>1520</v>
      </c>
      <c r="B3169" s="31">
        <v>44922</v>
      </c>
      <c r="C3169" s="31">
        <v>44907</v>
      </c>
      <c r="D3169" s="19" t="s">
        <v>1056</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19" t="s">
        <v>82</v>
      </c>
      <c r="K3169" s="51" t="str">
        <f ca="1">LeaveTracker[[#This Row],[Days]]&amp;" "&amp;LeaveTracker[[#This Row],[Type of Leave]]</f>
        <v>1 VL</v>
      </c>
      <c r="L3169" s="23">
        <f ca="1">NETWORKDAYS(LeaveTracker[[#This Row],[Start Date]],LeaveTracker[[#This Row],[End Date]],lstHolidays)</f>
        <v>1</v>
      </c>
      <c r="M3169" s="27"/>
    </row>
    <row r="3170" spans="1:13" ht="30" customHeight="1" x14ac:dyDescent="0.3">
      <c r="A3170" s="27">
        <f t="shared" si="23"/>
        <v>1521</v>
      </c>
      <c r="B3170" s="31">
        <v>44922</v>
      </c>
      <c r="C3170" s="31">
        <v>44897</v>
      </c>
      <c r="D3170" s="19" t="s">
        <v>396</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19" t="s">
        <v>82</v>
      </c>
      <c r="J3170" s="43" t="s">
        <v>1004</v>
      </c>
      <c r="K3170" s="51" t="str">
        <f ca="1">LeaveTracker[[#This Row],[Days]]&amp;" "&amp;LeaveTracker[[#This Row],[Type of Leave]]</f>
        <v>2 VL</v>
      </c>
      <c r="L3170" s="23">
        <f ca="1">NETWORKDAYS(LeaveTracker[[#This Row],[Start Date]],LeaveTracker[[#This Row],[End Date]],lstHolidays)</f>
        <v>2</v>
      </c>
      <c r="M3170" s="27"/>
    </row>
    <row r="3171" spans="1:13" ht="30"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19" t="s">
        <v>82</v>
      </c>
      <c r="J3171" s="43" t="s">
        <v>1004</v>
      </c>
      <c r="K3171" s="51" t="str">
        <f ca="1">LeaveTracker[[#This Row],[Days]]&amp;" "&amp;LeaveTracker[[#This Row],[Type of Leave]]</f>
        <v>1 VL</v>
      </c>
      <c r="L3171" s="23">
        <f ca="1">NETWORKDAYS(LeaveTracker[[#This Row],[Start Date]],LeaveTracker[[#This Row],[End Date]],lstHolidays)</f>
        <v>1</v>
      </c>
      <c r="M3171" s="27"/>
    </row>
    <row r="3172" spans="1:13" ht="30"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19" t="s">
        <v>82</v>
      </c>
      <c r="J3172" s="43" t="s">
        <v>1004</v>
      </c>
      <c r="K3172" s="51" t="str">
        <f ca="1">LeaveTracker[[#This Row],[Days]]&amp;" "&amp;LeaveTracker[[#This Row],[Type of Leave]]</f>
        <v>0 VL</v>
      </c>
      <c r="L3172" s="23">
        <f ca="1">NETWORKDAYS(LeaveTracker[[#This Row],[Start Date]],LeaveTracker[[#This Row],[End Date]],lstHolidays)</f>
        <v>0</v>
      </c>
      <c r="M3172" s="27"/>
    </row>
    <row r="3173" spans="1:13" ht="30"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19" t="s">
        <v>81</v>
      </c>
      <c r="K3173" s="51" t="str">
        <f ca="1">LeaveTracker[[#This Row],[Days]]&amp;" "&amp;LeaveTracker[[#This Row],[Type of Leave]]</f>
        <v>1 SL</v>
      </c>
      <c r="L3173" s="23">
        <f ca="1">NETWORKDAYS(LeaveTracker[[#This Row],[Start Date]],LeaveTracker[[#This Row],[End Date]],lstHolidays)</f>
        <v>1</v>
      </c>
      <c r="M3173" s="27"/>
    </row>
    <row r="3174" spans="1:13" ht="30" customHeight="1" x14ac:dyDescent="0.3">
      <c r="A3174" s="27">
        <f t="shared" si="23"/>
        <v>1524</v>
      </c>
      <c r="B3174" s="31">
        <v>44922</v>
      </c>
      <c r="C3174" s="31">
        <v>44897</v>
      </c>
      <c r="D3174" s="19" t="s">
        <v>411</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19" t="s">
        <v>81</v>
      </c>
      <c r="K3174" s="51" t="str">
        <f ca="1">LeaveTracker[[#This Row],[Days]]&amp;" "&amp;LeaveTracker[[#This Row],[Type of Leave]]</f>
        <v>1 SL</v>
      </c>
      <c r="L3174" s="23">
        <f ca="1">NETWORKDAYS(LeaveTracker[[#This Row],[Start Date]],LeaveTracker[[#This Row],[End Date]],lstHolidays)</f>
        <v>1</v>
      </c>
      <c r="M3174" s="27"/>
    </row>
    <row r="3175" spans="1:13" ht="30" customHeight="1" x14ac:dyDescent="0.3">
      <c r="A3175" s="27">
        <f t="shared" si="23"/>
        <v>1525</v>
      </c>
      <c r="B3175" s="31">
        <v>44922</v>
      </c>
      <c r="C3175" s="31">
        <v>44896</v>
      </c>
      <c r="D3175" s="19" t="s">
        <v>371</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19" t="s">
        <v>82</v>
      </c>
      <c r="K3175" s="51" t="str">
        <f ca="1">LeaveTracker[[#This Row],[Days]]&amp;" "&amp;LeaveTracker[[#This Row],[Type of Leave]]</f>
        <v>1 VL</v>
      </c>
      <c r="L3175" s="23">
        <f ca="1">NETWORKDAYS(LeaveTracker[[#This Row],[Start Date]],LeaveTracker[[#This Row],[End Date]],lstHolidays)</f>
        <v>1</v>
      </c>
      <c r="M3175" s="27"/>
    </row>
    <row r="3176" spans="1:13" ht="30" customHeight="1" x14ac:dyDescent="0.3">
      <c r="A3176" s="27">
        <f t="shared" si="23"/>
        <v>1526</v>
      </c>
      <c r="B3176" s="31">
        <v>44922</v>
      </c>
      <c r="C3176" s="31">
        <v>44894</v>
      </c>
      <c r="D3176" s="19" t="s">
        <v>762</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19" t="s">
        <v>81</v>
      </c>
      <c r="K3176" s="51" t="str">
        <f ca="1">LeaveTracker[[#This Row],[Days]]&amp;" "&amp;LeaveTracker[[#This Row],[Type of Leave]]</f>
        <v>1 SL</v>
      </c>
      <c r="L3176" s="23">
        <f ca="1">NETWORKDAYS(LeaveTracker[[#This Row],[Start Date]],LeaveTracker[[#This Row],[End Date]],lstHolidays)</f>
        <v>1</v>
      </c>
      <c r="M3176" s="27"/>
    </row>
    <row r="3177" spans="1:13" ht="30" customHeight="1" x14ac:dyDescent="0.3">
      <c r="A3177" s="27">
        <v>1526</v>
      </c>
      <c r="B3177" s="31">
        <v>44922</v>
      </c>
      <c r="C3177" s="31">
        <v>44894</v>
      </c>
      <c r="D3177" s="19" t="s">
        <v>762</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19" t="s">
        <v>81</v>
      </c>
      <c r="K3177" s="51" t="str">
        <f ca="1">LeaveTracker[[#This Row],[Days]]&amp;" "&amp;LeaveTracker[[#This Row],[Type of Leave]]</f>
        <v>1 SL</v>
      </c>
      <c r="L3177" s="23">
        <f ca="1">NETWORKDAYS(LeaveTracker[[#This Row],[Start Date]],LeaveTracker[[#This Row],[End Date]],lstHolidays)</f>
        <v>1</v>
      </c>
      <c r="M3177" s="27"/>
    </row>
    <row r="3178" spans="1:13" ht="30" customHeight="1" x14ac:dyDescent="0.3">
      <c r="A3178" s="27">
        <f t="shared" si="23"/>
        <v>1527</v>
      </c>
      <c r="B3178" s="31">
        <v>44922</v>
      </c>
      <c r="C3178" s="31">
        <v>44908</v>
      </c>
      <c r="D3178" s="19" t="s">
        <v>711</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19" t="s">
        <v>298</v>
      </c>
      <c r="J3178" s="43" t="s">
        <v>1003</v>
      </c>
      <c r="K3178" s="51" t="str">
        <f ca="1">LeaveTracker[[#This Row],[Days]]&amp;" "&amp;LeaveTracker[[#This Row],[Type of Leave]]</f>
        <v>1 OTHER</v>
      </c>
      <c r="L3178" s="23">
        <f ca="1">NETWORKDAYS(LeaveTracker[[#This Row],[Start Date]],LeaveTracker[[#This Row],[End Date]],lstHolidays)</f>
        <v>1</v>
      </c>
      <c r="M3178" s="27"/>
    </row>
    <row r="3179" spans="1:13" ht="30" customHeight="1" x14ac:dyDescent="0.3">
      <c r="A3179" s="27">
        <f t="shared" si="23"/>
        <v>1528</v>
      </c>
      <c r="B3179" s="31">
        <v>44922</v>
      </c>
      <c r="C3179" s="31">
        <v>44902</v>
      </c>
      <c r="D3179" s="35" t="s">
        <v>714</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19" t="s">
        <v>82</v>
      </c>
      <c r="J3179" s="43" t="s">
        <v>1004</v>
      </c>
      <c r="K3179" s="51" t="str">
        <f ca="1">LeaveTracker[[#This Row],[Days]]&amp;" "&amp;LeaveTracker[[#This Row],[Type of Leave]]</f>
        <v>1 VL</v>
      </c>
      <c r="L3179" s="23">
        <f ca="1">NETWORKDAYS(LeaveTracker[[#This Row],[Start Date]],LeaveTracker[[#This Row],[End Date]],lstHolidays)</f>
        <v>1</v>
      </c>
      <c r="M3179" s="27"/>
    </row>
    <row r="3180" spans="1:13" ht="30" customHeight="1" x14ac:dyDescent="0.3">
      <c r="A3180" s="27">
        <f t="shared" si="23"/>
        <v>1529</v>
      </c>
      <c r="B3180" s="31">
        <v>44922</v>
      </c>
      <c r="C3180" s="31">
        <v>44890</v>
      </c>
      <c r="D3180" s="35" t="s">
        <v>714</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19" t="s">
        <v>82</v>
      </c>
      <c r="J3180" s="43" t="s">
        <v>1004</v>
      </c>
      <c r="K3180" s="51" t="str">
        <f ca="1">LeaveTracker[[#This Row],[Days]]&amp;" "&amp;LeaveTracker[[#This Row],[Type of Leave]]</f>
        <v>1 VL</v>
      </c>
      <c r="L3180" s="23">
        <f ca="1">NETWORKDAYS(LeaveTracker[[#This Row],[Start Date]],LeaveTracker[[#This Row],[End Date]],lstHolidays)</f>
        <v>1</v>
      </c>
      <c r="M3180" s="27"/>
    </row>
    <row r="3181" spans="1:13" ht="30"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19" t="s">
        <v>82</v>
      </c>
      <c r="J3181" s="43" t="s">
        <v>1004</v>
      </c>
      <c r="K3181" s="51" t="str">
        <f ca="1">LeaveTracker[[#This Row],[Days]]&amp;" "&amp;LeaveTracker[[#This Row],[Type of Leave]]</f>
        <v>1 VL</v>
      </c>
      <c r="L3181" s="23">
        <f ca="1">NETWORKDAYS(LeaveTracker[[#This Row],[Start Date]],LeaveTracker[[#This Row],[End Date]],lstHolidays)</f>
        <v>1</v>
      </c>
      <c r="M3181" s="27"/>
    </row>
    <row r="3182" spans="1:13" ht="30"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19" t="s">
        <v>82</v>
      </c>
      <c r="J3182" s="43" t="s">
        <v>1004</v>
      </c>
      <c r="K3182" s="51" t="str">
        <f ca="1">LeaveTracker[[#This Row],[Days]]&amp;" "&amp;LeaveTracker[[#This Row],[Type of Leave]]</f>
        <v>1 VL</v>
      </c>
      <c r="L3182" s="23">
        <f ca="1">NETWORKDAYS(LeaveTracker[[#This Row],[Start Date]],LeaveTracker[[#This Row],[End Date]],lstHolidays)</f>
        <v>1</v>
      </c>
      <c r="M3182" s="27"/>
    </row>
    <row r="3183" spans="1:13" ht="30"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19" t="s">
        <v>82</v>
      </c>
      <c r="J3183" s="43" t="s">
        <v>1004</v>
      </c>
      <c r="K3183" s="51" t="str">
        <f ca="1">LeaveTracker[[#This Row],[Days]]&amp;" "&amp;LeaveTracker[[#This Row],[Type of Leave]]</f>
        <v>1 VL</v>
      </c>
      <c r="L3183" s="23">
        <f ca="1">NETWORKDAYS(LeaveTracker[[#This Row],[Start Date]],LeaveTracker[[#This Row],[End Date]],lstHolidays)</f>
        <v>1</v>
      </c>
      <c r="M3183" s="27"/>
    </row>
    <row r="3184" spans="1:13" ht="30"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19" t="s">
        <v>82</v>
      </c>
      <c r="J3184" s="43" t="s">
        <v>1004</v>
      </c>
      <c r="K3184" s="51" t="str">
        <f ca="1">LeaveTracker[[#This Row],[Days]]&amp;" "&amp;LeaveTracker[[#This Row],[Type of Leave]]</f>
        <v>0 VL</v>
      </c>
      <c r="L3184" s="23">
        <f ca="1">NETWORKDAYS(LeaveTracker[[#This Row],[Start Date]],LeaveTracker[[#This Row],[End Date]],lstHolidays)</f>
        <v>0</v>
      </c>
      <c r="M3184" s="27"/>
    </row>
    <row r="3185" spans="1:13" ht="30" customHeight="1" x14ac:dyDescent="0.3">
      <c r="A3185" s="27">
        <f t="shared" si="23"/>
        <v>1531</v>
      </c>
      <c r="B3185" s="31">
        <v>44922</v>
      </c>
      <c r="C3185" s="31">
        <v>44890</v>
      </c>
      <c r="D3185" s="19" t="s">
        <v>1265</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19" t="s">
        <v>82</v>
      </c>
      <c r="J3185" s="43" t="s">
        <v>1004</v>
      </c>
      <c r="K3185" s="51" t="str">
        <f ca="1">LeaveTracker[[#This Row],[Days]]&amp;" "&amp;LeaveTracker[[#This Row],[Type of Leave]]</f>
        <v>1 VL</v>
      </c>
      <c r="L3185" s="23">
        <f ca="1">NETWORKDAYS(LeaveTracker[[#This Row],[Start Date]],LeaveTracker[[#This Row],[End Date]],lstHolidays)</f>
        <v>1</v>
      </c>
      <c r="M3185" s="27"/>
    </row>
    <row r="3186" spans="1:13" ht="30" customHeight="1" x14ac:dyDescent="0.3">
      <c r="A3186" s="27">
        <v>1531</v>
      </c>
      <c r="B3186" s="31">
        <v>44922</v>
      </c>
      <c r="C3186" s="31">
        <v>44890</v>
      </c>
      <c r="D3186" s="19" t="s">
        <v>1265</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19" t="s">
        <v>82</v>
      </c>
      <c r="J3186" s="43" t="s">
        <v>1004</v>
      </c>
      <c r="K3186" s="51" t="str">
        <f ca="1">LeaveTracker[[#This Row],[Days]]&amp;" "&amp;LeaveTracker[[#This Row],[Type of Leave]]</f>
        <v>1 VL</v>
      </c>
      <c r="L3186" s="23">
        <f ca="1">NETWORKDAYS(LeaveTracker[[#This Row],[Start Date]],LeaveTracker[[#This Row],[End Date]],lstHolidays)</f>
        <v>1</v>
      </c>
      <c r="M3186" s="27"/>
    </row>
    <row r="3187" spans="1:13" ht="30" customHeight="1" x14ac:dyDescent="0.3">
      <c r="A3187" s="27">
        <v>1531</v>
      </c>
      <c r="B3187" s="31">
        <v>44922</v>
      </c>
      <c r="C3187" s="31">
        <v>44890</v>
      </c>
      <c r="D3187" s="19" t="s">
        <v>1265</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19" t="s">
        <v>82</v>
      </c>
      <c r="J3187" s="43" t="s">
        <v>1004</v>
      </c>
      <c r="K3187" s="51" t="str">
        <f ca="1">LeaveTracker[[#This Row],[Days]]&amp;" "&amp;LeaveTracker[[#This Row],[Type of Leave]]</f>
        <v>1 VL</v>
      </c>
      <c r="L3187" s="23">
        <f ca="1">NETWORKDAYS(LeaveTracker[[#This Row],[Start Date]],LeaveTracker[[#This Row],[End Date]],lstHolidays)</f>
        <v>1</v>
      </c>
      <c r="M3187" s="27"/>
    </row>
    <row r="3188" spans="1:13" ht="30" customHeight="1" x14ac:dyDescent="0.3">
      <c r="A3188" s="27">
        <v>1531</v>
      </c>
      <c r="B3188" s="31">
        <v>44922</v>
      </c>
      <c r="C3188" s="31">
        <v>44890</v>
      </c>
      <c r="D3188" s="19" t="s">
        <v>1265</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19" t="s">
        <v>82</v>
      </c>
      <c r="J3188" s="43" t="s">
        <v>1004</v>
      </c>
      <c r="K3188" s="51" t="str">
        <f ca="1">LeaveTracker[[#This Row],[Days]]&amp;" "&amp;LeaveTracker[[#This Row],[Type of Leave]]</f>
        <v>1 VL</v>
      </c>
      <c r="L3188" s="23">
        <f ca="1">NETWORKDAYS(LeaveTracker[[#This Row],[Start Date]],LeaveTracker[[#This Row],[End Date]],lstHolidays)</f>
        <v>1</v>
      </c>
      <c r="M3188" s="27"/>
    </row>
    <row r="3189" spans="1:13" ht="30" customHeight="1" x14ac:dyDescent="0.3">
      <c r="A3189" s="27">
        <v>1531</v>
      </c>
      <c r="B3189" s="31">
        <v>44922</v>
      </c>
      <c r="C3189" s="31">
        <v>44890</v>
      </c>
      <c r="D3189" s="19" t="s">
        <v>1265</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19" t="s">
        <v>82</v>
      </c>
      <c r="J3189" s="43" t="s">
        <v>1004</v>
      </c>
      <c r="K3189" s="51" t="str">
        <f ca="1">LeaveTracker[[#This Row],[Days]]&amp;" "&amp;LeaveTracker[[#This Row],[Type of Leave]]</f>
        <v>1 VL</v>
      </c>
      <c r="L3189" s="23">
        <f ca="1">NETWORKDAYS(LeaveTracker[[#This Row],[Start Date]],LeaveTracker[[#This Row],[End Date]],lstHolidays)</f>
        <v>1</v>
      </c>
      <c r="M3189" s="27"/>
    </row>
    <row r="3190" spans="1:13" ht="30" customHeight="1" x14ac:dyDescent="0.3">
      <c r="A3190" s="27">
        <f t="shared" si="23"/>
        <v>1532</v>
      </c>
      <c r="B3190" s="31">
        <v>44922</v>
      </c>
      <c r="C3190" s="31">
        <v>44890</v>
      </c>
      <c r="D3190" s="19" t="s">
        <v>612</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19" t="s">
        <v>82</v>
      </c>
      <c r="K3190" s="51" t="str">
        <f ca="1">LeaveTracker[[#This Row],[Days]]&amp;" "&amp;LeaveTracker[[#This Row],[Type of Leave]]</f>
        <v>1 VL</v>
      </c>
      <c r="L3190" s="23">
        <f ca="1">NETWORKDAYS(LeaveTracker[[#This Row],[Start Date]],LeaveTracker[[#This Row],[End Date]],lstHolidays)</f>
        <v>1</v>
      </c>
      <c r="M3190" s="27"/>
    </row>
    <row r="3191" spans="1:13" ht="30" customHeight="1" x14ac:dyDescent="0.3">
      <c r="A3191" s="27">
        <v>1532</v>
      </c>
      <c r="B3191" s="31">
        <v>44922</v>
      </c>
      <c r="C3191" s="31">
        <v>44890</v>
      </c>
      <c r="D3191" s="19" t="s">
        <v>612</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19" t="s">
        <v>82</v>
      </c>
      <c r="K3191" s="51" t="str">
        <f ca="1">LeaveTracker[[#This Row],[Days]]&amp;" "&amp;LeaveTracker[[#This Row],[Type of Leave]]</f>
        <v>1 VL</v>
      </c>
      <c r="L3191" s="23">
        <f ca="1">NETWORKDAYS(LeaveTracker[[#This Row],[Start Date]],LeaveTracker[[#This Row],[End Date]],lstHolidays)</f>
        <v>1</v>
      </c>
      <c r="M3191" s="27"/>
    </row>
    <row r="3192" spans="1:13" ht="30" customHeight="1" x14ac:dyDescent="0.3">
      <c r="A3192" s="27">
        <v>1532</v>
      </c>
      <c r="B3192" s="31">
        <v>44922</v>
      </c>
      <c r="C3192" s="31">
        <v>44890</v>
      </c>
      <c r="D3192" s="19" t="s">
        <v>612</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19" t="s">
        <v>82</v>
      </c>
      <c r="K3192" s="51" t="str">
        <f ca="1">LeaveTracker[[#This Row],[Days]]&amp;" "&amp;LeaveTracker[[#This Row],[Type of Leave]]</f>
        <v>1 VL</v>
      </c>
      <c r="L3192" s="23">
        <f ca="1">NETWORKDAYS(LeaveTracker[[#This Row],[Start Date]],LeaveTracker[[#This Row],[End Date]],lstHolidays)</f>
        <v>1</v>
      </c>
      <c r="M3192" s="27"/>
    </row>
    <row r="3193" spans="1:13" ht="30" customHeight="1" x14ac:dyDescent="0.3">
      <c r="A3193" s="27">
        <f t="shared" si="23"/>
        <v>1533</v>
      </c>
      <c r="B3193" s="31">
        <v>44922</v>
      </c>
      <c r="C3193" s="31">
        <v>44901</v>
      </c>
      <c r="D3193" s="19" t="s">
        <v>382</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19" t="s">
        <v>82</v>
      </c>
      <c r="K3193" s="51" t="str">
        <f ca="1">LeaveTracker[[#This Row],[Days]]&amp;" "&amp;LeaveTracker[[#This Row],[Type of Leave]]</f>
        <v>3 VL</v>
      </c>
      <c r="L3193" s="23">
        <f ca="1">NETWORKDAYS(LeaveTracker[[#This Row],[Start Date]],LeaveTracker[[#This Row],[End Date]],lstHolidays)</f>
        <v>3</v>
      </c>
      <c r="M3193" s="27"/>
    </row>
    <row r="3194" spans="1:13" ht="30" customHeight="1" x14ac:dyDescent="0.3">
      <c r="A3194" s="27">
        <f t="shared" si="23"/>
        <v>1534</v>
      </c>
      <c r="B3194" s="31">
        <v>44922</v>
      </c>
      <c r="C3194" s="31">
        <v>44922</v>
      </c>
      <c r="D3194" s="19" t="s">
        <v>1991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19" t="s">
        <v>82</v>
      </c>
      <c r="K3194" s="51" t="str">
        <f ca="1">LeaveTracker[[#This Row],[Days]]&amp;" "&amp;LeaveTracker[[#This Row],[Type of Leave]]</f>
        <v>4 VL</v>
      </c>
      <c r="L3194" s="23">
        <f ca="1">NETWORKDAYS(LeaveTracker[[#This Row],[Start Date]],LeaveTracker[[#This Row],[End Date]],lstHolidays)</f>
        <v>4</v>
      </c>
      <c r="M3194" s="27"/>
    </row>
    <row r="3195" spans="1:13" ht="30" customHeight="1" x14ac:dyDescent="0.3">
      <c r="A3195" s="27">
        <f t="shared" ref="A3195:A3257" si="24">A3194+1</f>
        <v>1535</v>
      </c>
      <c r="B3195" s="31">
        <v>44922</v>
      </c>
      <c r="C3195" s="31">
        <v>44895</v>
      </c>
      <c r="D3195" s="19" t="s">
        <v>896</v>
      </c>
      <c r="E3195" s="51" t="str">
        <f>IF(ISBLANK(LeaveTracker[[#This Row],[Employee Name]]),"-----",VLOOKUP(LeaveTracker[[#This Row],[Employee Name]],Employees[[Employee Name]:[Office]],7))</f>
        <v>NUTRITION OFFICE</v>
      </c>
      <c r="F3195" s="51" t="str">
        <f>IF(ISBLANK(LeaveTracker[[#This Row],[Employee Name]]),"-----",VLOOKUP(LeaveTracker[[#This Row],[Employee Name]],Employees[[Employee Name]:[Office]],6))</f>
        <v>REGULAR</v>
      </c>
      <c r="G3195" s="24">
        <v>44894</v>
      </c>
      <c r="H3195" s="24">
        <v>44894</v>
      </c>
      <c r="I3195" s="19" t="s">
        <v>298</v>
      </c>
      <c r="J3195" s="43" t="s">
        <v>1003</v>
      </c>
      <c r="K3195" s="51" t="str">
        <f ca="1">LeaveTracker[[#This Row],[Days]]&amp;" "&amp;LeaveTracker[[#This Row],[Type of Leave]]</f>
        <v>1 OTHER</v>
      </c>
      <c r="L3195" s="23">
        <f ca="1">NETWORKDAYS(LeaveTracker[[#This Row],[Start Date]],LeaveTracker[[#This Row],[End Date]],lstHolidays)</f>
        <v>1</v>
      </c>
      <c r="M3195" s="27"/>
    </row>
    <row r="3196" spans="1:13" ht="30" customHeight="1" x14ac:dyDescent="0.3">
      <c r="A3196" s="27">
        <f t="shared" si="24"/>
        <v>1536</v>
      </c>
      <c r="B3196" s="31">
        <v>44922</v>
      </c>
      <c r="C3196" s="31">
        <v>44895</v>
      </c>
      <c r="D3196" s="19" t="s">
        <v>896</v>
      </c>
      <c r="E3196" s="51" t="str">
        <f>IF(ISBLANK(LeaveTracker[[#This Row],[Employee Name]]),"-----",VLOOKUP(LeaveTracker[[#This Row],[Employee Name]],Employees[[Employee Name]:[Office]],7))</f>
        <v>NUTRITION OFFICE</v>
      </c>
      <c r="F3196" s="51" t="str">
        <f>IF(ISBLANK(LeaveTracker[[#This Row],[Employee Name]]),"-----",VLOOKUP(LeaveTracker[[#This Row],[Employee Name]],Employees[[Employee Name]:[Office]],6))</f>
        <v>REGULAR</v>
      </c>
      <c r="G3196" s="24">
        <v>44881</v>
      </c>
      <c r="H3196" s="24">
        <v>44882</v>
      </c>
      <c r="I3196" s="19" t="s">
        <v>81</v>
      </c>
      <c r="K3196" s="51" t="str">
        <f ca="1">LeaveTracker[[#This Row],[Days]]&amp;" "&amp;LeaveTracker[[#This Row],[Type of Leave]]</f>
        <v>2 SL</v>
      </c>
      <c r="L3196" s="23">
        <f ca="1">NETWORKDAYS(LeaveTracker[[#This Row],[Start Date]],LeaveTracker[[#This Row],[End Date]],lstHolidays)</f>
        <v>2</v>
      </c>
      <c r="M3196" s="27"/>
    </row>
    <row r="3197" spans="1:13" ht="30"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19" t="s">
        <v>298</v>
      </c>
      <c r="J3197" s="43" t="s">
        <v>1003</v>
      </c>
      <c r="K3197" s="51" t="str">
        <f ca="1">LeaveTracker[[#This Row],[Days]]&amp;" "&amp;LeaveTracker[[#This Row],[Type of Leave]]</f>
        <v>1 OTHER</v>
      </c>
      <c r="L3197" s="23">
        <f ca="1">NETWORKDAYS(LeaveTracker[[#This Row],[Start Date]],LeaveTracker[[#This Row],[End Date]],lstHolidays)</f>
        <v>1</v>
      </c>
      <c r="M3197" s="27"/>
    </row>
    <row r="3198" spans="1:13" ht="30"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19" t="s">
        <v>82</v>
      </c>
      <c r="K3198" s="51" t="str">
        <f ca="1">LeaveTracker[[#This Row],[Days]]&amp;" "&amp;LeaveTracker[[#This Row],[Type of Leave]]</f>
        <v>0 VL</v>
      </c>
      <c r="L3198" s="23">
        <f ca="1">NETWORKDAYS(LeaveTracker[[#This Row],[Start Date]],LeaveTracker[[#This Row],[End Date]],lstHolidays)</f>
        <v>0</v>
      </c>
      <c r="M3198" s="27"/>
    </row>
    <row r="3199" spans="1:13" ht="30"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19" t="s">
        <v>82</v>
      </c>
      <c r="K3199" s="51" t="str">
        <f ca="1">LeaveTracker[[#This Row],[Days]]&amp;" "&amp;LeaveTracker[[#This Row],[Type of Leave]]</f>
        <v>1 VL</v>
      </c>
      <c r="L3199" s="23">
        <f ca="1">NETWORKDAYS(LeaveTracker[[#This Row],[Start Date]],LeaveTracker[[#This Row],[End Date]],lstHolidays)</f>
        <v>1</v>
      </c>
      <c r="M3199" s="27"/>
    </row>
    <row r="3200" spans="1:13" ht="30"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19" t="s">
        <v>82</v>
      </c>
      <c r="K3200" s="51" t="str">
        <f ca="1">LeaveTracker[[#This Row],[Days]]&amp;" "&amp;LeaveTracker[[#This Row],[Type of Leave]]</f>
        <v>1 VL</v>
      </c>
      <c r="L3200" s="23">
        <f ca="1">NETWORKDAYS(LeaveTracker[[#This Row],[Start Date]],LeaveTracker[[#This Row],[End Date]],lstHolidays)</f>
        <v>1</v>
      </c>
      <c r="M3200" s="27"/>
    </row>
    <row r="3201" spans="1:13" ht="30"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19" t="s">
        <v>82</v>
      </c>
      <c r="K3201" s="51" t="str">
        <f ca="1">LeaveTracker[[#This Row],[Days]]&amp;" "&amp;LeaveTracker[[#This Row],[Type of Leave]]</f>
        <v>1 VL</v>
      </c>
      <c r="L3201" s="23">
        <f ca="1">NETWORKDAYS(LeaveTracker[[#This Row],[Start Date]],LeaveTracker[[#This Row],[End Date]],lstHolidays)</f>
        <v>1</v>
      </c>
      <c r="M3201" s="27"/>
    </row>
    <row r="3202" spans="1:13" ht="30" customHeight="1" x14ac:dyDescent="0.3">
      <c r="A3202" s="27">
        <f t="shared" si="24"/>
        <v>1539</v>
      </c>
      <c r="B3202" s="31">
        <v>44922</v>
      </c>
      <c r="C3202" s="31">
        <v>44897</v>
      </c>
      <c r="D3202" s="19" t="s">
        <v>676</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19" t="s">
        <v>298</v>
      </c>
      <c r="J3202" s="43" t="s">
        <v>1003</v>
      </c>
      <c r="K3202" s="51" t="str">
        <f ca="1">LeaveTracker[[#This Row],[Days]]&amp;" "&amp;LeaveTracker[[#This Row],[Type of Leave]]</f>
        <v>1 OTHER</v>
      </c>
      <c r="L3202" s="23">
        <f ca="1">NETWORKDAYS(LeaveTracker[[#This Row],[Start Date]],LeaveTracker[[#This Row],[End Date]],lstHolidays)</f>
        <v>1</v>
      </c>
      <c r="M3202" s="27"/>
    </row>
    <row r="3203" spans="1:13" ht="30" customHeight="1" x14ac:dyDescent="0.3">
      <c r="A3203" s="27">
        <f t="shared" si="24"/>
        <v>1540</v>
      </c>
      <c r="B3203" s="31">
        <v>44922</v>
      </c>
      <c r="C3203" s="31">
        <v>44898</v>
      </c>
      <c r="D3203" s="19" t="s">
        <v>587</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19" t="s">
        <v>81</v>
      </c>
      <c r="K3203" s="51" t="str">
        <f ca="1">LeaveTracker[[#This Row],[Days]]&amp;" "&amp;LeaveTracker[[#This Row],[Type of Leave]]</f>
        <v>1 SL</v>
      </c>
      <c r="L3203" s="23">
        <f ca="1">NETWORKDAYS(LeaveTracker[[#This Row],[Start Date]],LeaveTracker[[#This Row],[End Date]],lstHolidays)</f>
        <v>1</v>
      </c>
      <c r="M3203" s="27"/>
    </row>
    <row r="3204" spans="1:13" ht="30" customHeight="1" x14ac:dyDescent="0.3">
      <c r="A3204" s="27">
        <f t="shared" si="24"/>
        <v>1541</v>
      </c>
      <c r="B3204" s="31">
        <v>44922</v>
      </c>
      <c r="C3204" s="31">
        <v>44895</v>
      </c>
      <c r="D3204" s="19" t="s">
        <v>280</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19" t="s">
        <v>82</v>
      </c>
      <c r="K3204" s="51" t="str">
        <f ca="1">LeaveTracker[[#This Row],[Days]]&amp;" "&amp;LeaveTracker[[#This Row],[Type of Leave]]</f>
        <v>2 VL</v>
      </c>
      <c r="L3204" s="23">
        <f ca="1">NETWORKDAYS(LeaveTracker[[#This Row],[Start Date]],LeaveTracker[[#This Row],[End Date]],lstHolidays)</f>
        <v>2</v>
      </c>
      <c r="M3204" s="27"/>
    </row>
    <row r="3205" spans="1:13" ht="30" customHeight="1" x14ac:dyDescent="0.3">
      <c r="A3205" s="27">
        <f t="shared" si="24"/>
        <v>1542</v>
      </c>
      <c r="B3205" s="31">
        <v>44922</v>
      </c>
      <c r="C3205" s="31">
        <v>44882</v>
      </c>
      <c r="D3205" s="19" t="s">
        <v>680</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19" t="s">
        <v>82</v>
      </c>
      <c r="J3205" s="43" t="s">
        <v>1004</v>
      </c>
      <c r="K3205" s="51" t="str">
        <f ca="1">LeaveTracker[[#This Row],[Days]]&amp;" "&amp;LeaveTracker[[#This Row],[Type of Leave]]</f>
        <v>5 VL</v>
      </c>
      <c r="L3205" s="23">
        <f ca="1">NETWORKDAYS(LeaveTracker[[#This Row],[Start Date]],LeaveTracker[[#This Row],[End Date]],lstHolidays)</f>
        <v>5</v>
      </c>
      <c r="M3205" s="27"/>
    </row>
    <row r="3206" spans="1:13" ht="30" customHeight="1" x14ac:dyDescent="0.3">
      <c r="A3206" s="27">
        <f t="shared" si="24"/>
        <v>1543</v>
      </c>
      <c r="B3206" s="31">
        <v>44922</v>
      </c>
      <c r="C3206" s="31">
        <v>44875</v>
      </c>
      <c r="D3206" s="19" t="s">
        <v>680</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19" t="s">
        <v>82</v>
      </c>
      <c r="K3206" s="51" t="str">
        <f ca="1">LeaveTracker[[#This Row],[Days]]&amp;" "&amp;LeaveTracker[[#This Row],[Type of Leave]]</f>
        <v>5 VL</v>
      </c>
      <c r="L3206" s="23">
        <f ca="1">NETWORKDAYS(LeaveTracker[[#This Row],[Start Date]],LeaveTracker[[#This Row],[End Date]],lstHolidays)</f>
        <v>5</v>
      </c>
      <c r="M3206" s="27"/>
    </row>
    <row r="3207" spans="1:13" ht="30" customHeight="1" x14ac:dyDescent="0.3">
      <c r="A3207" s="27">
        <f t="shared" si="24"/>
        <v>1544</v>
      </c>
      <c r="B3207" s="31">
        <v>44922</v>
      </c>
      <c r="C3207" s="31">
        <v>44873</v>
      </c>
      <c r="D3207" s="19" t="s">
        <v>680</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19" t="s">
        <v>298</v>
      </c>
      <c r="J3207" s="43" t="s">
        <v>1003</v>
      </c>
      <c r="K3207" s="51" t="str">
        <f ca="1">LeaveTracker[[#This Row],[Days]]&amp;" "&amp;LeaveTracker[[#This Row],[Type of Leave]]</f>
        <v>2 OTHER</v>
      </c>
      <c r="L3207" s="23">
        <f ca="1">NETWORKDAYS(LeaveTracker[[#This Row],[Start Date]],LeaveTracker[[#This Row],[End Date]],lstHolidays)</f>
        <v>2</v>
      </c>
      <c r="M3207" s="27"/>
    </row>
    <row r="3208" spans="1:13" ht="30" customHeight="1" x14ac:dyDescent="0.3">
      <c r="A3208" s="27">
        <f t="shared" si="24"/>
        <v>1545</v>
      </c>
      <c r="B3208" s="31">
        <v>44922</v>
      </c>
      <c r="C3208" s="31">
        <v>44910</v>
      </c>
      <c r="D3208" s="19" t="s">
        <v>583</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19" t="s">
        <v>82</v>
      </c>
      <c r="J3208" s="43" t="s">
        <v>1004</v>
      </c>
      <c r="K3208" s="51" t="str">
        <f ca="1">LeaveTracker[[#This Row],[Days]]&amp;" "&amp;LeaveTracker[[#This Row],[Type of Leave]]</f>
        <v>1 VL</v>
      </c>
      <c r="L3208" s="23">
        <f ca="1">NETWORKDAYS(LeaveTracker[[#This Row],[Start Date]],LeaveTracker[[#This Row],[End Date]],lstHolidays)</f>
        <v>1</v>
      </c>
      <c r="M3208" s="27"/>
    </row>
    <row r="3209" spans="1:13" ht="30" customHeight="1" x14ac:dyDescent="0.3">
      <c r="A3209" s="27">
        <v>1545</v>
      </c>
      <c r="B3209" s="31">
        <v>44922</v>
      </c>
      <c r="C3209" s="31">
        <v>44910</v>
      </c>
      <c r="D3209" s="19" t="s">
        <v>583</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19" t="s">
        <v>82</v>
      </c>
      <c r="J3209" s="43" t="s">
        <v>1004</v>
      </c>
      <c r="K3209" s="51" t="str">
        <f ca="1">LeaveTracker[[#This Row],[Days]]&amp;" "&amp;LeaveTracker[[#This Row],[Type of Leave]]</f>
        <v>1 VL</v>
      </c>
      <c r="L3209" s="23">
        <f ca="1">NETWORKDAYS(LeaveTracker[[#This Row],[Start Date]],LeaveTracker[[#This Row],[End Date]],lstHolidays)</f>
        <v>1</v>
      </c>
      <c r="M3209" s="27"/>
    </row>
    <row r="3210" spans="1:13" ht="30" customHeight="1" x14ac:dyDescent="0.3">
      <c r="A3210" s="27">
        <v>1545</v>
      </c>
      <c r="B3210" s="31">
        <v>44922</v>
      </c>
      <c r="C3210" s="31">
        <v>44910</v>
      </c>
      <c r="D3210" s="19" t="s">
        <v>583</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19" t="s">
        <v>82</v>
      </c>
      <c r="J3210" s="43" t="s">
        <v>1004</v>
      </c>
      <c r="K3210" s="51" t="str">
        <f ca="1">LeaveTracker[[#This Row],[Days]]&amp;" "&amp;LeaveTracker[[#This Row],[Type of Leave]]</f>
        <v>1 VL</v>
      </c>
      <c r="L3210" s="23">
        <f ca="1">NETWORKDAYS(LeaveTracker[[#This Row],[Start Date]],LeaveTracker[[#This Row],[End Date]],lstHolidays)</f>
        <v>1</v>
      </c>
      <c r="M3210" s="27"/>
    </row>
    <row r="3211" spans="1:13" ht="30" customHeight="1" x14ac:dyDescent="0.3">
      <c r="A3211" s="27">
        <v>1545</v>
      </c>
      <c r="B3211" s="31">
        <v>44922</v>
      </c>
      <c r="C3211" s="31">
        <v>44910</v>
      </c>
      <c r="D3211" s="19" t="s">
        <v>583</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19" t="s">
        <v>82</v>
      </c>
      <c r="J3211" s="43" t="s">
        <v>1004</v>
      </c>
      <c r="K3211" s="51" t="str">
        <f ca="1">LeaveTracker[[#This Row],[Days]]&amp;" "&amp;LeaveTracker[[#This Row],[Type of Leave]]</f>
        <v>1 VL</v>
      </c>
      <c r="L3211" s="23">
        <f ca="1">NETWORKDAYS(LeaveTracker[[#This Row],[Start Date]],LeaveTracker[[#This Row],[End Date]],lstHolidays)</f>
        <v>1</v>
      </c>
      <c r="M3211" s="27"/>
    </row>
    <row r="3212" spans="1:13" ht="30" customHeight="1" x14ac:dyDescent="0.3">
      <c r="A3212" s="27">
        <v>1545</v>
      </c>
      <c r="B3212" s="31">
        <v>44922</v>
      </c>
      <c r="C3212" s="31">
        <v>44910</v>
      </c>
      <c r="D3212" s="19" t="s">
        <v>583</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19" t="s">
        <v>82</v>
      </c>
      <c r="J3212" s="43" t="s">
        <v>1004</v>
      </c>
      <c r="K3212" s="51" t="str">
        <f ca="1">LeaveTracker[[#This Row],[Days]]&amp;" "&amp;LeaveTracker[[#This Row],[Type of Leave]]</f>
        <v>1 VL</v>
      </c>
      <c r="L3212" s="23">
        <f ca="1">NETWORKDAYS(LeaveTracker[[#This Row],[Start Date]],LeaveTracker[[#This Row],[End Date]],lstHolidays)</f>
        <v>1</v>
      </c>
      <c r="M3212" s="27"/>
    </row>
    <row r="3213" spans="1:13" ht="30" customHeight="1" x14ac:dyDescent="0.3">
      <c r="A3213" s="27">
        <f t="shared" si="24"/>
        <v>1546</v>
      </c>
      <c r="B3213" s="31">
        <v>44922</v>
      </c>
      <c r="C3213" s="31">
        <v>44902</v>
      </c>
      <c r="D3213" s="19" t="s">
        <v>578</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19" t="s">
        <v>82</v>
      </c>
      <c r="J3213" s="43" t="s">
        <v>1004</v>
      </c>
      <c r="K3213" s="51" t="str">
        <f ca="1">LeaveTracker[[#This Row],[Days]]&amp;" "&amp;LeaveTracker[[#This Row],[Type of Leave]]</f>
        <v>1 VL</v>
      </c>
      <c r="L3213" s="23">
        <f ca="1">NETWORKDAYS(LeaveTracker[[#This Row],[Start Date]],LeaveTracker[[#This Row],[End Date]],lstHolidays)</f>
        <v>1</v>
      </c>
      <c r="M3213" s="27"/>
    </row>
    <row r="3214" spans="1:13" ht="30" customHeight="1" x14ac:dyDescent="0.3">
      <c r="A3214" s="27">
        <v>1546</v>
      </c>
      <c r="B3214" s="31">
        <v>44922</v>
      </c>
      <c r="C3214" s="31">
        <v>44902</v>
      </c>
      <c r="D3214" s="19" t="s">
        <v>578</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19" t="s">
        <v>82</v>
      </c>
      <c r="J3214" s="43" t="s">
        <v>1004</v>
      </c>
      <c r="K3214" s="51" t="str">
        <f ca="1">LeaveTracker[[#This Row],[Days]]&amp;" "&amp;LeaveTracker[[#This Row],[Type of Leave]]</f>
        <v>3 VL</v>
      </c>
      <c r="L3214" s="23">
        <f ca="1">NETWORKDAYS(LeaveTracker[[#This Row],[Start Date]],LeaveTracker[[#This Row],[End Date]],lstHolidays)</f>
        <v>3</v>
      </c>
      <c r="M3214" s="27"/>
    </row>
    <row r="3215" spans="1:13" ht="30" customHeight="1" x14ac:dyDescent="0.3">
      <c r="A3215" s="27">
        <f t="shared" si="24"/>
        <v>1547</v>
      </c>
      <c r="B3215" s="31">
        <v>44922</v>
      </c>
      <c r="C3215" s="31">
        <v>44909</v>
      </c>
      <c r="D3215" s="19" t="s">
        <v>578</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19" t="s">
        <v>81</v>
      </c>
      <c r="K3215" s="51" t="str">
        <f ca="1">LeaveTracker[[#This Row],[Days]]&amp;" "&amp;LeaveTracker[[#This Row],[Type of Leave]]</f>
        <v>1 SL</v>
      </c>
      <c r="L3215" s="23">
        <f ca="1">NETWORKDAYS(LeaveTracker[[#This Row],[Start Date]],LeaveTracker[[#This Row],[End Date]],lstHolidays)</f>
        <v>1</v>
      </c>
      <c r="M3215" s="27"/>
    </row>
    <row r="3216" spans="1:13" ht="30" customHeight="1" x14ac:dyDescent="0.3">
      <c r="A3216" s="27">
        <v>1547</v>
      </c>
      <c r="B3216" s="31">
        <v>44922</v>
      </c>
      <c r="C3216" s="31">
        <v>44909</v>
      </c>
      <c r="D3216" s="19" t="s">
        <v>578</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19" t="s">
        <v>81</v>
      </c>
      <c r="K3216" s="51" t="str">
        <f ca="1">LeaveTracker[[#This Row],[Days]]&amp;" "&amp;LeaveTracker[[#This Row],[Type of Leave]]</f>
        <v>1 SL</v>
      </c>
      <c r="L3216" s="23">
        <f ca="1">NETWORKDAYS(LeaveTracker[[#This Row],[Start Date]],LeaveTracker[[#This Row],[End Date]],lstHolidays)</f>
        <v>1</v>
      </c>
      <c r="M3216" s="27"/>
    </row>
    <row r="3217" spans="1:13" ht="30" customHeight="1" x14ac:dyDescent="0.3">
      <c r="A3217" s="27">
        <f t="shared" si="24"/>
        <v>1548</v>
      </c>
      <c r="B3217" s="31">
        <v>44922</v>
      </c>
      <c r="C3217" s="31">
        <v>44909</v>
      </c>
      <c r="D3217" s="19" t="s">
        <v>375</v>
      </c>
      <c r="E3217" s="51" t="str">
        <f>IF(ISBLANK(LeaveTracker[[#This Row],[Employee Name]]),"-----",VLOOKUP(LeaveTracker[[#This Row],[Employee Name]],Employees[[Employee Name]:[Office]],7))</f>
        <v>BPLO</v>
      </c>
      <c r="F3217" s="51" t="str">
        <f>IF(ISBLANK(LeaveTracker[[#This Row],[Employee Name]]),"-----",VLOOKUP(LeaveTracker[[#This Row],[Employee Name]],Employees[[Employee Name]:[Office]],6))</f>
        <v>JOBCON</v>
      </c>
      <c r="G3217" s="24">
        <v>44921</v>
      </c>
      <c r="H3217" s="24">
        <v>44924</v>
      </c>
      <c r="I3217" s="19" t="s">
        <v>82</v>
      </c>
      <c r="K3217" s="51" t="str">
        <f ca="1">LeaveTracker[[#This Row],[Days]]&amp;" "&amp;LeaveTracker[[#This Row],[Type of Leave]]</f>
        <v>3 VL</v>
      </c>
      <c r="L3217" s="23">
        <f ca="1">NETWORKDAYS(LeaveTracker[[#This Row],[Start Date]],LeaveTracker[[#This Row],[End Date]],lstHolidays)</f>
        <v>3</v>
      </c>
      <c r="M3217" s="27"/>
    </row>
    <row r="3218" spans="1:13" ht="30" customHeight="1" x14ac:dyDescent="0.3">
      <c r="A3218" s="27">
        <f t="shared" si="24"/>
        <v>1549</v>
      </c>
      <c r="B3218" s="31">
        <v>44922</v>
      </c>
      <c r="C3218" s="31">
        <v>44908</v>
      </c>
      <c r="D3218" s="19" t="s">
        <v>367</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19" t="s">
        <v>81</v>
      </c>
      <c r="K3218" s="51" t="str">
        <f ca="1">LeaveTracker[[#This Row],[Days]]&amp;" "&amp;LeaveTracker[[#This Row],[Type of Leave]]</f>
        <v>1 SL</v>
      </c>
      <c r="L3218" s="23">
        <f ca="1">NETWORKDAYS(LeaveTracker[[#This Row],[Start Date]],LeaveTracker[[#This Row],[End Date]],lstHolidays)</f>
        <v>1</v>
      </c>
      <c r="M3218" s="27"/>
    </row>
    <row r="3219" spans="1:13" ht="30" customHeight="1" x14ac:dyDescent="0.3">
      <c r="A3219" s="27">
        <f t="shared" si="24"/>
        <v>1550</v>
      </c>
      <c r="B3219" s="31">
        <v>44922</v>
      </c>
      <c r="C3219" s="31">
        <v>44901</v>
      </c>
      <c r="D3219" s="19" t="s">
        <v>380</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19" t="s">
        <v>81</v>
      </c>
      <c r="K3219" s="51" t="str">
        <f ca="1">LeaveTracker[[#This Row],[Days]]&amp;" "&amp;LeaveTracker[[#This Row],[Type of Leave]]</f>
        <v>1 SL</v>
      </c>
      <c r="L3219" s="23">
        <f ca="1">NETWORKDAYS(LeaveTracker[[#This Row],[Start Date]],LeaveTracker[[#This Row],[End Date]],lstHolidays)</f>
        <v>1</v>
      </c>
      <c r="M3219" s="27"/>
    </row>
    <row r="3220" spans="1:13" ht="30" customHeight="1" x14ac:dyDescent="0.3">
      <c r="A3220" s="27">
        <f t="shared" si="24"/>
        <v>1551</v>
      </c>
      <c r="B3220" s="31">
        <v>44922</v>
      </c>
      <c r="C3220" s="31">
        <v>44901</v>
      </c>
      <c r="D3220" s="19" t="s">
        <v>572</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19" t="s">
        <v>298</v>
      </c>
      <c r="J3220" s="43" t="s">
        <v>1003</v>
      </c>
      <c r="K3220" s="51" t="str">
        <f ca="1">LeaveTracker[[#This Row],[Days]]&amp;" "&amp;LeaveTracker[[#This Row],[Type of Leave]]</f>
        <v>1 OTHER</v>
      </c>
      <c r="L3220" s="23">
        <f ca="1">NETWORKDAYS(LeaveTracker[[#This Row],[Start Date]],LeaveTracker[[#This Row],[End Date]],lstHolidays)</f>
        <v>1</v>
      </c>
      <c r="M3220" s="27"/>
    </row>
    <row r="3221" spans="1:13" ht="30" customHeight="1" x14ac:dyDescent="0.3">
      <c r="A3221" s="27">
        <f t="shared" si="24"/>
        <v>1552</v>
      </c>
      <c r="B3221" s="31">
        <v>44922</v>
      </c>
      <c r="C3221" s="31">
        <v>44840</v>
      </c>
      <c r="D3221" s="19" t="s">
        <v>572</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19" t="s">
        <v>82</v>
      </c>
      <c r="J3221" s="43" t="s">
        <v>1004</v>
      </c>
      <c r="K3221" s="51" t="str">
        <f ca="1">LeaveTracker[[#This Row],[Days]]&amp;" "&amp;LeaveTracker[[#This Row],[Type of Leave]]</f>
        <v>2 VL</v>
      </c>
      <c r="L3221" s="23">
        <f ca="1">NETWORKDAYS(LeaveTracker[[#This Row],[Start Date]],LeaveTracker[[#This Row],[End Date]],lstHolidays)</f>
        <v>2</v>
      </c>
      <c r="M3221" s="27"/>
    </row>
    <row r="3222" spans="1:13" ht="30" customHeight="1" x14ac:dyDescent="0.3">
      <c r="A3222" s="27">
        <f t="shared" si="24"/>
        <v>1553</v>
      </c>
      <c r="B3222" s="31">
        <v>44922</v>
      </c>
      <c r="C3222" s="31">
        <v>44881</v>
      </c>
      <c r="D3222" s="19" t="s">
        <v>367</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19" t="s">
        <v>81</v>
      </c>
      <c r="K3222" s="51" t="str">
        <f ca="1">LeaveTracker[[#This Row],[Days]]&amp;" "&amp;LeaveTracker[[#This Row],[Type of Leave]]</f>
        <v>1 SL</v>
      </c>
      <c r="L3222" s="23">
        <f ca="1">NETWORKDAYS(LeaveTracker[[#This Row],[Start Date]],LeaveTracker[[#This Row],[End Date]],lstHolidays)</f>
        <v>1</v>
      </c>
      <c r="M3222" s="27"/>
    </row>
    <row r="3223" spans="1:13" ht="30" customHeight="1" x14ac:dyDescent="0.3">
      <c r="A3223" s="27">
        <f t="shared" si="24"/>
        <v>1554</v>
      </c>
      <c r="B3223" s="31">
        <v>44922</v>
      </c>
      <c r="C3223" s="31">
        <v>44900</v>
      </c>
      <c r="D3223" s="19" t="s">
        <v>367</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19" t="s">
        <v>81</v>
      </c>
      <c r="K3223" s="51" t="str">
        <f ca="1">LeaveTracker[[#This Row],[Days]]&amp;" "&amp;LeaveTracker[[#This Row],[Type of Leave]]</f>
        <v>1 SL</v>
      </c>
      <c r="L3223" s="23">
        <f ca="1">NETWORKDAYS(LeaveTracker[[#This Row],[Start Date]],LeaveTracker[[#This Row],[End Date]],lstHolidays)</f>
        <v>1</v>
      </c>
      <c r="M3223" s="27"/>
    </row>
    <row r="3224" spans="1:13" ht="30" customHeight="1" x14ac:dyDescent="0.3">
      <c r="A3224" s="27">
        <v>1554</v>
      </c>
      <c r="B3224" s="31">
        <v>44922</v>
      </c>
      <c r="C3224" s="31">
        <v>44900</v>
      </c>
      <c r="D3224" s="19" t="s">
        <v>367</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19" t="s">
        <v>81</v>
      </c>
      <c r="K3224" s="51" t="str">
        <f ca="1">LeaveTracker[[#This Row],[Days]]&amp;" "&amp;LeaveTracker[[#This Row],[Type of Leave]]</f>
        <v>1 SL</v>
      </c>
      <c r="L3224" s="23">
        <f ca="1">NETWORKDAYS(LeaveTracker[[#This Row],[Start Date]],LeaveTracker[[#This Row],[End Date]],lstHolidays)</f>
        <v>1</v>
      </c>
      <c r="M3224" s="27"/>
    </row>
    <row r="3225" spans="1:13" ht="30" customHeight="1" x14ac:dyDescent="0.3">
      <c r="A3225" s="27">
        <f t="shared" si="24"/>
        <v>1555</v>
      </c>
      <c r="B3225" s="31">
        <v>44922</v>
      </c>
      <c r="C3225" s="31">
        <v>44893</v>
      </c>
      <c r="D3225" s="19" t="s">
        <v>583</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19" t="s">
        <v>298</v>
      </c>
      <c r="J3225" s="43" t="s">
        <v>274</v>
      </c>
      <c r="K3225" s="51" t="str">
        <f ca="1">LeaveTracker[[#This Row],[Days]]&amp;" "&amp;LeaveTracker[[#This Row],[Type of Leave]]</f>
        <v>1 OTHER</v>
      </c>
      <c r="L3225" s="23">
        <f ca="1">NETWORKDAYS(LeaveTracker[[#This Row],[Start Date]],LeaveTracker[[#This Row],[End Date]],lstHolidays)</f>
        <v>1</v>
      </c>
      <c r="M3225" s="27"/>
    </row>
    <row r="3226" spans="1:13" ht="30" customHeight="1" x14ac:dyDescent="0.3">
      <c r="A3226" s="27">
        <f t="shared" si="24"/>
        <v>1556</v>
      </c>
      <c r="B3226" s="31">
        <v>44922</v>
      </c>
      <c r="C3226" s="31">
        <v>44893</v>
      </c>
      <c r="D3226" s="19" t="s">
        <v>466</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19" t="s">
        <v>298</v>
      </c>
      <c r="J3226" s="43" t="s">
        <v>1003</v>
      </c>
      <c r="K3226" s="51" t="str">
        <f ca="1">LeaveTracker[[#This Row],[Days]]&amp;" "&amp;LeaveTracker[[#This Row],[Type of Leave]]</f>
        <v>1 OTHER</v>
      </c>
      <c r="L3226" s="23">
        <f ca="1">NETWORKDAYS(LeaveTracker[[#This Row],[Start Date]],LeaveTracker[[#This Row],[End Date]],lstHolidays)</f>
        <v>1</v>
      </c>
      <c r="M3226" s="27"/>
    </row>
    <row r="3227" spans="1:13" ht="30" customHeight="1" x14ac:dyDescent="0.3">
      <c r="A3227" s="27">
        <f t="shared" si="24"/>
        <v>1557</v>
      </c>
      <c r="B3227" s="31">
        <v>44922</v>
      </c>
      <c r="C3227" s="31">
        <v>44890</v>
      </c>
      <c r="D3227" s="19" t="s">
        <v>657</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19" t="s">
        <v>82</v>
      </c>
      <c r="K3227" s="51" t="str">
        <f ca="1">LeaveTracker[[#This Row],[Days]]&amp;" "&amp;LeaveTracker[[#This Row],[Type of Leave]]</f>
        <v>1 VL</v>
      </c>
      <c r="L3227" s="23">
        <f ca="1">NETWORKDAYS(LeaveTracker[[#This Row],[Start Date]],LeaveTracker[[#This Row],[End Date]],lstHolidays)</f>
        <v>1</v>
      </c>
      <c r="M3227" s="27"/>
    </row>
    <row r="3228" spans="1:13" ht="30" customHeight="1" x14ac:dyDescent="0.3">
      <c r="A3228" s="27">
        <f t="shared" si="24"/>
        <v>1558</v>
      </c>
      <c r="B3228" s="31">
        <v>44922</v>
      </c>
      <c r="C3228" s="31">
        <v>44907</v>
      </c>
      <c r="D3228" s="19" t="s">
        <v>470</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19" t="s">
        <v>81</v>
      </c>
      <c r="K3228" s="51" t="str">
        <f ca="1">LeaveTracker[[#This Row],[Days]]&amp;" "&amp;LeaveTracker[[#This Row],[Type of Leave]]</f>
        <v>1 SL</v>
      </c>
      <c r="L3228" s="23">
        <f ca="1">NETWORKDAYS(LeaveTracker[[#This Row],[Start Date]],LeaveTracker[[#This Row],[End Date]],lstHolidays)</f>
        <v>1</v>
      </c>
      <c r="M3228" s="27"/>
    </row>
    <row r="3229" spans="1:13" ht="30" customHeight="1" x14ac:dyDescent="0.3">
      <c r="A3229" s="27">
        <f t="shared" si="24"/>
        <v>1559</v>
      </c>
      <c r="B3229" s="31">
        <v>44922</v>
      </c>
      <c r="C3229" s="31">
        <v>44818</v>
      </c>
      <c r="D3229" s="19" t="s">
        <v>443</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19" t="s">
        <v>81</v>
      </c>
      <c r="K3229" s="51" t="str">
        <f ca="1">LeaveTracker[[#This Row],[Days]]&amp;" "&amp;LeaveTracker[[#This Row],[Type of Leave]]</f>
        <v>1 SL</v>
      </c>
      <c r="L3229" s="23">
        <f ca="1">NETWORKDAYS(LeaveTracker[[#This Row],[Start Date]],LeaveTracker[[#This Row],[End Date]],lstHolidays)</f>
        <v>1</v>
      </c>
      <c r="M3229" s="27"/>
    </row>
    <row r="3230" spans="1:13" ht="30" customHeight="1" x14ac:dyDescent="0.3">
      <c r="A3230" s="27">
        <f t="shared" si="24"/>
        <v>1560</v>
      </c>
      <c r="B3230" s="31">
        <v>44922</v>
      </c>
      <c r="C3230" s="31">
        <v>44817</v>
      </c>
      <c r="D3230" s="19" t="s">
        <v>530</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19" t="s">
        <v>81</v>
      </c>
      <c r="K3230" s="51" t="str">
        <f ca="1">LeaveTracker[[#This Row],[Days]]&amp;" "&amp;LeaveTracker[[#This Row],[Type of Leave]]</f>
        <v>3 SL</v>
      </c>
      <c r="L3230" s="23">
        <f ca="1">NETWORKDAYS(LeaveTracker[[#This Row],[Start Date]],LeaveTracker[[#This Row],[End Date]],lstHolidays)</f>
        <v>3</v>
      </c>
      <c r="M3230" s="27"/>
    </row>
    <row r="3231" spans="1:13" ht="30" customHeight="1" x14ac:dyDescent="0.3">
      <c r="A3231" s="27">
        <f t="shared" si="24"/>
        <v>1561</v>
      </c>
      <c r="B3231" s="31">
        <v>44922</v>
      </c>
      <c r="C3231" s="31">
        <v>44816</v>
      </c>
      <c r="D3231" s="19" t="s">
        <v>878</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19" t="s">
        <v>81</v>
      </c>
      <c r="K3231" s="51" t="str">
        <f ca="1">LeaveTracker[[#This Row],[Days]]&amp;" "&amp;LeaveTracker[[#This Row],[Type of Leave]]</f>
        <v>2 SL</v>
      </c>
      <c r="L3231" s="23">
        <f ca="1">NETWORKDAYS(LeaveTracker[[#This Row],[Start Date]],LeaveTracker[[#This Row],[End Date]],lstHolidays)</f>
        <v>2</v>
      </c>
      <c r="M3231" s="27"/>
    </row>
    <row r="3232" spans="1:13" ht="30" customHeight="1" x14ac:dyDescent="0.3">
      <c r="A3232" s="27">
        <f t="shared" si="24"/>
        <v>1562</v>
      </c>
      <c r="B3232" s="31">
        <v>44922</v>
      </c>
      <c r="C3232" s="31">
        <v>44812</v>
      </c>
      <c r="D3232" s="19" t="s">
        <v>875</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19" t="s">
        <v>81</v>
      </c>
      <c r="K3232" s="51" t="str">
        <f ca="1">LeaveTracker[[#This Row],[Days]]&amp;" "&amp;LeaveTracker[[#This Row],[Type of Leave]]</f>
        <v>1 SL</v>
      </c>
      <c r="L3232" s="23">
        <f ca="1">NETWORKDAYS(LeaveTracker[[#This Row],[Start Date]],LeaveTracker[[#This Row],[End Date]],lstHolidays)</f>
        <v>1</v>
      </c>
      <c r="M3232" s="27"/>
    </row>
    <row r="3233" spans="1:13" ht="30" customHeight="1" x14ac:dyDescent="0.3">
      <c r="A3233" s="27">
        <f t="shared" si="24"/>
        <v>1563</v>
      </c>
      <c r="B3233" s="31">
        <v>44922</v>
      </c>
      <c r="C3233" s="31">
        <v>44909</v>
      </c>
      <c r="D3233" s="19" t="s">
        <v>1832</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19" t="s">
        <v>82</v>
      </c>
      <c r="K3233" s="51" t="str">
        <f ca="1">LeaveTracker[[#This Row],[Days]]&amp;" "&amp;LeaveTracker[[#This Row],[Type of Leave]]</f>
        <v>3 VL</v>
      </c>
      <c r="L3233" s="23">
        <f ca="1">NETWORKDAYS(LeaveTracker[[#This Row],[Start Date]],LeaveTracker[[#This Row],[End Date]],lstHolidays)</f>
        <v>3</v>
      </c>
      <c r="M3233" s="27"/>
    </row>
    <row r="3234" spans="1:13" ht="30" customHeight="1" x14ac:dyDescent="0.3">
      <c r="A3234" s="27">
        <f t="shared" si="24"/>
        <v>1564</v>
      </c>
      <c r="B3234" s="31">
        <v>44922</v>
      </c>
      <c r="C3234" s="31">
        <v>44911</v>
      </c>
      <c r="D3234" s="19" t="s">
        <v>1831</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19" t="s">
        <v>81</v>
      </c>
      <c r="K3234" s="51" t="str">
        <f ca="1">LeaveTracker[[#This Row],[Days]]&amp;" "&amp;LeaveTracker[[#This Row],[Type of Leave]]</f>
        <v>1 SL</v>
      </c>
      <c r="L3234" s="23">
        <f ca="1">NETWORKDAYS(LeaveTracker[[#This Row],[Start Date]],LeaveTracker[[#This Row],[End Date]],lstHolidays)</f>
        <v>1</v>
      </c>
      <c r="M3234" s="27"/>
    </row>
    <row r="3235" spans="1:13" ht="30" customHeight="1" x14ac:dyDescent="0.3">
      <c r="A3235" s="27">
        <f t="shared" si="24"/>
        <v>1565</v>
      </c>
      <c r="B3235" s="31">
        <v>44922</v>
      </c>
      <c r="C3235" s="31">
        <v>44911</v>
      </c>
      <c r="D3235" s="19" t="s">
        <v>1744</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19" t="s">
        <v>81</v>
      </c>
      <c r="K3235" s="51" t="str">
        <f ca="1">LeaveTracker[[#This Row],[Days]]&amp;" "&amp;LeaveTracker[[#This Row],[Type of Leave]]</f>
        <v>3 SL</v>
      </c>
      <c r="L3235" s="23">
        <f ca="1">NETWORKDAYS(LeaveTracker[[#This Row],[Start Date]],LeaveTracker[[#This Row],[End Date]],lstHolidays)</f>
        <v>3</v>
      </c>
      <c r="M3235" s="27"/>
    </row>
    <row r="3236" spans="1:13" ht="30" customHeight="1" x14ac:dyDescent="0.3">
      <c r="A3236" s="27">
        <f t="shared" si="24"/>
        <v>1566</v>
      </c>
      <c r="B3236" s="31">
        <v>44922</v>
      </c>
      <c r="C3236" s="31">
        <v>44894</v>
      </c>
      <c r="D3236" s="19" t="s">
        <v>1836</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19" t="s">
        <v>81</v>
      </c>
      <c r="K3236" s="51" t="str">
        <f ca="1">LeaveTracker[[#This Row],[Days]]&amp;" "&amp;LeaveTracker[[#This Row],[Type of Leave]]</f>
        <v>1 SL</v>
      </c>
      <c r="L3236" s="23">
        <f ca="1">NETWORKDAYS(LeaveTracker[[#This Row],[Start Date]],LeaveTracker[[#This Row],[End Date]],lstHolidays)</f>
        <v>1</v>
      </c>
      <c r="M3236" s="27"/>
    </row>
    <row r="3237" spans="1:13" ht="30" customHeight="1" x14ac:dyDescent="0.3">
      <c r="A3237" s="27">
        <f t="shared" si="24"/>
        <v>1567</v>
      </c>
      <c r="B3237" s="31">
        <v>44922</v>
      </c>
      <c r="C3237" s="31">
        <v>44907</v>
      </c>
      <c r="D3237" s="19" t="s">
        <v>1916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19" t="s">
        <v>81</v>
      </c>
      <c r="K3237" s="51" t="str">
        <f ca="1">LeaveTracker[[#This Row],[Days]]&amp;" "&amp;LeaveTracker[[#This Row],[Type of Leave]]</f>
        <v>1 SL</v>
      </c>
      <c r="L3237" s="23">
        <f ca="1">NETWORKDAYS(LeaveTracker[[#This Row],[Start Date]],LeaveTracker[[#This Row],[End Date]],lstHolidays)</f>
        <v>1</v>
      </c>
      <c r="M3237" s="27"/>
    </row>
    <row r="3238" spans="1:13" ht="30" customHeight="1" x14ac:dyDescent="0.3">
      <c r="A3238" s="27">
        <f t="shared" si="24"/>
        <v>1568</v>
      </c>
      <c r="B3238" s="31">
        <v>44922</v>
      </c>
      <c r="C3238" s="31">
        <v>44907</v>
      </c>
      <c r="D3238" s="19" t="s">
        <v>1799</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19" t="s">
        <v>81</v>
      </c>
      <c r="K3238" s="51" t="str">
        <f ca="1">LeaveTracker[[#This Row],[Days]]&amp;" "&amp;LeaveTracker[[#This Row],[Type of Leave]]</f>
        <v>1 SL</v>
      </c>
      <c r="L3238" s="23">
        <f ca="1">NETWORKDAYS(LeaveTracker[[#This Row],[Start Date]],LeaveTracker[[#This Row],[End Date]],lstHolidays)</f>
        <v>1</v>
      </c>
      <c r="M3238" s="27"/>
    </row>
    <row r="3239" spans="1:13" ht="30" customHeight="1" x14ac:dyDescent="0.3">
      <c r="A3239" s="27">
        <f t="shared" si="24"/>
        <v>1569</v>
      </c>
      <c r="B3239" s="31">
        <v>44922</v>
      </c>
      <c r="C3239" s="31">
        <v>44893</v>
      </c>
      <c r="D3239" s="19" t="s">
        <v>1826</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19" t="s">
        <v>82</v>
      </c>
      <c r="K3239" s="51" t="str">
        <f ca="1">LeaveTracker[[#This Row],[Days]]&amp;" "&amp;LeaveTracker[[#This Row],[Type of Leave]]</f>
        <v>1 VL</v>
      </c>
      <c r="L3239" s="23">
        <f ca="1">NETWORKDAYS(LeaveTracker[[#This Row],[Start Date]],LeaveTracker[[#This Row],[End Date]],lstHolidays)</f>
        <v>1</v>
      </c>
      <c r="M3239" s="27"/>
    </row>
    <row r="3240" spans="1:13" ht="30" customHeight="1" x14ac:dyDescent="0.3">
      <c r="A3240" s="27">
        <v>1569</v>
      </c>
      <c r="B3240" s="31">
        <v>44922</v>
      </c>
      <c r="C3240" s="31">
        <v>44893</v>
      </c>
      <c r="D3240" s="19" t="s">
        <v>1826</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19" t="s">
        <v>82</v>
      </c>
      <c r="K3240" s="51" t="str">
        <f ca="1">LeaveTracker[[#This Row],[Days]]&amp;" "&amp;LeaveTracker[[#This Row],[Type of Leave]]</f>
        <v>3 VL</v>
      </c>
      <c r="L3240" s="23">
        <f ca="1">NETWORKDAYS(LeaveTracker[[#This Row],[Start Date]],LeaveTracker[[#This Row],[End Date]],lstHolidays)</f>
        <v>3</v>
      </c>
      <c r="M3240" s="27"/>
    </row>
    <row r="3241" spans="1:13" ht="30" customHeight="1" x14ac:dyDescent="0.3">
      <c r="A3241" s="27">
        <f t="shared" si="24"/>
        <v>1570</v>
      </c>
      <c r="B3241" s="31">
        <v>44922</v>
      </c>
      <c r="C3241" s="31">
        <v>44905</v>
      </c>
      <c r="D3241" s="19" t="s">
        <v>626</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19" t="s">
        <v>81</v>
      </c>
      <c r="K3241" s="51" t="str">
        <f ca="1">LeaveTracker[[#This Row],[Days]]&amp;" "&amp;LeaveTracker[[#This Row],[Type of Leave]]</f>
        <v>1 SL</v>
      </c>
      <c r="L3241" s="23">
        <f ca="1">NETWORKDAYS(LeaveTracker[[#This Row],[Start Date]],LeaveTracker[[#This Row],[End Date]],lstHolidays)</f>
        <v>1</v>
      </c>
      <c r="M3241" s="27"/>
    </row>
    <row r="3242" spans="1:13" ht="30" customHeight="1" x14ac:dyDescent="0.3">
      <c r="A3242" s="27">
        <f t="shared" si="24"/>
        <v>1571</v>
      </c>
      <c r="B3242" s="31">
        <v>44922</v>
      </c>
      <c r="C3242" s="31">
        <v>44904</v>
      </c>
      <c r="D3242" s="19" t="s">
        <v>574</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19" t="s">
        <v>82</v>
      </c>
      <c r="J3242" s="43" t="s">
        <v>1004</v>
      </c>
      <c r="K3242" s="51" t="str">
        <f ca="1">LeaveTracker[[#This Row],[Days]]&amp;" "&amp;LeaveTracker[[#This Row],[Type of Leave]]</f>
        <v>1 VL</v>
      </c>
      <c r="L3242" s="23">
        <f ca="1">NETWORKDAYS(LeaveTracker[[#This Row],[Start Date]],LeaveTracker[[#This Row],[End Date]],lstHolidays)</f>
        <v>1</v>
      </c>
      <c r="M3242" s="27"/>
    </row>
    <row r="3243" spans="1:13" ht="30" customHeight="1" x14ac:dyDescent="0.3">
      <c r="A3243" s="27">
        <v>1571</v>
      </c>
      <c r="B3243" s="31">
        <v>44922</v>
      </c>
      <c r="C3243" s="31">
        <v>44904</v>
      </c>
      <c r="D3243" s="19" t="s">
        <v>574</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19" t="s">
        <v>82</v>
      </c>
      <c r="J3243" s="43" t="s">
        <v>1004</v>
      </c>
      <c r="K3243" s="51" t="str">
        <f ca="1">LeaveTracker[[#This Row],[Days]]&amp;" "&amp;LeaveTracker[[#This Row],[Type of Leave]]</f>
        <v>1 VL</v>
      </c>
      <c r="L3243" s="23">
        <f ca="1">NETWORKDAYS(LeaveTracker[[#This Row],[Start Date]],LeaveTracker[[#This Row],[End Date]],lstHolidays)</f>
        <v>1</v>
      </c>
      <c r="M3243" s="27"/>
    </row>
    <row r="3244" spans="1:13" ht="30" customHeight="1" x14ac:dyDescent="0.3">
      <c r="A3244" s="27">
        <v>1571</v>
      </c>
      <c r="B3244" s="31">
        <v>44922</v>
      </c>
      <c r="C3244" s="31">
        <v>44904</v>
      </c>
      <c r="D3244" s="19" t="s">
        <v>574</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19" t="s">
        <v>82</v>
      </c>
      <c r="J3244" s="43" t="s">
        <v>1004</v>
      </c>
      <c r="K3244" s="51" t="str">
        <f ca="1">LeaveTracker[[#This Row],[Days]]&amp;" "&amp;LeaveTracker[[#This Row],[Type of Leave]]</f>
        <v>1 VL</v>
      </c>
      <c r="L3244" s="23">
        <f ca="1">NETWORKDAYS(LeaveTracker[[#This Row],[Start Date]],LeaveTracker[[#This Row],[End Date]],lstHolidays)</f>
        <v>1</v>
      </c>
      <c r="M3244" s="27"/>
    </row>
    <row r="3245" spans="1:13" ht="30" customHeight="1" x14ac:dyDescent="0.3">
      <c r="A3245" s="27">
        <v>1571</v>
      </c>
      <c r="B3245" s="31">
        <v>44922</v>
      </c>
      <c r="C3245" s="31">
        <v>44904</v>
      </c>
      <c r="D3245" s="19" t="s">
        <v>574</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19" t="s">
        <v>82</v>
      </c>
      <c r="J3245" s="43" t="s">
        <v>1004</v>
      </c>
      <c r="K3245" s="51" t="str">
        <f ca="1">LeaveTracker[[#This Row],[Days]]&amp;" "&amp;LeaveTracker[[#This Row],[Type of Leave]]</f>
        <v>2 VL</v>
      </c>
      <c r="L3245" s="23">
        <f ca="1">NETWORKDAYS(LeaveTracker[[#This Row],[Start Date]],LeaveTracker[[#This Row],[End Date]],lstHolidays)</f>
        <v>2</v>
      </c>
      <c r="M3245" s="27"/>
    </row>
    <row r="3246" spans="1:13" ht="30" customHeight="1" x14ac:dyDescent="0.3">
      <c r="A3246" s="27">
        <f t="shared" si="24"/>
        <v>1572</v>
      </c>
      <c r="B3246" s="31">
        <v>44922</v>
      </c>
      <c r="C3246" s="31">
        <v>44904</v>
      </c>
      <c r="D3246" s="19" t="s">
        <v>574</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19" t="s">
        <v>81</v>
      </c>
      <c r="K3246" s="51" t="str">
        <f ca="1">LeaveTracker[[#This Row],[Days]]&amp;" "&amp;LeaveTracker[[#This Row],[Type of Leave]]</f>
        <v>1 SL</v>
      </c>
      <c r="L3246" s="23">
        <f ca="1">NETWORKDAYS(LeaveTracker[[#This Row],[Start Date]],LeaveTracker[[#This Row],[End Date]],lstHolidays)</f>
        <v>1</v>
      </c>
      <c r="M3246" s="27"/>
    </row>
    <row r="3247" spans="1:13" ht="30" customHeight="1" x14ac:dyDescent="0.3">
      <c r="A3247" s="27">
        <f t="shared" si="24"/>
        <v>1573</v>
      </c>
      <c r="B3247" s="31">
        <v>44922</v>
      </c>
      <c r="C3247" s="31">
        <v>44901</v>
      </c>
      <c r="D3247" s="19" t="s">
        <v>776</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19" t="s">
        <v>81</v>
      </c>
      <c r="K3247" s="51" t="str">
        <f ca="1">LeaveTracker[[#This Row],[Days]]&amp;" "&amp;LeaveTracker[[#This Row],[Type of Leave]]</f>
        <v>1 SL</v>
      </c>
      <c r="L3247" s="23">
        <f ca="1">NETWORKDAYS(LeaveTracker[[#This Row],[Start Date]],LeaveTracker[[#This Row],[End Date]],lstHolidays)</f>
        <v>1</v>
      </c>
      <c r="M3247" s="27"/>
    </row>
    <row r="3248" spans="1:13" ht="30" customHeight="1" x14ac:dyDescent="0.3">
      <c r="A3248" s="27">
        <f t="shared" si="24"/>
        <v>1574</v>
      </c>
      <c r="B3248" s="31">
        <v>44922</v>
      </c>
      <c r="C3248" s="31">
        <v>44897</v>
      </c>
      <c r="D3248" s="19" t="s">
        <v>530</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19" t="s">
        <v>81</v>
      </c>
      <c r="K3248" s="51" t="str">
        <f ca="1">LeaveTracker[[#This Row],[Days]]&amp;" "&amp;LeaveTracker[[#This Row],[Type of Leave]]</f>
        <v>1 SL</v>
      </c>
      <c r="L3248" s="23">
        <f ca="1">NETWORKDAYS(LeaveTracker[[#This Row],[Start Date]],LeaveTracker[[#This Row],[End Date]],lstHolidays)</f>
        <v>1</v>
      </c>
      <c r="M3248" s="27"/>
    </row>
    <row r="3249" spans="1:13" ht="30" customHeight="1" x14ac:dyDescent="0.3">
      <c r="A3249" s="27">
        <f t="shared" si="24"/>
        <v>1575</v>
      </c>
      <c r="B3249" s="31">
        <v>44922</v>
      </c>
      <c r="C3249" s="31">
        <v>44897</v>
      </c>
      <c r="D3249" s="19" t="s">
        <v>875</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19" t="s">
        <v>81</v>
      </c>
      <c r="K3249" s="51" t="str">
        <f ca="1">LeaveTracker[[#This Row],[Days]]&amp;" "&amp;LeaveTracker[[#This Row],[Type of Leave]]</f>
        <v>1 SL</v>
      </c>
      <c r="L3249" s="23">
        <f ca="1">NETWORKDAYS(LeaveTracker[[#This Row],[Start Date]],LeaveTracker[[#This Row],[End Date]],lstHolidays)</f>
        <v>1</v>
      </c>
      <c r="M3249" s="27"/>
    </row>
    <row r="3250" spans="1:13" ht="30" customHeight="1" x14ac:dyDescent="0.3">
      <c r="A3250" s="27">
        <f t="shared" si="24"/>
        <v>1576</v>
      </c>
      <c r="B3250" s="31">
        <v>44922</v>
      </c>
      <c r="C3250" s="31">
        <v>44896</v>
      </c>
      <c r="D3250" s="19" t="s">
        <v>776</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19" t="s">
        <v>81</v>
      </c>
      <c r="K3250" s="51" t="str">
        <f ca="1">LeaveTracker[[#This Row],[Days]]&amp;" "&amp;LeaveTracker[[#This Row],[Type of Leave]]</f>
        <v>0 SL</v>
      </c>
      <c r="L3250" s="23">
        <f ca="1">NETWORKDAYS(LeaveTracker[[#This Row],[Start Date]],LeaveTracker[[#This Row],[End Date]],lstHolidays)</f>
        <v>0</v>
      </c>
      <c r="M3250" s="27"/>
    </row>
    <row r="3251" spans="1:13" ht="30" customHeight="1" x14ac:dyDescent="0.3">
      <c r="A3251" s="27">
        <v>1576</v>
      </c>
      <c r="B3251" s="31">
        <v>44922</v>
      </c>
      <c r="C3251" s="31">
        <v>44896</v>
      </c>
      <c r="D3251" s="19" t="s">
        <v>776</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19" t="s">
        <v>81</v>
      </c>
      <c r="K3251" s="51" t="str">
        <f ca="1">LeaveTracker[[#This Row],[Days]]&amp;" "&amp;LeaveTracker[[#This Row],[Type of Leave]]</f>
        <v>1 SL</v>
      </c>
      <c r="L3251" s="23">
        <f ca="1">NETWORKDAYS(LeaveTracker[[#This Row],[Start Date]],LeaveTracker[[#This Row],[End Date]],lstHolidays)</f>
        <v>1</v>
      </c>
      <c r="M3251" s="27"/>
    </row>
    <row r="3252" spans="1:13" ht="30" customHeight="1" x14ac:dyDescent="0.3">
      <c r="A3252" s="27">
        <f t="shared" si="24"/>
        <v>1577</v>
      </c>
      <c r="B3252" s="31">
        <v>44922</v>
      </c>
      <c r="C3252" s="31">
        <v>44894</v>
      </c>
      <c r="D3252" s="19" t="s">
        <v>443</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19" t="s">
        <v>82</v>
      </c>
      <c r="J3252" s="43" t="s">
        <v>1004</v>
      </c>
      <c r="K3252" s="51" t="str">
        <f ca="1">LeaveTracker[[#This Row],[Days]]&amp;" "&amp;LeaveTracker[[#This Row],[Type of Leave]]</f>
        <v>1 VL</v>
      </c>
      <c r="L3252" s="23">
        <f ca="1">NETWORKDAYS(LeaveTracker[[#This Row],[Start Date]],LeaveTracker[[#This Row],[End Date]],lstHolidays)</f>
        <v>1</v>
      </c>
      <c r="M3252" s="27"/>
    </row>
    <row r="3253" spans="1:13" ht="30" customHeight="1" x14ac:dyDescent="0.3">
      <c r="A3253" s="27">
        <f t="shared" si="24"/>
        <v>1578</v>
      </c>
      <c r="B3253" s="31">
        <v>44922</v>
      </c>
      <c r="C3253" s="31">
        <v>44888</v>
      </c>
      <c r="D3253" s="19" t="s">
        <v>776</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19" t="s">
        <v>81</v>
      </c>
      <c r="K3253" s="51" t="str">
        <f ca="1">LeaveTracker[[#This Row],[Days]]&amp;" "&amp;LeaveTracker[[#This Row],[Type of Leave]]</f>
        <v>1 SL</v>
      </c>
      <c r="L3253" s="23">
        <f ca="1">NETWORKDAYS(LeaveTracker[[#This Row],[Start Date]],LeaveTracker[[#This Row],[End Date]],lstHolidays)</f>
        <v>1</v>
      </c>
      <c r="M3253" s="27"/>
    </row>
    <row r="3254" spans="1:13" ht="30" customHeight="1" x14ac:dyDescent="0.3">
      <c r="A3254" s="27">
        <v>1578</v>
      </c>
      <c r="B3254" s="31">
        <v>44922</v>
      </c>
      <c r="C3254" s="31">
        <v>44888</v>
      </c>
      <c r="D3254" s="19" t="s">
        <v>776</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19" t="s">
        <v>81</v>
      </c>
      <c r="K3254" s="51" t="str">
        <f ca="1">LeaveTracker[[#This Row],[Days]]&amp;" "&amp;LeaveTracker[[#This Row],[Type of Leave]]</f>
        <v>2 SL</v>
      </c>
      <c r="L3254" s="23">
        <f ca="1">NETWORKDAYS(LeaveTracker[[#This Row],[Start Date]],LeaveTracker[[#This Row],[End Date]],lstHolidays)</f>
        <v>2</v>
      </c>
      <c r="M3254" s="27"/>
    </row>
    <row r="3255" spans="1:13" ht="30" customHeight="1" x14ac:dyDescent="0.3">
      <c r="A3255" s="27">
        <f t="shared" si="24"/>
        <v>1579</v>
      </c>
      <c r="B3255" s="31">
        <v>44922</v>
      </c>
      <c r="C3255" s="31">
        <v>44888</v>
      </c>
      <c r="D3255" s="19" t="s">
        <v>530</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19" t="s">
        <v>81</v>
      </c>
      <c r="K3255" s="51" t="str">
        <f ca="1">LeaveTracker[[#This Row],[Days]]&amp;" "&amp;LeaveTracker[[#This Row],[Type of Leave]]</f>
        <v>1 SL</v>
      </c>
      <c r="L3255" s="23">
        <f ca="1">NETWORKDAYS(LeaveTracker[[#This Row],[Start Date]],LeaveTracker[[#This Row],[End Date]],lstHolidays)</f>
        <v>1</v>
      </c>
      <c r="M3255" s="27"/>
    </row>
    <row r="3256" spans="1:13" ht="30" customHeight="1" x14ac:dyDescent="0.3">
      <c r="A3256" s="27">
        <f t="shared" si="24"/>
        <v>1580</v>
      </c>
      <c r="B3256" s="31">
        <v>44922</v>
      </c>
      <c r="C3256" s="31">
        <v>44909</v>
      </c>
      <c r="D3256" s="19" t="s">
        <v>776</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19" t="s">
        <v>81</v>
      </c>
      <c r="K3256" s="51" t="str">
        <f ca="1">LeaveTracker[[#This Row],[Days]]&amp;" "&amp;LeaveTracker[[#This Row],[Type of Leave]]</f>
        <v>2 SL</v>
      </c>
      <c r="L3256" s="23">
        <f ca="1">NETWORKDAYS(LeaveTracker[[#This Row],[Start Date]],LeaveTracker[[#This Row],[End Date]],lstHolidays)</f>
        <v>2</v>
      </c>
      <c r="M3256" s="27"/>
    </row>
    <row r="3257" spans="1:13" ht="30" customHeight="1" x14ac:dyDescent="0.3">
      <c r="A3257" s="27">
        <f t="shared" si="24"/>
        <v>1581</v>
      </c>
      <c r="B3257" s="31">
        <v>44922</v>
      </c>
      <c r="C3257" s="31">
        <v>44896</v>
      </c>
      <c r="D3257" s="19" t="s">
        <v>626</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19" t="s">
        <v>81</v>
      </c>
      <c r="K3257" s="51" t="str">
        <f ca="1">LeaveTracker[[#This Row],[Days]]&amp;" "&amp;LeaveTracker[[#This Row],[Type of Leave]]</f>
        <v>0 SL</v>
      </c>
      <c r="L3257" s="23">
        <f ca="1">NETWORKDAYS(LeaveTracker[[#This Row],[Start Date]],LeaveTracker[[#This Row],[End Date]],lstHolidays)</f>
        <v>0</v>
      </c>
      <c r="M3257" s="27"/>
    </row>
    <row r="3258" spans="1:13" ht="30" customHeight="1" x14ac:dyDescent="0.3">
      <c r="A3258" s="27">
        <v>1581</v>
      </c>
      <c r="B3258" s="31">
        <v>44922</v>
      </c>
      <c r="C3258" s="31">
        <v>44896</v>
      </c>
      <c r="D3258" s="19" t="s">
        <v>626</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19" t="s">
        <v>81</v>
      </c>
      <c r="K3258" s="51" t="str">
        <f ca="1">LeaveTracker[[#This Row],[Days]]&amp;" "&amp;LeaveTracker[[#This Row],[Type of Leave]]</f>
        <v>0 SL</v>
      </c>
      <c r="L3258" s="23">
        <f ca="1">NETWORKDAYS(LeaveTracker[[#This Row],[Start Date]],LeaveTracker[[#This Row],[End Date]],lstHolidays)</f>
        <v>0</v>
      </c>
      <c r="M3258" s="27"/>
    </row>
    <row r="3259" spans="1:13" ht="30" customHeight="1" x14ac:dyDescent="0.3">
      <c r="A3259" s="27">
        <f t="shared" ref="A3259:A3322" si="25">A3258+1</f>
        <v>1582</v>
      </c>
      <c r="B3259" s="31">
        <v>44922</v>
      </c>
      <c r="C3259" s="31">
        <v>44883</v>
      </c>
      <c r="D3259" s="19" t="s">
        <v>618</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19" t="s">
        <v>82</v>
      </c>
      <c r="J3259" s="43" t="s">
        <v>1004</v>
      </c>
      <c r="K3259" s="51" t="str">
        <f ca="1">LeaveTracker[[#This Row],[Days]]&amp;" "&amp;LeaveTracker[[#This Row],[Type of Leave]]</f>
        <v>2 VL</v>
      </c>
      <c r="L3259" s="23">
        <f ca="1">NETWORKDAYS(LeaveTracker[[#This Row],[Start Date]],LeaveTracker[[#This Row],[End Date]],lstHolidays)</f>
        <v>2</v>
      </c>
      <c r="M3259" s="27"/>
    </row>
    <row r="3260" spans="1:13" ht="30" customHeight="1" x14ac:dyDescent="0.3">
      <c r="A3260" s="27">
        <f t="shared" si="25"/>
        <v>1583</v>
      </c>
      <c r="B3260" s="31">
        <v>44922</v>
      </c>
      <c r="C3260" s="31">
        <v>44893</v>
      </c>
      <c r="D3260" s="19" t="s">
        <v>597</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19" t="s">
        <v>81</v>
      </c>
      <c r="K3260" s="51" t="str">
        <f ca="1">LeaveTracker[[#This Row],[Days]]&amp;" "&amp;LeaveTracker[[#This Row],[Type of Leave]]</f>
        <v>0 SL</v>
      </c>
      <c r="L3260" s="23">
        <f ca="1">NETWORKDAYS(LeaveTracker[[#This Row],[Start Date]],LeaveTracker[[#This Row],[End Date]],lstHolidays)</f>
        <v>0</v>
      </c>
      <c r="M3260" s="27"/>
    </row>
    <row r="3261" spans="1:13" ht="30" customHeight="1" x14ac:dyDescent="0.3">
      <c r="A3261" s="27">
        <f t="shared" si="25"/>
        <v>1584</v>
      </c>
      <c r="B3261" s="31">
        <v>44922</v>
      </c>
      <c r="C3261" s="31">
        <v>44900</v>
      </c>
      <c r="D3261" s="19" t="s">
        <v>550</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19" t="s">
        <v>82</v>
      </c>
      <c r="J3261" s="43" t="s">
        <v>1004</v>
      </c>
      <c r="K3261" s="51" t="str">
        <f ca="1">LeaveTracker[[#This Row],[Days]]&amp;" "&amp;LeaveTracker[[#This Row],[Type of Leave]]</f>
        <v>4 VL</v>
      </c>
      <c r="L3261" s="23">
        <f ca="1">NETWORKDAYS(LeaveTracker[[#This Row],[Start Date]],LeaveTracker[[#This Row],[End Date]],lstHolidays)</f>
        <v>4</v>
      </c>
      <c r="M3261" s="27"/>
    </row>
    <row r="3262" spans="1:13" ht="30" customHeight="1" x14ac:dyDescent="0.3">
      <c r="A3262" s="27">
        <f t="shared" si="25"/>
        <v>1585</v>
      </c>
      <c r="B3262" s="31">
        <v>44922</v>
      </c>
      <c r="C3262" s="31">
        <v>44896</v>
      </c>
      <c r="D3262" s="19" t="s">
        <v>626</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19" t="s">
        <v>298</v>
      </c>
      <c r="J3262" s="43" t="s">
        <v>1003</v>
      </c>
      <c r="K3262" s="51" t="str">
        <f ca="1">LeaveTracker[[#This Row],[Days]]&amp;" "&amp;LeaveTracker[[#This Row],[Type of Leave]]</f>
        <v>3 OTHER</v>
      </c>
      <c r="L3262" s="23">
        <f ca="1">NETWORKDAYS(LeaveTracker[[#This Row],[Start Date]],LeaveTracker[[#This Row],[End Date]],lstHolidays)</f>
        <v>3</v>
      </c>
      <c r="M3262" s="27"/>
    </row>
    <row r="3263" spans="1:13" ht="30" customHeight="1" x14ac:dyDescent="0.3">
      <c r="A3263" s="27">
        <v>1585</v>
      </c>
      <c r="B3263" s="31">
        <v>44922</v>
      </c>
      <c r="C3263" s="31">
        <v>44896</v>
      </c>
      <c r="D3263" s="19" t="s">
        <v>626</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19" t="s">
        <v>82</v>
      </c>
      <c r="J3263" s="43" t="s">
        <v>1004</v>
      </c>
      <c r="K3263" s="51" t="str">
        <f ca="1">LeaveTracker[[#This Row],[Days]]&amp;" "&amp;LeaveTracker[[#This Row],[Type of Leave]]</f>
        <v>4 VL</v>
      </c>
      <c r="L3263" s="23">
        <f ca="1">NETWORKDAYS(LeaveTracker[[#This Row],[Start Date]],LeaveTracker[[#This Row],[End Date]],lstHolidays)</f>
        <v>4</v>
      </c>
      <c r="M3263" s="27"/>
    </row>
    <row r="3264" spans="1:13" ht="30" customHeight="1" x14ac:dyDescent="0.3">
      <c r="A3264" s="27">
        <f t="shared" si="25"/>
        <v>1586</v>
      </c>
      <c r="B3264" s="31">
        <v>44922</v>
      </c>
      <c r="C3264" s="31">
        <v>44908</v>
      </c>
      <c r="D3264" s="19" t="s">
        <v>553</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19" t="s">
        <v>81</v>
      </c>
      <c r="K3264" s="51" t="str">
        <f ca="1">LeaveTracker[[#This Row],[Days]]&amp;" "&amp;LeaveTracker[[#This Row],[Type of Leave]]</f>
        <v>2 SL</v>
      </c>
      <c r="L3264" s="23">
        <f ca="1">NETWORKDAYS(LeaveTracker[[#This Row],[Start Date]],LeaveTracker[[#This Row],[End Date]],lstHolidays)</f>
        <v>2</v>
      </c>
      <c r="M3264" s="27"/>
    </row>
    <row r="3265" spans="1:13" ht="30" customHeight="1" x14ac:dyDescent="0.3">
      <c r="A3265" s="27">
        <f t="shared" si="25"/>
        <v>1587</v>
      </c>
      <c r="B3265" s="31">
        <v>44922</v>
      </c>
      <c r="C3265" s="31">
        <v>44904</v>
      </c>
      <c r="D3265" s="19" t="s">
        <v>569</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19" t="s">
        <v>81</v>
      </c>
      <c r="K3265" s="51" t="str">
        <f ca="1">LeaveTracker[[#This Row],[Days]]&amp;" "&amp;LeaveTracker[[#This Row],[Type of Leave]]</f>
        <v>2 SL</v>
      </c>
      <c r="L3265" s="23">
        <f ca="1">NETWORKDAYS(LeaveTracker[[#This Row],[Start Date]],LeaveTracker[[#This Row],[End Date]],lstHolidays)</f>
        <v>2</v>
      </c>
      <c r="M3265" s="27"/>
    </row>
    <row r="3266" spans="1:13" ht="30" customHeight="1" x14ac:dyDescent="0.3">
      <c r="A3266" s="27">
        <f t="shared" si="25"/>
        <v>1588</v>
      </c>
      <c r="B3266" s="31">
        <v>44922</v>
      </c>
      <c r="C3266" s="31">
        <v>44910</v>
      </c>
      <c r="D3266" s="19" t="s">
        <v>632</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19" t="s">
        <v>82</v>
      </c>
      <c r="K3266" s="51" t="str">
        <f ca="1">LeaveTracker[[#This Row],[Days]]&amp;" "&amp;LeaveTracker[[#This Row],[Type of Leave]]</f>
        <v>5 VL</v>
      </c>
      <c r="L3266" s="23">
        <f ca="1">NETWORKDAYS(LeaveTracker[[#This Row],[Start Date]],LeaveTracker[[#This Row],[End Date]],lstHolidays)</f>
        <v>5</v>
      </c>
      <c r="M3266" s="27"/>
    </row>
    <row r="3267" spans="1:13" ht="30" customHeight="1" x14ac:dyDescent="0.3">
      <c r="A3267" s="27">
        <f t="shared" si="25"/>
        <v>1589</v>
      </c>
      <c r="B3267" s="31">
        <v>44922</v>
      </c>
      <c r="C3267" s="31">
        <v>44896</v>
      </c>
      <c r="D3267" s="19" t="s">
        <v>391</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19" t="s">
        <v>82</v>
      </c>
      <c r="J3267" s="43" t="s">
        <v>1004</v>
      </c>
      <c r="K3267" s="51" t="str">
        <f ca="1">LeaveTracker[[#This Row],[Days]]&amp;" "&amp;LeaveTracker[[#This Row],[Type of Leave]]</f>
        <v>3 VL</v>
      </c>
      <c r="L3267" s="23">
        <f ca="1">NETWORKDAYS(LeaveTracker[[#This Row],[Start Date]],LeaveTracker[[#This Row],[End Date]],lstHolidays)</f>
        <v>3</v>
      </c>
      <c r="M3267" s="27"/>
    </row>
    <row r="3268" spans="1:13" ht="30" customHeight="1" x14ac:dyDescent="0.3">
      <c r="A3268" s="27">
        <f t="shared" si="25"/>
        <v>1590</v>
      </c>
      <c r="B3268" s="31">
        <v>44922</v>
      </c>
      <c r="C3268" s="31">
        <v>44893</v>
      </c>
      <c r="D3268" s="19" t="s">
        <v>624</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19" t="s">
        <v>81</v>
      </c>
      <c r="K3268" s="51" t="str">
        <f ca="1">LeaveTracker[[#This Row],[Days]]&amp;" "&amp;LeaveTracker[[#This Row],[Type of Leave]]</f>
        <v>5 SL</v>
      </c>
      <c r="L3268" s="23">
        <f ca="1">NETWORKDAYS(LeaveTracker[[#This Row],[Start Date]],LeaveTracker[[#This Row],[End Date]],lstHolidays)</f>
        <v>5</v>
      </c>
      <c r="M3268" s="27"/>
    </row>
    <row r="3269" spans="1:13" ht="30" customHeight="1" x14ac:dyDescent="0.3">
      <c r="A3269" s="27">
        <f t="shared" si="25"/>
        <v>1591</v>
      </c>
      <c r="B3269" s="31">
        <v>44922</v>
      </c>
      <c r="C3269" s="31">
        <v>44893</v>
      </c>
      <c r="D3269" s="19" t="s">
        <v>394</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19" t="s">
        <v>82</v>
      </c>
      <c r="K3269" s="51" t="str">
        <f ca="1">LeaveTracker[[#This Row],[Days]]&amp;" "&amp;LeaveTracker[[#This Row],[Type of Leave]]</f>
        <v>1 VL</v>
      </c>
      <c r="L3269" s="23">
        <f ca="1">NETWORKDAYS(LeaveTracker[[#This Row],[Start Date]],LeaveTracker[[#This Row],[End Date]],lstHolidays)</f>
        <v>1</v>
      </c>
      <c r="M3269" s="27"/>
    </row>
    <row r="3270" spans="1:13" ht="30" customHeight="1" x14ac:dyDescent="0.3">
      <c r="A3270" s="27">
        <v>1591</v>
      </c>
      <c r="B3270" s="31">
        <v>44922</v>
      </c>
      <c r="C3270" s="31">
        <v>44893</v>
      </c>
      <c r="D3270" s="19" t="s">
        <v>394</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19" t="s">
        <v>82</v>
      </c>
      <c r="K3270" s="51" t="str">
        <f ca="1">LeaveTracker[[#This Row],[Days]]&amp;" "&amp;LeaveTracker[[#This Row],[Type of Leave]]</f>
        <v>1 VL</v>
      </c>
      <c r="L3270" s="23">
        <f ca="1">NETWORKDAYS(LeaveTracker[[#This Row],[Start Date]],LeaveTracker[[#This Row],[End Date]],lstHolidays)</f>
        <v>1</v>
      </c>
      <c r="M3270" s="27"/>
    </row>
    <row r="3271" spans="1:13" ht="30" customHeight="1" x14ac:dyDescent="0.3">
      <c r="A3271" s="27">
        <f t="shared" si="25"/>
        <v>1592</v>
      </c>
      <c r="B3271" s="31">
        <v>44922</v>
      </c>
      <c r="C3271" s="31">
        <v>44908</v>
      </c>
      <c r="D3271" s="19" t="s">
        <v>1297</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19" t="s">
        <v>81</v>
      </c>
      <c r="K3271" s="51" t="str">
        <f ca="1">LeaveTracker[[#This Row],[Days]]&amp;" "&amp;LeaveTracker[[#This Row],[Type of Leave]]</f>
        <v>1 SL</v>
      </c>
      <c r="L3271" s="23">
        <f ca="1">NETWORKDAYS(LeaveTracker[[#This Row],[Start Date]],LeaveTracker[[#This Row],[End Date]],lstHolidays)</f>
        <v>1</v>
      </c>
      <c r="M3271" s="27"/>
    </row>
    <row r="3272" spans="1:13" ht="30" customHeight="1" x14ac:dyDescent="0.3">
      <c r="A3272" s="27">
        <f t="shared" si="25"/>
        <v>1593</v>
      </c>
      <c r="B3272" s="31">
        <v>44922</v>
      </c>
      <c r="C3272" s="31">
        <v>44907</v>
      </c>
      <c r="D3272" s="19" t="s">
        <v>402</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19" t="s">
        <v>82</v>
      </c>
      <c r="K3272" s="51" t="str">
        <f ca="1">LeaveTracker[[#This Row],[Days]]&amp;" "&amp;LeaveTracker[[#This Row],[Type of Leave]]</f>
        <v>3 VL</v>
      </c>
      <c r="L3272" s="23">
        <f ca="1">NETWORKDAYS(LeaveTracker[[#This Row],[Start Date]],LeaveTracker[[#This Row],[End Date]],lstHolidays)</f>
        <v>3</v>
      </c>
      <c r="M3272" s="27"/>
    </row>
    <row r="3273" spans="1:13" ht="30" customHeight="1" x14ac:dyDescent="0.3">
      <c r="A3273" s="27">
        <f t="shared" si="25"/>
        <v>1594</v>
      </c>
      <c r="B3273" s="31">
        <v>44922</v>
      </c>
      <c r="C3273" s="31">
        <v>44923</v>
      </c>
      <c r="D3273" s="19" t="s">
        <v>1017</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19" t="s">
        <v>82</v>
      </c>
      <c r="K3273" s="51" t="str">
        <f ca="1">LeaveTracker[[#This Row],[Days]]&amp;" "&amp;LeaveTracker[[#This Row],[Type of Leave]]</f>
        <v>2 VL</v>
      </c>
      <c r="L3273" s="23">
        <f ca="1">NETWORKDAYS(LeaveTracker[[#This Row],[Start Date]],LeaveTracker[[#This Row],[End Date]],lstHolidays)</f>
        <v>2</v>
      </c>
      <c r="M3273" s="27"/>
    </row>
    <row r="3274" spans="1:13" ht="30" customHeight="1" x14ac:dyDescent="0.3">
      <c r="A3274" s="27">
        <v>1594</v>
      </c>
      <c r="B3274" s="31">
        <v>44922</v>
      </c>
      <c r="C3274" s="31">
        <v>44923</v>
      </c>
      <c r="D3274" s="19" t="s">
        <v>1017</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19" t="s">
        <v>82</v>
      </c>
      <c r="K3274" s="51" t="str">
        <f ca="1">LeaveTracker[[#This Row],[Days]]&amp;" "&amp;LeaveTracker[[#This Row],[Type of Leave]]</f>
        <v>1 VL</v>
      </c>
      <c r="L3274" s="23">
        <f ca="1">NETWORKDAYS(LeaveTracker[[#This Row],[Start Date]],LeaveTracker[[#This Row],[End Date]],lstHolidays)</f>
        <v>1</v>
      </c>
      <c r="M3274" s="27"/>
    </row>
    <row r="3275" spans="1:13" ht="30" customHeight="1" x14ac:dyDescent="0.3">
      <c r="A3275" s="27">
        <v>1594</v>
      </c>
      <c r="B3275" s="31">
        <v>44922</v>
      </c>
      <c r="C3275" s="31">
        <v>44923</v>
      </c>
      <c r="D3275" s="19" t="s">
        <v>1017</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19" t="s">
        <v>82</v>
      </c>
      <c r="K3275" s="51" t="str">
        <f ca="1">LeaveTracker[[#This Row],[Days]]&amp;" "&amp;LeaveTracker[[#This Row],[Type of Leave]]</f>
        <v>1 VL</v>
      </c>
      <c r="L3275" s="23">
        <f ca="1">NETWORKDAYS(LeaveTracker[[#This Row],[Start Date]],LeaveTracker[[#This Row],[End Date]],lstHolidays)</f>
        <v>1</v>
      </c>
      <c r="M3275" s="27"/>
    </row>
    <row r="3276" spans="1:13" ht="30" customHeight="1" x14ac:dyDescent="0.3">
      <c r="A3276" s="27">
        <f t="shared" si="25"/>
        <v>1595</v>
      </c>
      <c r="B3276" s="31">
        <v>44922</v>
      </c>
      <c r="C3276" s="31">
        <v>44887</v>
      </c>
      <c r="D3276" s="19" t="s">
        <v>1017</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19" t="s">
        <v>81</v>
      </c>
      <c r="K3276" s="51" t="str">
        <f ca="1">LeaveTracker[[#This Row],[Days]]&amp;" "&amp;LeaveTracker[[#This Row],[Type of Leave]]</f>
        <v>2 SL</v>
      </c>
      <c r="L3276" s="23">
        <f ca="1">NETWORKDAYS(LeaveTracker[[#This Row],[Start Date]],LeaveTracker[[#This Row],[End Date]],lstHolidays)</f>
        <v>2</v>
      </c>
      <c r="M3276" s="27"/>
    </row>
    <row r="3277" spans="1:13" ht="30" customHeight="1" x14ac:dyDescent="0.3">
      <c r="A3277" s="27">
        <f t="shared" si="25"/>
        <v>1596</v>
      </c>
      <c r="B3277" s="31">
        <v>44922</v>
      </c>
      <c r="C3277" s="31">
        <v>44883</v>
      </c>
      <c r="D3277" s="19" t="s">
        <v>1297</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19" t="s">
        <v>82</v>
      </c>
      <c r="K3277" s="51" t="str">
        <f ca="1">LeaveTracker[[#This Row],[Days]]&amp;" "&amp;LeaveTracker[[#This Row],[Type of Leave]]</f>
        <v>1 VL</v>
      </c>
      <c r="L3277" s="23">
        <f ca="1">NETWORKDAYS(LeaveTracker[[#This Row],[Start Date]],LeaveTracker[[#This Row],[End Date]],lstHolidays)</f>
        <v>1</v>
      </c>
      <c r="M3277" s="27"/>
    </row>
    <row r="3278" spans="1:13" ht="30" customHeight="1" x14ac:dyDescent="0.3">
      <c r="A3278" s="27">
        <f t="shared" si="25"/>
        <v>1597</v>
      </c>
      <c r="B3278" s="31">
        <v>44922</v>
      </c>
      <c r="C3278" s="31">
        <v>44886</v>
      </c>
      <c r="D3278" s="19" t="s">
        <v>1286</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19" t="s">
        <v>82</v>
      </c>
      <c r="K3278" s="51" t="str">
        <f ca="1">LeaveTracker[[#This Row],[Days]]&amp;" "&amp;LeaveTracker[[#This Row],[Type of Leave]]</f>
        <v>1 VL</v>
      </c>
      <c r="L3278" s="23">
        <f ca="1">NETWORKDAYS(LeaveTracker[[#This Row],[Start Date]],LeaveTracker[[#This Row],[End Date]],lstHolidays)</f>
        <v>1</v>
      </c>
      <c r="M3278" s="27"/>
    </row>
    <row r="3279" spans="1:13" ht="30" customHeight="1" x14ac:dyDescent="0.3">
      <c r="A3279" s="27">
        <f t="shared" si="25"/>
        <v>1598</v>
      </c>
      <c r="B3279" s="31">
        <v>44922</v>
      </c>
      <c r="C3279" s="31">
        <v>44902</v>
      </c>
      <c r="D3279" s="19" t="s">
        <v>1308</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19" t="s">
        <v>82</v>
      </c>
      <c r="K3279" s="51" t="str">
        <f ca="1">LeaveTracker[[#This Row],[Days]]&amp;" "&amp;LeaveTracker[[#This Row],[Type of Leave]]</f>
        <v>1 VL</v>
      </c>
      <c r="L3279" s="23">
        <f ca="1">NETWORKDAYS(LeaveTracker[[#This Row],[Start Date]],LeaveTracker[[#This Row],[End Date]],lstHolidays)</f>
        <v>1</v>
      </c>
      <c r="M3279" s="27"/>
    </row>
    <row r="3280" spans="1:13" ht="30" customHeight="1" x14ac:dyDescent="0.3">
      <c r="A3280" s="27">
        <f t="shared" si="25"/>
        <v>1599</v>
      </c>
      <c r="B3280" s="31">
        <v>44922</v>
      </c>
      <c r="C3280" s="31">
        <v>44893</v>
      </c>
      <c r="D3280" s="19" t="s">
        <v>834</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19" t="s">
        <v>81</v>
      </c>
      <c r="K3280" s="51" t="str">
        <f ca="1">LeaveTracker[[#This Row],[Days]]&amp;" "&amp;LeaveTracker[[#This Row],[Type of Leave]]</f>
        <v>1 SL</v>
      </c>
      <c r="L3280" s="23">
        <f ca="1">NETWORKDAYS(LeaveTracker[[#This Row],[Start Date]],LeaveTracker[[#This Row],[End Date]],lstHolidays)</f>
        <v>1</v>
      </c>
      <c r="M3280" s="27"/>
    </row>
    <row r="3281" spans="1:13" ht="30" customHeight="1" x14ac:dyDescent="0.3">
      <c r="A3281" s="27">
        <f t="shared" si="25"/>
        <v>1600</v>
      </c>
      <c r="B3281" s="31">
        <v>44922</v>
      </c>
      <c r="C3281" s="31">
        <v>44910</v>
      </c>
      <c r="D3281" s="19" t="s">
        <v>711</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19" t="s">
        <v>82</v>
      </c>
      <c r="K3281" s="51" t="str">
        <f ca="1">LeaveTracker[[#This Row],[Days]]&amp;" "&amp;LeaveTracker[[#This Row],[Type of Leave]]</f>
        <v>1 VL</v>
      </c>
      <c r="L3281" s="23">
        <f ca="1">NETWORKDAYS(LeaveTracker[[#This Row],[Start Date]],LeaveTracker[[#This Row],[End Date]],lstHolidays)</f>
        <v>1</v>
      </c>
      <c r="M3281" s="27"/>
    </row>
    <row r="3282" spans="1:13" ht="30" customHeight="1" x14ac:dyDescent="0.3">
      <c r="A3282" s="27">
        <v>1600</v>
      </c>
      <c r="B3282" s="31">
        <v>44922</v>
      </c>
      <c r="C3282" s="31">
        <v>44910</v>
      </c>
      <c r="D3282" s="19" t="s">
        <v>711</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19" t="s">
        <v>82</v>
      </c>
      <c r="K3282" s="51" t="str">
        <f ca="1">LeaveTracker[[#This Row],[Days]]&amp;" "&amp;LeaveTracker[[#This Row],[Type of Leave]]</f>
        <v>1 VL</v>
      </c>
      <c r="L3282" s="23">
        <f ca="1">NETWORKDAYS(LeaveTracker[[#This Row],[Start Date]],LeaveTracker[[#This Row],[End Date]],lstHolidays)</f>
        <v>1</v>
      </c>
      <c r="M3282" s="27"/>
    </row>
    <row r="3283" spans="1:13" ht="30" customHeight="1" x14ac:dyDescent="0.3">
      <c r="A3283" s="27">
        <f t="shared" si="25"/>
        <v>1601</v>
      </c>
      <c r="B3283" s="31">
        <v>44922</v>
      </c>
      <c r="C3283" s="31">
        <v>44890</v>
      </c>
      <c r="D3283" s="19" t="s">
        <v>624</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19" t="s">
        <v>82</v>
      </c>
      <c r="K3283" s="51" t="str">
        <f ca="1">LeaveTracker[[#This Row],[Days]]&amp;" "&amp;LeaveTracker[[#This Row],[Type of Leave]]</f>
        <v>1 VL</v>
      </c>
      <c r="L3283" s="23">
        <f ca="1">NETWORKDAYS(LeaveTracker[[#This Row],[Start Date]],LeaveTracker[[#This Row],[End Date]],lstHolidays)</f>
        <v>1</v>
      </c>
      <c r="M3283" s="27"/>
    </row>
    <row r="3284" spans="1:13" ht="30" customHeight="1" x14ac:dyDescent="0.3">
      <c r="A3284" s="27">
        <f t="shared" si="25"/>
        <v>1602</v>
      </c>
      <c r="B3284" s="31">
        <v>44922</v>
      </c>
      <c r="C3284" s="31">
        <v>44902</v>
      </c>
      <c r="D3284" s="19" t="s">
        <v>759</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19" t="s">
        <v>82</v>
      </c>
      <c r="K3284" s="51" t="str">
        <f ca="1">LeaveTracker[[#This Row],[Days]]&amp;" "&amp;LeaveTracker[[#This Row],[Type of Leave]]</f>
        <v>2 VL</v>
      </c>
      <c r="L3284" s="23">
        <f ca="1">NETWORKDAYS(LeaveTracker[[#This Row],[Start Date]],LeaveTracker[[#This Row],[End Date]],lstHolidays)</f>
        <v>2</v>
      </c>
      <c r="M3284" s="27"/>
    </row>
    <row r="3285" spans="1:13" ht="30" customHeight="1" x14ac:dyDescent="0.3">
      <c r="A3285" s="27">
        <f t="shared" si="25"/>
        <v>1603</v>
      </c>
      <c r="B3285" s="31">
        <v>44922</v>
      </c>
      <c r="C3285" s="31">
        <v>44901</v>
      </c>
      <c r="D3285" s="19" t="s">
        <v>415</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19" t="s">
        <v>82</v>
      </c>
      <c r="K3285" s="51" t="str">
        <f ca="1">LeaveTracker[[#This Row],[Days]]&amp;" "&amp;LeaveTracker[[#This Row],[Type of Leave]]</f>
        <v>1 VL</v>
      </c>
      <c r="L3285" s="23">
        <f ca="1">NETWORKDAYS(LeaveTracker[[#This Row],[Start Date]],LeaveTracker[[#This Row],[End Date]],lstHolidays)</f>
        <v>1</v>
      </c>
      <c r="M3285" s="27"/>
    </row>
    <row r="3286" spans="1:13" ht="30" customHeight="1" x14ac:dyDescent="0.3">
      <c r="A3286" s="27">
        <v>1603</v>
      </c>
      <c r="B3286" s="31">
        <v>44922</v>
      </c>
      <c r="C3286" s="31">
        <v>44901</v>
      </c>
      <c r="D3286" s="19" t="s">
        <v>415</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19" t="s">
        <v>82</v>
      </c>
      <c r="K3286" s="51" t="str">
        <f ca="1">LeaveTracker[[#This Row],[Days]]&amp;" "&amp;LeaveTracker[[#This Row],[Type of Leave]]</f>
        <v>2 VL</v>
      </c>
      <c r="L3286" s="23">
        <f ca="1">NETWORKDAYS(LeaveTracker[[#This Row],[Start Date]],LeaveTracker[[#This Row],[End Date]],lstHolidays)</f>
        <v>2</v>
      </c>
      <c r="M3286" s="27"/>
    </row>
    <row r="3287" spans="1:13" ht="30" customHeight="1" x14ac:dyDescent="0.3">
      <c r="A3287" s="27">
        <f t="shared" si="25"/>
        <v>1604</v>
      </c>
      <c r="B3287" s="31">
        <v>44922</v>
      </c>
      <c r="C3287" s="31">
        <v>44897</v>
      </c>
      <c r="D3287" s="19" t="s">
        <v>415</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19" t="s">
        <v>298</v>
      </c>
      <c r="J3287" s="43" t="s">
        <v>1003</v>
      </c>
      <c r="K3287" s="51" t="str">
        <f ca="1">LeaveTracker[[#This Row],[Days]]&amp;" "&amp;LeaveTracker[[#This Row],[Type of Leave]]</f>
        <v>1 OTHER</v>
      </c>
      <c r="L3287" s="23">
        <f ca="1">NETWORKDAYS(LeaveTracker[[#This Row],[Start Date]],LeaveTracker[[#This Row],[End Date]],lstHolidays)</f>
        <v>1</v>
      </c>
      <c r="M3287" s="27"/>
    </row>
    <row r="3288" spans="1:13" ht="30" customHeight="1" x14ac:dyDescent="0.3">
      <c r="A3288" s="27">
        <f t="shared" si="25"/>
        <v>1605</v>
      </c>
      <c r="B3288" s="31">
        <v>44922</v>
      </c>
      <c r="C3288" s="31">
        <v>44900</v>
      </c>
      <c r="D3288" s="19" t="s">
        <v>1060</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19" t="s">
        <v>81</v>
      </c>
      <c r="K3288" s="51" t="str">
        <f ca="1">LeaveTracker[[#This Row],[Days]]&amp;" "&amp;LeaveTracker[[#This Row],[Type of Leave]]</f>
        <v>-7 SL</v>
      </c>
      <c r="L3288" s="23">
        <f ca="1">NETWORKDAYS(LeaveTracker[[#This Row],[Start Date]],LeaveTracker[[#This Row],[End Date]],lstHolidays)</f>
        <v>-7</v>
      </c>
      <c r="M3288" s="27"/>
    </row>
    <row r="3289" spans="1:13" ht="30" customHeight="1" x14ac:dyDescent="0.3">
      <c r="A3289" s="27">
        <v>1605</v>
      </c>
      <c r="B3289" s="31">
        <v>44922</v>
      </c>
      <c r="C3289" s="31">
        <v>44900</v>
      </c>
      <c r="D3289" s="19" t="s">
        <v>1060</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19" t="s">
        <v>81</v>
      </c>
      <c r="K3289" s="51" t="str">
        <f ca="1">LeaveTracker[[#This Row],[Days]]&amp;" "&amp;LeaveTracker[[#This Row],[Type of Leave]]</f>
        <v>0 SL</v>
      </c>
      <c r="L3289" s="23">
        <f ca="1">NETWORKDAYS(LeaveTracker[[#This Row],[Start Date]],LeaveTracker[[#This Row],[End Date]],lstHolidays)</f>
        <v>0</v>
      </c>
      <c r="M3289" s="27"/>
    </row>
    <row r="3290" spans="1:13" ht="30" customHeight="1" x14ac:dyDescent="0.3">
      <c r="A3290" s="27">
        <f t="shared" si="25"/>
        <v>1606</v>
      </c>
      <c r="B3290" s="31">
        <v>44922</v>
      </c>
      <c r="C3290" s="31">
        <v>44923</v>
      </c>
      <c r="D3290" s="19" t="s">
        <v>398</v>
      </c>
      <c r="E3290" s="51" t="str">
        <f>IF(ISBLANK(LeaveTracker[[#This Row],[Employee Name]]),"-----",VLOOKUP(LeaveTracker[[#This Row],[Employee Name]],Employees[[Employee Name]:[Office]],7))</f>
        <v>NUTRITION OFFICE</v>
      </c>
      <c r="F3290" s="51" t="str">
        <f>IF(ISBLANK(LeaveTracker[[#This Row],[Employee Name]]),"-----",VLOOKUP(LeaveTracker[[#This Row],[Employee Name]],Employees[[Employee Name]:[Office]],6))</f>
        <v>REGULAR</v>
      </c>
      <c r="G3290" s="24">
        <v>44911</v>
      </c>
      <c r="H3290" s="24">
        <v>44911</v>
      </c>
      <c r="I3290" s="19" t="s">
        <v>82</v>
      </c>
      <c r="K3290" s="51" t="str">
        <f ca="1">LeaveTracker[[#This Row],[Days]]&amp;" "&amp;LeaveTracker[[#This Row],[Type of Leave]]</f>
        <v>1 VL</v>
      </c>
      <c r="L3290" s="23">
        <f ca="1">NETWORKDAYS(LeaveTracker[[#This Row],[Start Date]],LeaveTracker[[#This Row],[End Date]],lstHolidays)</f>
        <v>1</v>
      </c>
      <c r="M3290" s="27"/>
    </row>
    <row r="3291" spans="1:13" ht="30" customHeight="1" x14ac:dyDescent="0.3">
      <c r="A3291" s="27">
        <f t="shared" si="25"/>
        <v>1607</v>
      </c>
      <c r="B3291" s="31">
        <v>44922</v>
      </c>
      <c r="C3291" s="31">
        <v>44923</v>
      </c>
      <c r="D3291" s="19" t="s">
        <v>398</v>
      </c>
      <c r="E3291" s="51" t="str">
        <f>IF(ISBLANK(LeaveTracker[[#This Row],[Employee Name]]),"-----",VLOOKUP(LeaveTracker[[#This Row],[Employee Name]],Employees[[Employee Name]:[Office]],7))</f>
        <v>NUTRITION OFFICE</v>
      </c>
      <c r="F3291" s="51" t="str">
        <f>IF(ISBLANK(LeaveTracker[[#This Row],[Employee Name]]),"-----",VLOOKUP(LeaveTracker[[#This Row],[Employee Name]],Employees[[Employee Name]:[Office]],6))</f>
        <v>REGULAR</v>
      </c>
      <c r="G3291" s="24">
        <v>44896</v>
      </c>
      <c r="H3291" s="24">
        <v>44896</v>
      </c>
      <c r="I3291" s="19" t="s">
        <v>81</v>
      </c>
      <c r="K3291" s="51" t="str">
        <f ca="1">LeaveTracker[[#This Row],[Days]]&amp;" "&amp;LeaveTracker[[#This Row],[Type of Leave]]</f>
        <v>1 SL</v>
      </c>
      <c r="L3291" s="23">
        <f ca="1">NETWORKDAYS(LeaveTracker[[#This Row],[Start Date]],LeaveTracker[[#This Row],[End Date]],lstHolidays)</f>
        <v>1</v>
      </c>
      <c r="M3291" s="27"/>
    </row>
    <row r="3292" spans="1:13" ht="30" customHeight="1" x14ac:dyDescent="0.3">
      <c r="A3292" s="27">
        <f t="shared" si="25"/>
        <v>1608</v>
      </c>
      <c r="B3292" s="31">
        <v>44922</v>
      </c>
      <c r="C3292" s="31">
        <v>44888</v>
      </c>
      <c r="D3292" s="19" t="s">
        <v>1854</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19" t="s">
        <v>82</v>
      </c>
      <c r="J3292" s="43" t="s">
        <v>1004</v>
      </c>
      <c r="K3292" s="51" t="str">
        <f ca="1">LeaveTracker[[#This Row],[Days]]&amp;" "&amp;LeaveTracker[[#This Row],[Type of Leave]]</f>
        <v>0 VL</v>
      </c>
      <c r="L3292" s="23">
        <f ca="1">NETWORKDAYS(LeaveTracker[[#This Row],[Start Date]],LeaveTracker[[#This Row],[End Date]],lstHolidays)</f>
        <v>0</v>
      </c>
      <c r="M3292" s="27"/>
    </row>
    <row r="3293" spans="1:13" ht="30" customHeight="1" x14ac:dyDescent="0.3">
      <c r="A3293" s="27">
        <v>1608</v>
      </c>
      <c r="B3293" s="31">
        <v>44922</v>
      </c>
      <c r="C3293" s="31">
        <v>44889</v>
      </c>
      <c r="D3293" s="19" t="s">
        <v>1854</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19" t="s">
        <v>82</v>
      </c>
      <c r="J3293" s="43" t="s">
        <v>1004</v>
      </c>
      <c r="K3293" s="51" t="str">
        <f ca="1">LeaveTracker[[#This Row],[Days]]&amp;" "&amp;LeaveTracker[[#This Row],[Type of Leave]]</f>
        <v>1 VL</v>
      </c>
      <c r="L3293" s="23">
        <f ca="1">NETWORKDAYS(LeaveTracker[[#This Row],[Start Date]],LeaveTracker[[#This Row],[End Date]],lstHolidays)</f>
        <v>1</v>
      </c>
      <c r="M3293" s="27"/>
    </row>
    <row r="3294" spans="1:13" ht="30" customHeight="1" x14ac:dyDescent="0.3">
      <c r="A3294" s="27">
        <v>1608</v>
      </c>
      <c r="B3294" s="31">
        <v>44922</v>
      </c>
      <c r="C3294" s="31">
        <v>44890</v>
      </c>
      <c r="D3294" s="19" t="s">
        <v>1854</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19" t="s">
        <v>82</v>
      </c>
      <c r="J3294" s="43" t="s">
        <v>1004</v>
      </c>
      <c r="K3294" s="51" t="str">
        <f ca="1">LeaveTracker[[#This Row],[Days]]&amp;" "&amp;LeaveTracker[[#This Row],[Type of Leave]]</f>
        <v>1 VL</v>
      </c>
      <c r="L3294" s="23">
        <f ca="1">NETWORKDAYS(LeaveTracker[[#This Row],[Start Date]],LeaveTracker[[#This Row],[End Date]],lstHolidays)</f>
        <v>1</v>
      </c>
      <c r="M3294" s="27"/>
    </row>
    <row r="3295" spans="1:13" ht="30" customHeight="1" x14ac:dyDescent="0.3">
      <c r="A3295" s="27">
        <v>1608</v>
      </c>
      <c r="B3295" s="31">
        <v>44922</v>
      </c>
      <c r="C3295" s="31">
        <v>44891</v>
      </c>
      <c r="D3295" s="19" t="s">
        <v>1854</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19" t="s">
        <v>82</v>
      </c>
      <c r="J3295" s="43" t="s">
        <v>1004</v>
      </c>
      <c r="K3295" s="51" t="str">
        <f ca="1">LeaveTracker[[#This Row],[Days]]&amp;" "&amp;LeaveTracker[[#This Row],[Type of Leave]]</f>
        <v>2 VL</v>
      </c>
      <c r="L3295" s="23">
        <f ca="1">NETWORKDAYS(LeaveTracker[[#This Row],[Start Date]],LeaveTracker[[#This Row],[End Date]],lstHolidays)</f>
        <v>2</v>
      </c>
      <c r="M3295" s="27"/>
    </row>
    <row r="3296" spans="1:13" ht="30" customHeight="1" x14ac:dyDescent="0.3">
      <c r="A3296" s="27">
        <f t="shared" si="25"/>
        <v>1609</v>
      </c>
      <c r="B3296" s="31">
        <v>44922</v>
      </c>
      <c r="C3296" s="31">
        <v>44894</v>
      </c>
      <c r="D3296" s="19" t="s">
        <v>1854</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19" t="s">
        <v>81</v>
      </c>
      <c r="K3296" s="51" t="str">
        <f ca="1">LeaveTracker[[#This Row],[Days]]&amp;" "&amp;LeaveTracker[[#This Row],[Type of Leave]]</f>
        <v>1 SL</v>
      </c>
      <c r="L3296" s="23">
        <f ca="1">NETWORKDAYS(LeaveTracker[[#This Row],[Start Date]],LeaveTracker[[#This Row],[End Date]],lstHolidays)</f>
        <v>1</v>
      </c>
      <c r="M3296" s="27"/>
    </row>
    <row r="3297" spans="1:13" ht="30" customHeight="1" x14ac:dyDescent="0.3">
      <c r="A3297" s="27">
        <f t="shared" si="25"/>
        <v>1610</v>
      </c>
      <c r="B3297" s="31">
        <v>44922</v>
      </c>
      <c r="C3297" s="31">
        <v>44893</v>
      </c>
      <c r="D3297" s="19" t="s">
        <v>1765</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19" t="s">
        <v>82</v>
      </c>
      <c r="J3297" s="43" t="s">
        <v>1004</v>
      </c>
      <c r="K3297" s="51" t="str">
        <f ca="1">LeaveTracker[[#This Row],[Days]]&amp;" "&amp;LeaveTracker[[#This Row],[Type of Leave]]</f>
        <v>0 VL</v>
      </c>
      <c r="L3297" s="23">
        <f ca="1">NETWORKDAYS(LeaveTracker[[#This Row],[Start Date]],LeaveTracker[[#This Row],[End Date]],lstHolidays)</f>
        <v>0</v>
      </c>
      <c r="M3297" s="27"/>
    </row>
    <row r="3298" spans="1:13" ht="30" customHeight="1" x14ac:dyDescent="0.3">
      <c r="A3298" s="27">
        <v>1610</v>
      </c>
      <c r="B3298" s="31">
        <v>44922</v>
      </c>
      <c r="C3298" s="31">
        <v>44893</v>
      </c>
      <c r="D3298" s="19" t="s">
        <v>1765</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19" t="s">
        <v>82</v>
      </c>
      <c r="J3298" s="43" t="s">
        <v>1004</v>
      </c>
      <c r="K3298" s="51" t="str">
        <f ca="1">LeaveTracker[[#This Row],[Days]]&amp;" "&amp;LeaveTracker[[#This Row],[Type of Leave]]</f>
        <v>1 VL</v>
      </c>
      <c r="L3298" s="23">
        <f ca="1">NETWORKDAYS(LeaveTracker[[#This Row],[Start Date]],LeaveTracker[[#This Row],[End Date]],lstHolidays)</f>
        <v>1</v>
      </c>
      <c r="M3298" s="27"/>
    </row>
    <row r="3299" spans="1:13" ht="30" customHeight="1" x14ac:dyDescent="0.3">
      <c r="A3299" s="27">
        <f t="shared" si="25"/>
        <v>1611</v>
      </c>
      <c r="B3299" s="31">
        <v>44922</v>
      </c>
      <c r="C3299" s="31">
        <v>44890</v>
      </c>
      <c r="D3299" s="19" t="s">
        <v>1765</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19" t="s">
        <v>81</v>
      </c>
      <c r="K3299" s="51" t="str">
        <f ca="1">LeaveTracker[[#This Row],[Days]]&amp;" "&amp;LeaveTracker[[#This Row],[Type of Leave]]</f>
        <v>1 SL</v>
      </c>
      <c r="L3299" s="23">
        <f ca="1">NETWORKDAYS(LeaveTracker[[#This Row],[Start Date]],LeaveTracker[[#This Row],[End Date]],lstHolidays)</f>
        <v>1</v>
      </c>
      <c r="M3299" s="27"/>
    </row>
    <row r="3300" spans="1:13" ht="30" customHeight="1" x14ac:dyDescent="0.3">
      <c r="A3300" s="27">
        <f t="shared" si="25"/>
        <v>1612</v>
      </c>
      <c r="B3300" s="31">
        <v>44922</v>
      </c>
      <c r="C3300" s="31">
        <v>44907</v>
      </c>
      <c r="D3300" s="19" t="s">
        <v>1821</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19" t="s">
        <v>81</v>
      </c>
      <c r="K3300" s="51" t="str">
        <f ca="1">LeaveTracker[[#This Row],[Days]]&amp;" "&amp;LeaveTracker[[#This Row],[Type of Leave]]</f>
        <v>1 SL</v>
      </c>
      <c r="L3300" s="23">
        <f ca="1">NETWORKDAYS(LeaveTracker[[#This Row],[Start Date]],LeaveTracker[[#This Row],[End Date]],lstHolidays)</f>
        <v>1</v>
      </c>
      <c r="M3300" s="27"/>
    </row>
    <row r="3301" spans="1:13" ht="30" customHeight="1" x14ac:dyDescent="0.3">
      <c r="A3301" s="27">
        <v>1612</v>
      </c>
      <c r="B3301" s="31">
        <v>44922</v>
      </c>
      <c r="C3301" s="31">
        <v>44907</v>
      </c>
      <c r="D3301" s="19" t="s">
        <v>1821</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19" t="s">
        <v>81</v>
      </c>
      <c r="K3301" s="51" t="str">
        <f ca="1">LeaveTracker[[#This Row],[Days]]&amp;" "&amp;LeaveTracker[[#This Row],[Type of Leave]]</f>
        <v>2 SL</v>
      </c>
      <c r="L3301" s="23">
        <f ca="1">NETWORKDAYS(LeaveTracker[[#This Row],[Start Date]],LeaveTracker[[#This Row],[End Date]],lstHolidays)</f>
        <v>2</v>
      </c>
      <c r="M3301" s="27"/>
    </row>
    <row r="3302" spans="1:13" ht="30" customHeight="1" x14ac:dyDescent="0.3">
      <c r="A3302" s="27">
        <v>1612</v>
      </c>
      <c r="B3302" s="31">
        <v>44922</v>
      </c>
      <c r="C3302" s="31">
        <v>44907</v>
      </c>
      <c r="D3302" s="19" t="s">
        <v>1821</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19" t="s">
        <v>81</v>
      </c>
      <c r="K3302" s="51" t="str">
        <f ca="1">LeaveTracker[[#This Row],[Days]]&amp;" "&amp;LeaveTracker[[#This Row],[Type of Leave]]</f>
        <v>1 SL</v>
      </c>
      <c r="L3302" s="23">
        <f ca="1">NETWORKDAYS(LeaveTracker[[#This Row],[Start Date]],LeaveTracker[[#This Row],[End Date]],lstHolidays)</f>
        <v>1</v>
      </c>
      <c r="M3302" s="27"/>
    </row>
    <row r="3303" spans="1:13" ht="30" customHeight="1" x14ac:dyDescent="0.3">
      <c r="A3303" s="27">
        <f t="shared" si="25"/>
        <v>1613</v>
      </c>
      <c r="B3303" s="31">
        <v>44922</v>
      </c>
      <c r="C3303" s="31">
        <v>44902</v>
      </c>
      <c r="D3303" s="19" t="s">
        <v>1821</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19" t="s">
        <v>81</v>
      </c>
      <c r="K3303" s="51" t="str">
        <f ca="1">LeaveTracker[[#This Row],[Days]]&amp;" "&amp;LeaveTracker[[#This Row],[Type of Leave]]</f>
        <v>0 SL</v>
      </c>
      <c r="L3303" s="23">
        <f ca="1">NETWORKDAYS(LeaveTracker[[#This Row],[Start Date]],LeaveTracker[[#This Row],[End Date]],lstHolidays)</f>
        <v>0</v>
      </c>
      <c r="M3303" s="27"/>
    </row>
    <row r="3304" spans="1:13" ht="30" customHeight="1" x14ac:dyDescent="0.3">
      <c r="A3304" s="27">
        <f t="shared" si="25"/>
        <v>1614</v>
      </c>
      <c r="B3304" s="31">
        <v>44922</v>
      </c>
      <c r="C3304" s="31">
        <v>44907</v>
      </c>
      <c r="D3304" s="19" t="s">
        <v>1877</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19" t="s">
        <v>81</v>
      </c>
      <c r="K3304" s="51" t="str">
        <f ca="1">LeaveTracker[[#This Row],[Days]]&amp;" "&amp;LeaveTracker[[#This Row],[Type of Leave]]</f>
        <v>1 SL</v>
      </c>
      <c r="L3304" s="23">
        <f ca="1">NETWORKDAYS(LeaveTracker[[#This Row],[Start Date]],LeaveTracker[[#This Row],[End Date]],lstHolidays)</f>
        <v>1</v>
      </c>
      <c r="M3304" s="27"/>
    </row>
    <row r="3305" spans="1:13" ht="30" customHeight="1" x14ac:dyDescent="0.3">
      <c r="A3305" s="27">
        <f t="shared" si="25"/>
        <v>1615</v>
      </c>
      <c r="B3305" s="31">
        <v>44922</v>
      </c>
      <c r="C3305" s="31">
        <v>44915</v>
      </c>
      <c r="D3305" s="19" t="s">
        <v>1879</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19" t="s">
        <v>81</v>
      </c>
      <c r="K3305" s="51" t="str">
        <f ca="1">LeaveTracker[[#This Row],[Days]]&amp;" "&amp;LeaveTracker[[#This Row],[Type of Leave]]</f>
        <v>0 SL</v>
      </c>
      <c r="L3305" s="23">
        <f ca="1">NETWORKDAYS(LeaveTracker[[#This Row],[Start Date]],LeaveTracker[[#This Row],[End Date]],lstHolidays)</f>
        <v>0</v>
      </c>
      <c r="M3305" s="27"/>
    </row>
    <row r="3306" spans="1:13" ht="30" customHeight="1" x14ac:dyDescent="0.3">
      <c r="A3306" s="27">
        <v>1615</v>
      </c>
      <c r="B3306" s="31">
        <v>44922</v>
      </c>
      <c r="C3306" s="31">
        <v>44915</v>
      </c>
      <c r="D3306" s="19" t="s">
        <v>1879</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19" t="s">
        <v>81</v>
      </c>
      <c r="K3306" s="51" t="str">
        <f ca="1">LeaveTracker[[#This Row],[Days]]&amp;" "&amp;LeaveTracker[[#This Row],[Type of Leave]]</f>
        <v>1 SL</v>
      </c>
      <c r="L3306" s="23">
        <f ca="1">NETWORKDAYS(LeaveTracker[[#This Row],[Start Date]],LeaveTracker[[#This Row],[End Date]],lstHolidays)</f>
        <v>1</v>
      </c>
      <c r="M3306" s="27"/>
    </row>
    <row r="3307" spans="1:13" ht="30" customHeight="1" x14ac:dyDescent="0.3">
      <c r="A3307" s="27">
        <f t="shared" si="25"/>
        <v>1616</v>
      </c>
      <c r="B3307" s="31">
        <v>44922</v>
      </c>
      <c r="C3307" s="31">
        <v>44915</v>
      </c>
      <c r="D3307" s="19" t="s">
        <v>1823</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19" t="s">
        <v>81</v>
      </c>
      <c r="K3307" s="51" t="str">
        <f ca="1">LeaveTracker[[#This Row],[Days]]&amp;" "&amp;LeaveTracker[[#This Row],[Type of Leave]]</f>
        <v>1 SL</v>
      </c>
      <c r="L3307" s="23">
        <f ca="1">NETWORKDAYS(LeaveTracker[[#This Row],[Start Date]],LeaveTracker[[#This Row],[End Date]],lstHolidays)</f>
        <v>1</v>
      </c>
      <c r="M3307" s="27"/>
    </row>
    <row r="3308" spans="1:13" ht="30" customHeight="1" x14ac:dyDescent="0.3">
      <c r="A3308" s="27">
        <f t="shared" si="25"/>
        <v>1617</v>
      </c>
      <c r="B3308" s="31">
        <v>44922</v>
      </c>
      <c r="C3308" s="31">
        <v>44907</v>
      </c>
      <c r="D3308" s="19" t="s">
        <v>1864</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19" t="s">
        <v>82</v>
      </c>
      <c r="K3308" s="51" t="str">
        <f ca="1">LeaveTracker[[#This Row],[Days]]&amp;" "&amp;LeaveTracker[[#This Row],[Type of Leave]]</f>
        <v>2 VL</v>
      </c>
      <c r="L3308" s="23">
        <f ca="1">NETWORKDAYS(LeaveTracker[[#This Row],[Start Date]],LeaveTracker[[#This Row],[End Date]],lstHolidays)</f>
        <v>2</v>
      </c>
      <c r="M3308" s="27"/>
    </row>
    <row r="3309" spans="1:13" ht="30" customHeight="1" x14ac:dyDescent="0.3">
      <c r="A3309" s="27">
        <f t="shared" si="25"/>
        <v>1618</v>
      </c>
      <c r="B3309" s="31">
        <v>44922</v>
      </c>
      <c r="C3309" s="31">
        <v>44900</v>
      </c>
      <c r="D3309" s="19" t="s">
        <v>1862</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19" t="s">
        <v>81</v>
      </c>
      <c r="K3309" s="51" t="str">
        <f ca="1">LeaveTracker[[#This Row],[Days]]&amp;" "&amp;LeaveTracker[[#This Row],[Type of Leave]]</f>
        <v>2 SL</v>
      </c>
      <c r="L3309" s="23">
        <f ca="1">NETWORKDAYS(LeaveTracker[[#This Row],[Start Date]],LeaveTracker[[#This Row],[End Date]],lstHolidays)</f>
        <v>2</v>
      </c>
      <c r="M3309" s="27"/>
    </row>
    <row r="3310" spans="1:13" ht="30" customHeight="1" x14ac:dyDescent="0.3">
      <c r="A3310" s="27">
        <v>1618</v>
      </c>
      <c r="B3310" s="31">
        <v>44922</v>
      </c>
      <c r="C3310" s="31">
        <v>44900</v>
      </c>
      <c r="D3310" s="19" t="s">
        <v>1862</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19" t="s">
        <v>81</v>
      </c>
      <c r="K3310" s="51" t="str">
        <f ca="1">LeaveTracker[[#This Row],[Days]]&amp;" "&amp;LeaveTracker[[#This Row],[Type of Leave]]</f>
        <v>0 SL</v>
      </c>
      <c r="L3310" s="23">
        <f ca="1">NETWORKDAYS(LeaveTracker[[#This Row],[Start Date]],LeaveTracker[[#This Row],[End Date]],lstHolidays)</f>
        <v>0</v>
      </c>
      <c r="M3310" s="27"/>
    </row>
    <row r="3311" spans="1:13" ht="30" customHeight="1" x14ac:dyDescent="0.3">
      <c r="A3311" s="27">
        <f t="shared" si="25"/>
        <v>1619</v>
      </c>
      <c r="B3311" s="31">
        <v>44922</v>
      </c>
      <c r="C3311" s="31">
        <v>44900</v>
      </c>
      <c r="D3311" s="19" t="s">
        <v>1934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19" t="s">
        <v>81</v>
      </c>
      <c r="K3311" s="51" t="str">
        <f ca="1">LeaveTracker[[#This Row],[Days]]&amp;" "&amp;LeaveTracker[[#This Row],[Type of Leave]]</f>
        <v>4 SL</v>
      </c>
      <c r="L3311" s="23">
        <f ca="1">NETWORKDAYS(LeaveTracker[[#This Row],[Start Date]],LeaveTracker[[#This Row],[End Date]],lstHolidays)</f>
        <v>4</v>
      </c>
      <c r="M3311" s="27"/>
    </row>
    <row r="3312" spans="1:13" ht="30" customHeight="1" x14ac:dyDescent="0.3">
      <c r="A3312" s="27">
        <f t="shared" si="25"/>
        <v>1620</v>
      </c>
      <c r="B3312" s="31">
        <v>44922</v>
      </c>
      <c r="C3312" s="31">
        <v>44900</v>
      </c>
      <c r="D3312" s="19" t="s">
        <v>1934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19" t="s">
        <v>81</v>
      </c>
      <c r="K3312" s="51" t="str">
        <f ca="1">LeaveTracker[[#This Row],[Days]]&amp;" "&amp;LeaveTracker[[#This Row],[Type of Leave]]</f>
        <v>1 SL</v>
      </c>
      <c r="L3312" s="23">
        <f ca="1">NETWORKDAYS(LeaveTracker[[#This Row],[Start Date]],LeaveTracker[[#This Row],[End Date]],lstHolidays)</f>
        <v>1</v>
      </c>
      <c r="M3312" s="27"/>
    </row>
    <row r="3313" spans="1:13" ht="30" customHeight="1" x14ac:dyDescent="0.3">
      <c r="A3313" s="27">
        <f t="shared" si="25"/>
        <v>1621</v>
      </c>
      <c r="B3313" s="31">
        <v>44922</v>
      </c>
      <c r="C3313" s="31">
        <v>44901</v>
      </c>
      <c r="D3313" s="19" t="s">
        <v>1902</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19" t="s">
        <v>82</v>
      </c>
      <c r="K3313" s="51" t="str">
        <f ca="1">LeaveTracker[[#This Row],[Days]]&amp;" "&amp;LeaveTracker[[#This Row],[Type of Leave]]</f>
        <v>1 VL</v>
      </c>
      <c r="L3313" s="23">
        <f ca="1">NETWORKDAYS(LeaveTracker[[#This Row],[Start Date]],LeaveTracker[[#This Row],[End Date]],lstHolidays)</f>
        <v>1</v>
      </c>
      <c r="M3313" s="27"/>
    </row>
    <row r="3314" spans="1:13" ht="30" customHeight="1" x14ac:dyDescent="0.3">
      <c r="A3314" s="27">
        <f t="shared" si="25"/>
        <v>1622</v>
      </c>
      <c r="B3314" s="31">
        <v>44922</v>
      </c>
      <c r="C3314" s="31">
        <v>44895</v>
      </c>
      <c r="D3314" s="19" t="s">
        <v>1920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19" t="s">
        <v>81</v>
      </c>
      <c r="K3314" s="51" t="str">
        <f ca="1">LeaveTracker[[#This Row],[Days]]&amp;" "&amp;LeaveTracker[[#This Row],[Type of Leave]]</f>
        <v>0 SL</v>
      </c>
      <c r="L3314" s="23">
        <f ca="1">NETWORKDAYS(LeaveTracker[[#This Row],[Start Date]],LeaveTracker[[#This Row],[End Date]],lstHolidays)</f>
        <v>0</v>
      </c>
      <c r="M3314" s="27"/>
    </row>
    <row r="3315" spans="1:13" ht="30" customHeight="1" x14ac:dyDescent="0.3">
      <c r="A3315" s="27">
        <f t="shared" si="25"/>
        <v>1623</v>
      </c>
      <c r="B3315" s="31">
        <v>44922</v>
      </c>
      <c r="C3315" s="31">
        <v>44888</v>
      </c>
      <c r="D3315" s="19" t="s">
        <v>1937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19" t="s">
        <v>82</v>
      </c>
      <c r="K3315" s="51" t="str">
        <f ca="1">LeaveTracker[[#This Row],[Days]]&amp;" "&amp;LeaveTracker[[#This Row],[Type of Leave]]</f>
        <v>19 VL</v>
      </c>
      <c r="L3315" s="23">
        <f ca="1">NETWORKDAYS(LeaveTracker[[#This Row],[Start Date]],LeaveTracker[[#This Row],[End Date]],lstHolidays)</f>
        <v>19</v>
      </c>
      <c r="M3315" s="27"/>
    </row>
    <row r="3316" spans="1:13" ht="30" customHeight="1" x14ac:dyDescent="0.3">
      <c r="A3316" s="27">
        <f t="shared" si="25"/>
        <v>1624</v>
      </c>
      <c r="B3316" s="31">
        <v>44922</v>
      </c>
      <c r="C3316" s="31">
        <v>44896</v>
      </c>
      <c r="D3316" s="19" t="s">
        <v>1772</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19" t="s">
        <v>82</v>
      </c>
      <c r="K3316" s="51" t="str">
        <f ca="1">LeaveTracker[[#This Row],[Days]]&amp;" "&amp;LeaveTracker[[#This Row],[Type of Leave]]</f>
        <v>3 VL</v>
      </c>
      <c r="L3316" s="23">
        <f ca="1">NETWORKDAYS(LeaveTracker[[#This Row],[Start Date]],LeaveTracker[[#This Row],[End Date]],lstHolidays)</f>
        <v>3</v>
      </c>
      <c r="M3316" s="27"/>
    </row>
    <row r="3317" spans="1:13" ht="30" customHeight="1" x14ac:dyDescent="0.3">
      <c r="A3317" s="27">
        <f t="shared" si="25"/>
        <v>1625</v>
      </c>
      <c r="B3317" s="31">
        <v>44922</v>
      </c>
      <c r="C3317" s="31">
        <v>44900</v>
      </c>
      <c r="D3317" s="19" t="s">
        <v>1877</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19" t="s">
        <v>82</v>
      </c>
      <c r="K3317" s="51" t="str">
        <f ca="1">LeaveTracker[[#This Row],[Days]]&amp;" "&amp;LeaveTracker[[#This Row],[Type of Leave]]</f>
        <v>2 VL</v>
      </c>
      <c r="L3317" s="23">
        <f ca="1">NETWORKDAYS(LeaveTracker[[#This Row],[Start Date]],LeaveTracker[[#This Row],[End Date]],lstHolidays)</f>
        <v>2</v>
      </c>
      <c r="M3317" s="27"/>
    </row>
    <row r="3318" spans="1:13" ht="30" customHeight="1" x14ac:dyDescent="0.3">
      <c r="A3318" s="27">
        <f t="shared" si="25"/>
        <v>1626</v>
      </c>
      <c r="B3318" s="31">
        <v>44922</v>
      </c>
      <c r="C3318" s="31">
        <v>44900</v>
      </c>
      <c r="D3318" s="19" t="s">
        <v>1878</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19" t="s">
        <v>81</v>
      </c>
      <c r="K3318" s="51" t="str">
        <f ca="1">LeaveTracker[[#This Row],[Days]]&amp;" "&amp;LeaveTracker[[#This Row],[Type of Leave]]</f>
        <v>1 SL</v>
      </c>
      <c r="L3318" s="23">
        <f ca="1">NETWORKDAYS(LeaveTracker[[#This Row],[Start Date]],LeaveTracker[[#This Row],[End Date]],lstHolidays)</f>
        <v>1</v>
      </c>
      <c r="M3318" s="27"/>
    </row>
    <row r="3319" spans="1:13" ht="30" customHeight="1" x14ac:dyDescent="0.3">
      <c r="A3319" s="27">
        <f t="shared" si="25"/>
        <v>1627</v>
      </c>
      <c r="B3319" s="31">
        <v>44922</v>
      </c>
      <c r="C3319" s="31">
        <v>44893</v>
      </c>
      <c r="D3319" s="19" t="s">
        <v>1878</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19" t="s">
        <v>82</v>
      </c>
      <c r="K3319" s="51" t="str">
        <f ca="1">LeaveTracker[[#This Row],[Days]]&amp;" "&amp;LeaveTracker[[#This Row],[Type of Leave]]</f>
        <v>1 VL</v>
      </c>
      <c r="L3319" s="23">
        <f ca="1">NETWORKDAYS(LeaveTracker[[#This Row],[Start Date]],LeaveTracker[[#This Row],[End Date]],lstHolidays)</f>
        <v>1</v>
      </c>
      <c r="M3319" s="27"/>
    </row>
    <row r="3320" spans="1:13" ht="30" customHeight="1" x14ac:dyDescent="0.3">
      <c r="A3320" s="27">
        <v>1627</v>
      </c>
      <c r="B3320" s="31">
        <v>44922</v>
      </c>
      <c r="C3320" s="31">
        <v>44893</v>
      </c>
      <c r="D3320" s="19" t="s">
        <v>1878</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19" t="s">
        <v>82</v>
      </c>
      <c r="K3320" s="51" t="str">
        <f ca="1">LeaveTracker[[#This Row],[Days]]&amp;" "&amp;LeaveTracker[[#This Row],[Type of Leave]]</f>
        <v>1 VL</v>
      </c>
      <c r="L3320" s="23">
        <f ca="1">NETWORKDAYS(LeaveTracker[[#This Row],[Start Date]],LeaveTracker[[#This Row],[End Date]],lstHolidays)</f>
        <v>1</v>
      </c>
      <c r="M3320" s="27"/>
    </row>
    <row r="3321" spans="1:13" ht="30" customHeight="1" x14ac:dyDescent="0.3">
      <c r="A3321" s="27">
        <f t="shared" si="25"/>
        <v>1628</v>
      </c>
      <c r="B3321" s="31">
        <v>44922</v>
      </c>
      <c r="C3321" s="31">
        <v>44904</v>
      </c>
      <c r="D3321" s="19" t="s">
        <v>1741</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19" t="s">
        <v>81</v>
      </c>
      <c r="K3321" s="51" t="str">
        <f ca="1">LeaveTracker[[#This Row],[Days]]&amp;" "&amp;LeaveTracker[[#This Row],[Type of Leave]]</f>
        <v>1 SL</v>
      </c>
      <c r="L3321" s="23">
        <f ca="1">NETWORKDAYS(LeaveTracker[[#This Row],[Start Date]],LeaveTracker[[#This Row],[End Date]],lstHolidays)</f>
        <v>1</v>
      </c>
      <c r="M3321" s="27"/>
    </row>
    <row r="3322" spans="1:13" ht="30" customHeight="1" x14ac:dyDescent="0.3">
      <c r="A3322" s="27">
        <f t="shared" si="25"/>
        <v>1629</v>
      </c>
      <c r="B3322" s="31">
        <v>44922</v>
      </c>
      <c r="C3322" s="31">
        <v>44893</v>
      </c>
      <c r="D3322" s="19" t="s">
        <v>1741</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19" t="s">
        <v>81</v>
      </c>
      <c r="K3322" s="51" t="str">
        <f ca="1">LeaveTracker[[#This Row],[Days]]&amp;" "&amp;LeaveTracker[[#This Row],[Type of Leave]]</f>
        <v>1 SL</v>
      </c>
      <c r="L3322" s="23">
        <f ca="1">NETWORKDAYS(LeaveTracker[[#This Row],[Start Date]],LeaveTracker[[#This Row],[End Date]],lstHolidays)</f>
        <v>1</v>
      </c>
      <c r="M3322" s="27"/>
    </row>
    <row r="3323" spans="1:13" ht="30" customHeight="1" x14ac:dyDescent="0.3">
      <c r="A3323" s="27">
        <f t="shared" ref="A3323:A3386" si="26">A3322+1</f>
        <v>1630</v>
      </c>
      <c r="B3323" s="31">
        <v>44922</v>
      </c>
      <c r="C3323" s="31">
        <v>44893</v>
      </c>
      <c r="D3323" s="19" t="s">
        <v>1741</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19" t="s">
        <v>81</v>
      </c>
      <c r="K3323" s="51" t="str">
        <f ca="1">LeaveTracker[[#This Row],[Days]]&amp;" "&amp;LeaveTracker[[#This Row],[Type of Leave]]</f>
        <v>1 SL</v>
      </c>
      <c r="L3323" s="23">
        <f ca="1">NETWORKDAYS(LeaveTracker[[#This Row],[Start Date]],LeaveTracker[[#This Row],[End Date]],lstHolidays)</f>
        <v>1</v>
      </c>
      <c r="M3323" s="27"/>
    </row>
    <row r="3324" spans="1:13" ht="30" customHeight="1" x14ac:dyDescent="0.3">
      <c r="A3324" s="27">
        <f t="shared" si="26"/>
        <v>1631</v>
      </c>
      <c r="B3324" s="31">
        <v>44922</v>
      </c>
      <c r="C3324" s="31">
        <v>44894</v>
      </c>
      <c r="D3324" s="19" t="s">
        <v>1775</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19" t="s">
        <v>81</v>
      </c>
      <c r="K3324" s="51" t="str">
        <f ca="1">LeaveTracker[[#This Row],[Days]]&amp;" "&amp;LeaveTracker[[#This Row],[Type of Leave]]</f>
        <v>1 SL</v>
      </c>
      <c r="L3324" s="23">
        <f ca="1">NETWORKDAYS(LeaveTracker[[#This Row],[Start Date]],LeaveTracker[[#This Row],[End Date]],lstHolidays)</f>
        <v>1</v>
      </c>
      <c r="M3324" s="27"/>
    </row>
    <row r="3325" spans="1:13" ht="30" customHeight="1" x14ac:dyDescent="0.3">
      <c r="A3325" s="27">
        <f t="shared" si="26"/>
        <v>1632</v>
      </c>
      <c r="B3325" s="31">
        <v>44922</v>
      </c>
      <c r="C3325" s="31">
        <v>44911</v>
      </c>
      <c r="D3325" s="19" t="s">
        <v>1931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19" t="s">
        <v>298</v>
      </c>
      <c r="J3325" s="43" t="s">
        <v>1003</v>
      </c>
      <c r="K3325" s="51" t="str">
        <f ca="1">LeaveTracker[[#This Row],[Days]]&amp;" "&amp;LeaveTracker[[#This Row],[Type of Leave]]</f>
        <v>1 OTHER</v>
      </c>
      <c r="L3325" s="23">
        <f ca="1">NETWORKDAYS(LeaveTracker[[#This Row],[Start Date]],LeaveTracker[[#This Row],[End Date]],lstHolidays)</f>
        <v>1</v>
      </c>
      <c r="M3325" s="27"/>
    </row>
    <row r="3326" spans="1:13" ht="30" customHeight="1" x14ac:dyDescent="0.3">
      <c r="A3326" s="27">
        <f t="shared" si="26"/>
        <v>1633</v>
      </c>
      <c r="B3326" s="31">
        <v>44922</v>
      </c>
      <c r="C3326" s="31">
        <v>44900</v>
      </c>
      <c r="D3326" s="19" t="s">
        <v>1775</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19" t="s">
        <v>81</v>
      </c>
      <c r="K3326" s="51" t="str">
        <f ca="1">LeaveTracker[[#This Row],[Days]]&amp;" "&amp;LeaveTracker[[#This Row],[Type of Leave]]</f>
        <v>2 SL</v>
      </c>
      <c r="L3326" s="23">
        <f ca="1">NETWORKDAYS(LeaveTracker[[#This Row],[Start Date]],LeaveTracker[[#This Row],[End Date]],lstHolidays)</f>
        <v>2</v>
      </c>
      <c r="M3326" s="27"/>
    </row>
    <row r="3327" spans="1:13" ht="30" customHeight="1" x14ac:dyDescent="0.3">
      <c r="A3327" s="27">
        <f t="shared" si="26"/>
        <v>1634</v>
      </c>
      <c r="B3327" s="31">
        <v>44922</v>
      </c>
      <c r="C3327" s="31">
        <v>44900</v>
      </c>
      <c r="D3327" s="19" t="s">
        <v>1753</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19" t="s">
        <v>81</v>
      </c>
      <c r="K3327" s="51" t="str">
        <f ca="1">LeaveTracker[[#This Row],[Days]]&amp;" "&amp;LeaveTracker[[#This Row],[Type of Leave]]</f>
        <v>2 SL</v>
      </c>
      <c r="L3327" s="23">
        <f ca="1">NETWORKDAYS(LeaveTracker[[#This Row],[Start Date]],LeaveTracker[[#This Row],[End Date]],lstHolidays)</f>
        <v>2</v>
      </c>
      <c r="M3327" s="27"/>
    </row>
    <row r="3328" spans="1:13" ht="30" customHeight="1" x14ac:dyDescent="0.3">
      <c r="A3328" s="27">
        <f t="shared" si="26"/>
        <v>1635</v>
      </c>
      <c r="B3328" s="31">
        <v>44922</v>
      </c>
      <c r="C3328" s="31">
        <v>44900</v>
      </c>
      <c r="D3328" s="19" t="s">
        <v>1753</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19" t="s">
        <v>81</v>
      </c>
      <c r="K3328" s="51" t="str">
        <f ca="1">LeaveTracker[[#This Row],[Days]]&amp;" "&amp;LeaveTracker[[#This Row],[Type of Leave]]</f>
        <v>1 SL</v>
      </c>
      <c r="L3328" s="23">
        <f ca="1">NETWORKDAYS(LeaveTracker[[#This Row],[Start Date]],LeaveTracker[[#This Row],[End Date]],lstHolidays)</f>
        <v>1</v>
      </c>
      <c r="M3328" s="27"/>
    </row>
    <row r="3329" spans="1:13" ht="30" customHeight="1" x14ac:dyDescent="0.3">
      <c r="A3329" s="27">
        <f t="shared" si="26"/>
        <v>1636</v>
      </c>
      <c r="B3329" s="31">
        <v>44922</v>
      </c>
      <c r="C3329" s="31">
        <v>44897</v>
      </c>
      <c r="D3329" s="19" t="s">
        <v>1846</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19" t="s">
        <v>82</v>
      </c>
      <c r="K3329" s="51" t="str">
        <f ca="1">LeaveTracker[[#This Row],[Days]]&amp;" "&amp;LeaveTracker[[#This Row],[Type of Leave]]</f>
        <v>1 VL</v>
      </c>
      <c r="L3329" s="23">
        <f ca="1">NETWORKDAYS(LeaveTracker[[#This Row],[Start Date]],LeaveTracker[[#This Row],[End Date]],lstHolidays)</f>
        <v>1</v>
      </c>
      <c r="M3329" s="27"/>
    </row>
    <row r="3330" spans="1:13" ht="30" customHeight="1" x14ac:dyDescent="0.3">
      <c r="A3330" s="27">
        <v>1636</v>
      </c>
      <c r="B3330" s="31">
        <v>44922</v>
      </c>
      <c r="C3330" s="31">
        <v>44897</v>
      </c>
      <c r="D3330" s="19" t="s">
        <v>1846</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19" t="s">
        <v>82</v>
      </c>
      <c r="K3330" s="51" t="str">
        <f ca="1">LeaveTracker[[#This Row],[Days]]&amp;" "&amp;LeaveTracker[[#This Row],[Type of Leave]]</f>
        <v>1 VL</v>
      </c>
      <c r="L3330" s="23">
        <f ca="1">NETWORKDAYS(LeaveTracker[[#This Row],[Start Date]],LeaveTracker[[#This Row],[End Date]],lstHolidays)</f>
        <v>1</v>
      </c>
      <c r="M3330" s="27"/>
    </row>
    <row r="3331" spans="1:13" ht="30" customHeight="1" x14ac:dyDescent="0.3">
      <c r="A3331" s="27">
        <f t="shared" si="26"/>
        <v>1637</v>
      </c>
      <c r="B3331" s="31">
        <v>44922</v>
      </c>
      <c r="C3331" s="31">
        <v>44889</v>
      </c>
      <c r="D3331" s="19" t="s">
        <v>1846</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19" t="s">
        <v>81</v>
      </c>
      <c r="K3331" s="51" t="str">
        <f ca="1">LeaveTracker[[#This Row],[Days]]&amp;" "&amp;LeaveTracker[[#This Row],[Type of Leave]]</f>
        <v>1 SL</v>
      </c>
      <c r="L3331" s="23">
        <f ca="1">NETWORKDAYS(LeaveTracker[[#This Row],[Start Date]],LeaveTracker[[#This Row],[End Date]],lstHolidays)</f>
        <v>1</v>
      </c>
      <c r="M3331" s="27"/>
    </row>
    <row r="3332" spans="1:13" ht="30" customHeight="1" x14ac:dyDescent="0.3">
      <c r="A3332" s="27">
        <v>1637</v>
      </c>
      <c r="B3332" s="31">
        <v>44922</v>
      </c>
      <c r="C3332" s="31">
        <v>44889</v>
      </c>
      <c r="D3332" s="19" t="s">
        <v>1846</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19" t="s">
        <v>81</v>
      </c>
      <c r="K3332" s="51" t="str">
        <f ca="1">LeaveTracker[[#This Row],[Days]]&amp;" "&amp;LeaveTracker[[#This Row],[Type of Leave]]</f>
        <v>1 SL</v>
      </c>
      <c r="L3332" s="23">
        <f ca="1">NETWORKDAYS(LeaveTracker[[#This Row],[Start Date]],LeaveTracker[[#This Row],[End Date]],lstHolidays)</f>
        <v>1</v>
      </c>
      <c r="M3332" s="27"/>
    </row>
    <row r="3333" spans="1:13" ht="30" customHeight="1" x14ac:dyDescent="0.3">
      <c r="A3333" s="27">
        <f t="shared" si="26"/>
        <v>1638</v>
      </c>
      <c r="B3333" s="31">
        <v>44922</v>
      </c>
      <c r="C3333" s="31">
        <v>44909</v>
      </c>
      <c r="D3333" s="19" t="s">
        <v>1993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19" t="s">
        <v>81</v>
      </c>
      <c r="K3333" s="51" t="str">
        <f ca="1">LeaveTracker[[#This Row],[Days]]&amp;" "&amp;LeaveTracker[[#This Row],[Type of Leave]]</f>
        <v>1 SL</v>
      </c>
      <c r="L3333" s="23">
        <f ca="1">NETWORKDAYS(LeaveTracker[[#This Row],[Start Date]],LeaveTracker[[#This Row],[End Date]],lstHolidays)</f>
        <v>1</v>
      </c>
      <c r="M3333" s="27"/>
    </row>
    <row r="3334" spans="1:13" ht="30" customHeight="1" x14ac:dyDescent="0.3">
      <c r="A3334" s="27">
        <f t="shared" si="26"/>
        <v>1639</v>
      </c>
      <c r="B3334" s="31">
        <v>44922</v>
      </c>
      <c r="C3334" s="31">
        <v>44914</v>
      </c>
      <c r="D3334" s="19" t="s">
        <v>1893</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19" t="s">
        <v>298</v>
      </c>
      <c r="J3334" s="43" t="s">
        <v>1003</v>
      </c>
      <c r="K3334" s="51" t="str">
        <f ca="1">LeaveTracker[[#This Row],[Days]]&amp;" "&amp;LeaveTracker[[#This Row],[Type of Leave]]</f>
        <v>2 OTHER</v>
      </c>
      <c r="L3334" s="23">
        <f ca="1">NETWORKDAYS(LeaveTracker[[#This Row],[Start Date]],LeaveTracker[[#This Row],[End Date]],lstHolidays)</f>
        <v>2</v>
      </c>
      <c r="M3334" s="27"/>
    </row>
    <row r="3335" spans="1:13" ht="30" customHeight="1" x14ac:dyDescent="0.3">
      <c r="A3335" s="27">
        <f t="shared" si="26"/>
        <v>1640</v>
      </c>
      <c r="B3335" s="31">
        <v>44922</v>
      </c>
      <c r="C3335" s="31">
        <v>44914</v>
      </c>
      <c r="D3335" s="19" t="s">
        <v>1819</v>
      </c>
      <c r="E3335" s="51">
        <f>IF(ISBLANK(LeaveTracker[[#This Row],[Employee Name]]),"-----",VLOOKUP(LeaveTracker[[#This Row],[Employee Name]],Employees[[Employee Name]:[Office]],7))</f>
        <v>0</v>
      </c>
      <c r="F3335" s="51">
        <f>IF(ISBLANK(LeaveTracker[[#This Row],[Employee Name]]),"-----",VLOOKUP(LeaveTracker[[#This Row],[Employee Name]],Employees[[Employee Name]:[Office]],6))</f>
        <v>0</v>
      </c>
      <c r="G3335" s="24">
        <v>44921</v>
      </c>
      <c r="H3335" s="24">
        <v>44924</v>
      </c>
      <c r="I3335" s="19" t="s">
        <v>82</v>
      </c>
      <c r="J3335" s="43" t="s">
        <v>1004</v>
      </c>
      <c r="K3335" s="51" t="str">
        <f ca="1">LeaveTracker[[#This Row],[Days]]&amp;" "&amp;LeaveTracker[[#This Row],[Type of Leave]]</f>
        <v>3 VL</v>
      </c>
      <c r="L3335" s="23">
        <f ca="1">NETWORKDAYS(LeaveTracker[[#This Row],[Start Date]],LeaveTracker[[#This Row],[End Date]],lstHolidays)</f>
        <v>3</v>
      </c>
      <c r="M3335" s="27"/>
    </row>
    <row r="3336" spans="1:13" ht="30" customHeight="1" x14ac:dyDescent="0.3">
      <c r="A3336" s="27">
        <f t="shared" si="26"/>
        <v>1641</v>
      </c>
      <c r="B3336" s="31">
        <v>44922</v>
      </c>
      <c r="C3336" s="31">
        <v>44909</v>
      </c>
      <c r="D3336" s="19" t="s">
        <v>1901</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19" t="s">
        <v>298</v>
      </c>
      <c r="J3336" s="43" t="s">
        <v>1003</v>
      </c>
      <c r="K3336" s="51" t="str">
        <f ca="1">LeaveTracker[[#This Row],[Days]]&amp;" "&amp;LeaveTracker[[#This Row],[Type of Leave]]</f>
        <v>1 OTHER</v>
      </c>
      <c r="L3336" s="23">
        <f ca="1">NETWORKDAYS(LeaveTracker[[#This Row],[Start Date]],LeaveTracker[[#This Row],[End Date]],lstHolidays)</f>
        <v>1</v>
      </c>
      <c r="M3336" s="27"/>
    </row>
    <row r="3337" spans="1:13" ht="30" customHeight="1" x14ac:dyDescent="0.3">
      <c r="A3337" s="27">
        <f t="shared" si="26"/>
        <v>1642</v>
      </c>
      <c r="B3337" s="31">
        <v>44922</v>
      </c>
      <c r="C3337" s="31">
        <v>44907</v>
      </c>
      <c r="D3337" s="19" t="s">
        <v>1901</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19" t="s">
        <v>82</v>
      </c>
      <c r="J3337" s="43" t="s">
        <v>1004</v>
      </c>
      <c r="K3337" s="51" t="str">
        <f ca="1">LeaveTracker[[#This Row],[Days]]&amp;" "&amp;LeaveTracker[[#This Row],[Type of Leave]]</f>
        <v>4 VL</v>
      </c>
      <c r="L3337" s="23">
        <f ca="1">NETWORKDAYS(LeaveTracker[[#This Row],[Start Date]],LeaveTracker[[#This Row],[End Date]],lstHolidays)</f>
        <v>4</v>
      </c>
      <c r="M3337" s="27"/>
    </row>
    <row r="3338" spans="1:13" ht="30" customHeight="1" x14ac:dyDescent="0.3">
      <c r="A3338" s="27">
        <f t="shared" si="26"/>
        <v>1643</v>
      </c>
      <c r="B3338" s="31">
        <v>44922</v>
      </c>
      <c r="C3338" s="31">
        <v>44909</v>
      </c>
      <c r="D3338" s="19" t="s">
        <v>1829</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19" t="s">
        <v>81</v>
      </c>
      <c r="K3338" s="51" t="str">
        <f ca="1">LeaveTracker[[#This Row],[Days]]&amp;" "&amp;LeaveTracker[[#This Row],[Type of Leave]]</f>
        <v>1 SL</v>
      </c>
      <c r="L3338" s="23">
        <f ca="1">NETWORKDAYS(LeaveTracker[[#This Row],[Start Date]],LeaveTracker[[#This Row],[End Date]],lstHolidays)</f>
        <v>1</v>
      </c>
      <c r="M3338" s="27"/>
    </row>
    <row r="3339" spans="1:13" ht="30" customHeight="1" x14ac:dyDescent="0.3">
      <c r="A3339" s="27">
        <f t="shared" si="26"/>
        <v>1644</v>
      </c>
      <c r="B3339" s="31">
        <v>44922</v>
      </c>
      <c r="C3339" s="31">
        <v>44904</v>
      </c>
      <c r="D3339" s="19" t="s">
        <v>1832</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19" t="s">
        <v>81</v>
      </c>
      <c r="K3339" s="51" t="str">
        <f ca="1">LeaveTracker[[#This Row],[Days]]&amp;" "&amp;LeaveTracker[[#This Row],[Type of Leave]]</f>
        <v>2 SL</v>
      </c>
      <c r="L3339" s="23">
        <f ca="1">NETWORKDAYS(LeaveTracker[[#This Row],[Start Date]],LeaveTracker[[#This Row],[End Date]],lstHolidays)</f>
        <v>2</v>
      </c>
      <c r="M3339" s="27"/>
    </row>
    <row r="3340" spans="1:13" ht="30" customHeight="1" x14ac:dyDescent="0.3">
      <c r="A3340" s="27">
        <f t="shared" si="26"/>
        <v>1645</v>
      </c>
      <c r="B3340" s="31">
        <v>44922</v>
      </c>
      <c r="C3340" s="31">
        <v>44908</v>
      </c>
      <c r="D3340" s="19" t="s">
        <v>1880</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19" t="s">
        <v>82</v>
      </c>
      <c r="K3340" s="51" t="str">
        <f ca="1">LeaveTracker[[#This Row],[Days]]&amp;" "&amp;LeaveTracker[[#This Row],[Type of Leave]]</f>
        <v>1 VL</v>
      </c>
      <c r="L3340" s="23">
        <f ca="1">NETWORKDAYS(LeaveTracker[[#This Row],[Start Date]],LeaveTracker[[#This Row],[End Date]],lstHolidays)</f>
        <v>1</v>
      </c>
      <c r="M3340" s="27"/>
    </row>
    <row r="3341" spans="1:13" ht="30" customHeight="1" x14ac:dyDescent="0.3">
      <c r="A3341" s="27">
        <v>1645</v>
      </c>
      <c r="B3341" s="31">
        <v>44922</v>
      </c>
      <c r="C3341" s="31">
        <v>44908</v>
      </c>
      <c r="D3341" s="19" t="s">
        <v>1880</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19" t="s">
        <v>82</v>
      </c>
      <c r="K3341" s="51" t="str">
        <f ca="1">LeaveTracker[[#This Row],[Days]]&amp;" "&amp;LeaveTracker[[#This Row],[Type of Leave]]</f>
        <v>1 VL</v>
      </c>
      <c r="L3341" s="23">
        <f ca="1">NETWORKDAYS(LeaveTracker[[#This Row],[Start Date]],LeaveTracker[[#This Row],[End Date]],lstHolidays)</f>
        <v>1</v>
      </c>
      <c r="M3341" s="27"/>
    </row>
    <row r="3342" spans="1:13" ht="30" customHeight="1" x14ac:dyDescent="0.3">
      <c r="A3342" s="27">
        <f t="shared" si="26"/>
        <v>1646</v>
      </c>
      <c r="B3342" s="31">
        <v>44922</v>
      </c>
      <c r="C3342" s="31">
        <v>44893</v>
      </c>
      <c r="D3342" s="19" t="s">
        <v>1821</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19" t="s">
        <v>82</v>
      </c>
      <c r="K3342" s="51" t="str">
        <f ca="1">LeaveTracker[[#This Row],[Days]]&amp;" "&amp;LeaveTracker[[#This Row],[Type of Leave]]</f>
        <v>1 VL</v>
      </c>
      <c r="L3342" s="23">
        <f ca="1">NETWORKDAYS(LeaveTracker[[#This Row],[Start Date]],LeaveTracker[[#This Row],[End Date]],lstHolidays)</f>
        <v>1</v>
      </c>
      <c r="M3342" s="27"/>
    </row>
    <row r="3343" spans="1:13" ht="30" customHeight="1" x14ac:dyDescent="0.3">
      <c r="A3343" s="27">
        <f t="shared" si="26"/>
        <v>1647</v>
      </c>
      <c r="B3343" s="31">
        <v>44922</v>
      </c>
      <c r="C3343" s="31">
        <v>44888</v>
      </c>
      <c r="D3343" s="19" t="s">
        <v>1821</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19" t="s">
        <v>81</v>
      </c>
      <c r="K3343" s="51" t="str">
        <f ca="1">LeaveTracker[[#This Row],[Days]]&amp;" "&amp;LeaveTracker[[#This Row],[Type of Leave]]</f>
        <v>2 SL</v>
      </c>
      <c r="L3343" s="23">
        <f ca="1">NETWORKDAYS(LeaveTracker[[#This Row],[Start Date]],LeaveTracker[[#This Row],[End Date]],lstHolidays)</f>
        <v>2</v>
      </c>
      <c r="M3343" s="27"/>
    </row>
    <row r="3344" spans="1:13" ht="30" customHeight="1" x14ac:dyDescent="0.3">
      <c r="A3344" s="27">
        <f t="shared" si="26"/>
        <v>1648</v>
      </c>
      <c r="B3344" s="31">
        <v>44922</v>
      </c>
      <c r="C3344" s="31">
        <v>44893</v>
      </c>
      <c r="D3344" s="19" t="s">
        <v>1819</v>
      </c>
      <c r="E3344" s="51">
        <f>IF(ISBLANK(LeaveTracker[[#This Row],[Employee Name]]),"-----",VLOOKUP(LeaveTracker[[#This Row],[Employee Name]],Employees[[Employee Name]:[Office]],7))</f>
        <v>0</v>
      </c>
      <c r="F3344" s="51">
        <f>IF(ISBLANK(LeaveTracker[[#This Row],[Employee Name]]),"-----",VLOOKUP(LeaveTracker[[#This Row],[Employee Name]],Employees[[Employee Name]:[Office]],6))</f>
        <v>0</v>
      </c>
      <c r="G3344" s="24">
        <v>44889</v>
      </c>
      <c r="H3344" s="24">
        <v>44890</v>
      </c>
      <c r="I3344" s="19" t="s">
        <v>81</v>
      </c>
      <c r="K3344" s="51" t="str">
        <f ca="1">LeaveTracker[[#This Row],[Days]]&amp;" "&amp;LeaveTracker[[#This Row],[Type of Leave]]</f>
        <v>2 SL</v>
      </c>
      <c r="L3344" s="23">
        <f ca="1">NETWORKDAYS(LeaveTracker[[#This Row],[Start Date]],LeaveTracker[[#This Row],[End Date]],lstHolidays)</f>
        <v>2</v>
      </c>
      <c r="M3344" s="27"/>
    </row>
    <row r="3345" spans="1:13" ht="30" customHeight="1" x14ac:dyDescent="0.3">
      <c r="A3345" s="27">
        <f t="shared" si="26"/>
        <v>1649</v>
      </c>
      <c r="B3345" s="31">
        <v>44922</v>
      </c>
      <c r="C3345" s="31">
        <v>44907</v>
      </c>
      <c r="D3345" s="19" t="s">
        <v>1774</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19" t="s">
        <v>82</v>
      </c>
      <c r="J3345" s="43" t="s">
        <v>1004</v>
      </c>
      <c r="K3345" s="51" t="str">
        <f ca="1">LeaveTracker[[#This Row],[Days]]&amp;" "&amp;LeaveTracker[[#This Row],[Type of Leave]]</f>
        <v>4 VL</v>
      </c>
      <c r="L3345" s="23">
        <f ca="1">NETWORKDAYS(LeaveTracker[[#This Row],[Start Date]],LeaveTracker[[#This Row],[End Date]],lstHolidays)</f>
        <v>4</v>
      </c>
      <c r="M3345" s="27"/>
    </row>
    <row r="3346" spans="1:13" ht="30" customHeight="1" x14ac:dyDescent="0.3">
      <c r="A3346" s="27">
        <v>1649</v>
      </c>
      <c r="B3346" s="31">
        <v>44922</v>
      </c>
      <c r="C3346" s="31">
        <v>44907</v>
      </c>
      <c r="D3346" s="19" t="s">
        <v>1774</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19" t="s">
        <v>82</v>
      </c>
      <c r="J3346" s="43" t="s">
        <v>1004</v>
      </c>
      <c r="K3346" s="51" t="str">
        <f ca="1">LeaveTracker[[#This Row],[Days]]&amp;" "&amp;LeaveTracker[[#This Row],[Type of Leave]]</f>
        <v>1 VL</v>
      </c>
      <c r="L3346" s="23">
        <f ca="1">NETWORKDAYS(LeaveTracker[[#This Row],[Start Date]],LeaveTracker[[#This Row],[End Date]],lstHolidays)</f>
        <v>1</v>
      </c>
      <c r="M3346" s="27"/>
    </row>
    <row r="3347" spans="1:13" ht="30" customHeight="1" x14ac:dyDescent="0.3">
      <c r="A3347" s="27">
        <f t="shared" si="26"/>
        <v>1650</v>
      </c>
      <c r="B3347" s="31">
        <v>44922</v>
      </c>
      <c r="C3347" s="31">
        <v>44911</v>
      </c>
      <c r="D3347" s="19" t="s">
        <v>1854</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19" t="s">
        <v>298</v>
      </c>
      <c r="J3347" s="43" t="s">
        <v>274</v>
      </c>
      <c r="K3347" s="51" t="str">
        <f ca="1">LeaveTracker[[#This Row],[Days]]&amp;" "&amp;LeaveTracker[[#This Row],[Type of Leave]]</f>
        <v>4 OTHER</v>
      </c>
      <c r="L3347" s="23">
        <f ca="1">NETWORKDAYS(LeaveTracker[[#This Row],[Start Date]],LeaveTracker[[#This Row],[End Date]],lstHolidays)</f>
        <v>4</v>
      </c>
      <c r="M3347" s="27"/>
    </row>
    <row r="3348" spans="1:13" ht="30" customHeight="1" x14ac:dyDescent="0.3">
      <c r="A3348" s="27">
        <f t="shared" si="26"/>
        <v>1651</v>
      </c>
      <c r="B3348" s="31">
        <v>44922</v>
      </c>
      <c r="C3348" s="31">
        <v>44908</v>
      </c>
      <c r="D3348" s="19" t="s">
        <v>1909</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19" t="s">
        <v>82</v>
      </c>
      <c r="K3348" s="51" t="str">
        <f ca="1">LeaveTracker[[#This Row],[Days]]&amp;" "&amp;LeaveTracker[[#This Row],[Type of Leave]]</f>
        <v>1 VL</v>
      </c>
      <c r="L3348" s="23">
        <f ca="1">NETWORKDAYS(LeaveTracker[[#This Row],[Start Date]],LeaveTracker[[#This Row],[End Date]],lstHolidays)</f>
        <v>1</v>
      </c>
      <c r="M3348" s="27"/>
    </row>
    <row r="3349" spans="1:13" ht="30" customHeight="1" x14ac:dyDescent="0.3">
      <c r="A3349" s="27">
        <f t="shared" si="26"/>
        <v>1652</v>
      </c>
      <c r="B3349" s="31">
        <v>44922</v>
      </c>
      <c r="C3349" s="31">
        <v>44907</v>
      </c>
      <c r="D3349" s="19" t="s">
        <v>1835</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19" t="s">
        <v>298</v>
      </c>
      <c r="J3349" s="43" t="s">
        <v>1003</v>
      </c>
      <c r="K3349" s="51" t="str">
        <f ca="1">LeaveTracker[[#This Row],[Days]]&amp;" "&amp;LeaveTracker[[#This Row],[Type of Leave]]</f>
        <v>0 OTHER</v>
      </c>
      <c r="L3349" s="23">
        <f ca="1">NETWORKDAYS(LeaveTracker[[#This Row],[Start Date]],LeaveTracker[[#This Row],[End Date]],lstHolidays)</f>
        <v>0</v>
      </c>
      <c r="M3349" s="27"/>
    </row>
    <row r="3350" spans="1:13" ht="30" customHeight="1" x14ac:dyDescent="0.3">
      <c r="A3350" s="27">
        <f t="shared" si="26"/>
        <v>1653</v>
      </c>
      <c r="B3350" s="31">
        <v>44922</v>
      </c>
      <c r="C3350" s="31">
        <v>44909</v>
      </c>
      <c r="D3350" s="19" t="s">
        <v>1765</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19" t="s">
        <v>298</v>
      </c>
      <c r="J3350" s="43" t="s">
        <v>1003</v>
      </c>
      <c r="K3350" s="51" t="str">
        <f ca="1">LeaveTracker[[#This Row],[Days]]&amp;" "&amp;LeaveTracker[[#This Row],[Type of Leave]]</f>
        <v>2 OTHER</v>
      </c>
      <c r="L3350" s="23">
        <f ca="1">NETWORKDAYS(LeaveTracker[[#This Row],[Start Date]],LeaveTracker[[#This Row],[End Date]],lstHolidays)</f>
        <v>2</v>
      </c>
      <c r="M3350" s="27"/>
    </row>
    <row r="3351" spans="1:13" ht="30" customHeight="1" x14ac:dyDescent="0.3">
      <c r="A3351" s="27">
        <f t="shared" si="26"/>
        <v>1654</v>
      </c>
      <c r="B3351" s="31">
        <v>44922</v>
      </c>
      <c r="C3351" s="31">
        <v>44909</v>
      </c>
      <c r="D3351" s="19" t="s">
        <v>1800</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19" t="s">
        <v>82</v>
      </c>
      <c r="J3351" s="43" t="s">
        <v>1004</v>
      </c>
      <c r="K3351" s="51" t="str">
        <f ca="1">LeaveTracker[[#This Row],[Days]]&amp;" "&amp;LeaveTracker[[#This Row],[Type of Leave]]</f>
        <v>2 VL</v>
      </c>
      <c r="L3351" s="23">
        <f ca="1">NETWORKDAYS(LeaveTracker[[#This Row],[Start Date]],LeaveTracker[[#This Row],[End Date]],lstHolidays)</f>
        <v>2</v>
      </c>
      <c r="M3351" s="27"/>
    </row>
    <row r="3352" spans="1:13" ht="30" customHeight="1" x14ac:dyDescent="0.3">
      <c r="A3352" s="27">
        <f t="shared" si="26"/>
        <v>1655</v>
      </c>
      <c r="B3352" s="31">
        <v>44922</v>
      </c>
      <c r="C3352" s="31">
        <v>44904</v>
      </c>
      <c r="D3352" s="19" t="s">
        <v>1883</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19" t="s">
        <v>81</v>
      </c>
      <c r="K3352" s="51" t="str">
        <f ca="1">LeaveTracker[[#This Row],[Days]]&amp;" "&amp;LeaveTracker[[#This Row],[Type of Leave]]</f>
        <v>2 SL</v>
      </c>
      <c r="L3352" s="23">
        <f ca="1">NETWORKDAYS(LeaveTracker[[#This Row],[Start Date]],LeaveTracker[[#This Row],[End Date]],lstHolidays)</f>
        <v>2</v>
      </c>
      <c r="M3352" s="27"/>
    </row>
    <row r="3353" spans="1:13" ht="30" customHeight="1" x14ac:dyDescent="0.3">
      <c r="A3353" s="27">
        <f t="shared" si="26"/>
        <v>1656</v>
      </c>
      <c r="B3353" s="31">
        <v>44922</v>
      </c>
      <c r="C3353" s="31">
        <v>44908</v>
      </c>
      <c r="D3353" s="19" t="s">
        <v>1876</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19" t="s">
        <v>298</v>
      </c>
      <c r="J3353" s="43" t="s">
        <v>1003</v>
      </c>
      <c r="K3353" s="51" t="str">
        <f ca="1">LeaveTracker[[#This Row],[Days]]&amp;" "&amp;LeaveTracker[[#This Row],[Type of Leave]]</f>
        <v>1 OTHER</v>
      </c>
      <c r="L3353" s="23">
        <f ca="1">NETWORKDAYS(LeaveTracker[[#This Row],[Start Date]],LeaveTracker[[#This Row],[End Date]],lstHolidays)</f>
        <v>1</v>
      </c>
      <c r="M3353" s="27"/>
    </row>
    <row r="3354" spans="1:13" ht="30" customHeight="1" x14ac:dyDescent="0.3">
      <c r="A3354" s="27">
        <f t="shared" si="26"/>
        <v>1657</v>
      </c>
      <c r="B3354" s="31">
        <v>44922</v>
      </c>
      <c r="C3354" s="31">
        <v>44894</v>
      </c>
      <c r="D3354" s="19" t="s">
        <v>1850</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19"/>
      <c r="K3354" s="51" t="str">
        <f ca="1">LeaveTracker[[#This Row],[Days]]&amp;" "&amp;LeaveTracker[[#This Row],[Type of Leave]]</f>
        <v xml:space="preserve">1 </v>
      </c>
      <c r="L3354" s="23">
        <f ca="1">NETWORKDAYS(LeaveTracker[[#This Row],[Start Date]],LeaveTracker[[#This Row],[End Date]],lstHolidays)</f>
        <v>1</v>
      </c>
      <c r="M3354" s="27"/>
    </row>
    <row r="3355" spans="1:13" ht="30" customHeight="1" x14ac:dyDescent="0.3">
      <c r="A3355" s="27">
        <f t="shared" si="26"/>
        <v>1658</v>
      </c>
      <c r="B3355" s="31">
        <v>44922</v>
      </c>
      <c r="C3355" s="31">
        <v>44896</v>
      </c>
      <c r="D3355" s="19" t="s">
        <v>1850</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19" t="s">
        <v>82</v>
      </c>
      <c r="K3355" s="51" t="str">
        <f ca="1">LeaveTracker[[#This Row],[Days]]&amp;" "&amp;LeaveTracker[[#This Row],[Type of Leave]]</f>
        <v>1 VL</v>
      </c>
      <c r="L3355" s="23">
        <f ca="1">NETWORKDAYS(LeaveTracker[[#This Row],[Start Date]],LeaveTracker[[#This Row],[End Date]],lstHolidays)</f>
        <v>1</v>
      </c>
      <c r="M3355" s="27"/>
    </row>
    <row r="3356" spans="1:13" ht="30" customHeight="1" x14ac:dyDescent="0.3">
      <c r="A3356" s="27">
        <f t="shared" si="26"/>
        <v>1659</v>
      </c>
      <c r="B3356" s="31">
        <v>44922</v>
      </c>
      <c r="C3356" s="31">
        <v>44896</v>
      </c>
      <c r="D3356" s="19" t="s">
        <v>1801</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19" t="s">
        <v>81</v>
      </c>
      <c r="K3356" s="51" t="str">
        <f ca="1">LeaveTracker[[#This Row],[Days]]&amp;" "&amp;LeaveTracker[[#This Row],[Type of Leave]]</f>
        <v>2 SL</v>
      </c>
      <c r="L3356" s="23">
        <f ca="1">NETWORKDAYS(LeaveTracker[[#This Row],[Start Date]],LeaveTracker[[#This Row],[End Date]],lstHolidays)</f>
        <v>2</v>
      </c>
      <c r="M3356" s="27"/>
    </row>
    <row r="3357" spans="1:13" ht="30" customHeight="1" x14ac:dyDescent="0.3">
      <c r="A3357" s="27">
        <f t="shared" si="26"/>
        <v>1660</v>
      </c>
      <c r="B3357" s="31">
        <v>44922</v>
      </c>
      <c r="C3357" s="31">
        <v>44845</v>
      </c>
      <c r="D3357" s="19" t="s">
        <v>1970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19" t="s">
        <v>81</v>
      </c>
      <c r="K3357" s="51" t="str">
        <f ca="1">LeaveTracker[[#This Row],[Days]]&amp;" "&amp;LeaveTracker[[#This Row],[Type of Leave]]</f>
        <v>1 SL</v>
      </c>
      <c r="L3357" s="23">
        <f ca="1">NETWORKDAYS(LeaveTracker[[#This Row],[Start Date]],LeaveTracker[[#This Row],[End Date]],lstHolidays)</f>
        <v>1</v>
      </c>
      <c r="M3357" s="27"/>
    </row>
    <row r="3358" spans="1:13" ht="30" customHeight="1" x14ac:dyDescent="0.3">
      <c r="A3358" s="27">
        <f t="shared" si="26"/>
        <v>1661</v>
      </c>
      <c r="B3358" s="31">
        <v>44922</v>
      </c>
      <c r="C3358" s="31">
        <v>44907</v>
      </c>
      <c r="D3358" s="19" t="s">
        <v>1777</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19" t="s">
        <v>81</v>
      </c>
      <c r="K3358" s="51" t="str">
        <f ca="1">LeaveTracker[[#This Row],[Days]]&amp;" "&amp;LeaveTracker[[#This Row],[Type of Leave]]</f>
        <v>0 SL</v>
      </c>
      <c r="L3358" s="23">
        <f ca="1">NETWORKDAYS(LeaveTracker[[#This Row],[Start Date]],LeaveTracker[[#This Row],[End Date]],lstHolidays)</f>
        <v>0</v>
      </c>
      <c r="M3358" s="27"/>
    </row>
    <row r="3359" spans="1:13" ht="30" customHeight="1" x14ac:dyDescent="0.3">
      <c r="A3359" s="27">
        <f t="shared" si="26"/>
        <v>1662</v>
      </c>
      <c r="B3359" s="31">
        <v>44922</v>
      </c>
      <c r="C3359" s="31">
        <v>44909</v>
      </c>
      <c r="D3359" s="19" t="s">
        <v>1994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19" t="s">
        <v>81</v>
      </c>
      <c r="K3359" s="51" t="str">
        <f ca="1">LeaveTracker[[#This Row],[Days]]&amp;" "&amp;LeaveTracker[[#This Row],[Type of Leave]]</f>
        <v>1 SL</v>
      </c>
      <c r="L3359" s="23">
        <f ca="1">NETWORKDAYS(LeaveTracker[[#This Row],[Start Date]],LeaveTracker[[#This Row],[End Date]],lstHolidays)</f>
        <v>1</v>
      </c>
      <c r="M3359" s="27"/>
    </row>
    <row r="3360" spans="1:13" ht="30" customHeight="1" x14ac:dyDescent="0.3">
      <c r="A3360" s="27">
        <f t="shared" si="26"/>
        <v>1663</v>
      </c>
      <c r="B3360" s="31">
        <v>44922</v>
      </c>
      <c r="C3360" s="31">
        <v>44909</v>
      </c>
      <c r="D3360" s="19" t="s">
        <v>1046</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19" t="s">
        <v>81</v>
      </c>
      <c r="K3360" s="51" t="str">
        <f ca="1">LeaveTracker[[#This Row],[Days]]&amp;" "&amp;LeaveTracker[[#This Row],[Type of Leave]]</f>
        <v>1 SL</v>
      </c>
      <c r="L3360" s="23">
        <f ca="1">NETWORKDAYS(LeaveTracker[[#This Row],[Start Date]],LeaveTracker[[#This Row],[End Date]],lstHolidays)</f>
        <v>1</v>
      </c>
      <c r="M3360" s="27"/>
    </row>
    <row r="3361" spans="1:13" ht="30" customHeight="1" x14ac:dyDescent="0.3">
      <c r="A3361" s="27">
        <f t="shared" si="26"/>
        <v>1664</v>
      </c>
      <c r="B3361" s="31">
        <v>44922</v>
      </c>
      <c r="C3361" s="31">
        <v>44896</v>
      </c>
      <c r="D3361" s="19" t="s">
        <v>1867</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19" t="s">
        <v>82</v>
      </c>
      <c r="J3361" s="43" t="s">
        <v>1004</v>
      </c>
      <c r="K3361" s="51" t="str">
        <f ca="1">LeaveTracker[[#This Row],[Days]]&amp;" "&amp;LeaveTracker[[#This Row],[Type of Leave]]</f>
        <v>4 VL</v>
      </c>
      <c r="L3361" s="23">
        <f ca="1">NETWORKDAYS(LeaveTracker[[#This Row],[Start Date]],LeaveTracker[[#This Row],[End Date]],lstHolidays)</f>
        <v>4</v>
      </c>
      <c r="M3361" s="27"/>
    </row>
    <row r="3362" spans="1:13" ht="30" customHeight="1" x14ac:dyDescent="0.3">
      <c r="A3362" s="27">
        <f t="shared" si="26"/>
        <v>1665</v>
      </c>
      <c r="B3362" s="31">
        <v>44922</v>
      </c>
      <c r="C3362" s="31">
        <v>44908</v>
      </c>
      <c r="D3362" s="19" t="s">
        <v>1769</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19" t="s">
        <v>82</v>
      </c>
      <c r="J3362" s="43" t="s">
        <v>1004</v>
      </c>
      <c r="K3362" s="51" t="str">
        <f ca="1">LeaveTracker[[#This Row],[Days]]&amp;" "&amp;LeaveTracker[[#This Row],[Type of Leave]]</f>
        <v>1 VL</v>
      </c>
      <c r="L3362" s="23">
        <f ca="1">NETWORKDAYS(LeaveTracker[[#This Row],[Start Date]],LeaveTracker[[#This Row],[End Date]],lstHolidays)</f>
        <v>1</v>
      </c>
      <c r="M3362" s="27"/>
    </row>
    <row r="3363" spans="1:13" ht="30" customHeight="1" x14ac:dyDescent="0.3">
      <c r="A3363" s="27">
        <f t="shared" si="26"/>
        <v>1666</v>
      </c>
      <c r="B3363" s="31">
        <v>44922</v>
      </c>
      <c r="C3363" s="31">
        <v>44907</v>
      </c>
      <c r="D3363" s="19" t="s">
        <v>1932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19" t="s">
        <v>298</v>
      </c>
      <c r="J3363" s="43" t="s">
        <v>1995</v>
      </c>
      <c r="K3363" s="51" t="str">
        <f ca="1">LeaveTracker[[#This Row],[Days]]&amp;" "&amp;LeaveTracker[[#This Row],[Type of Leave]]</f>
        <v>16 OTHER</v>
      </c>
      <c r="L3363" s="23">
        <f ca="1">NETWORKDAYS(LeaveTracker[[#This Row],[Start Date]],LeaveTracker[[#This Row],[End Date]],lstHolidays)</f>
        <v>16</v>
      </c>
      <c r="M3363" s="27"/>
    </row>
    <row r="3364" spans="1:13" ht="30" customHeight="1" x14ac:dyDescent="0.3">
      <c r="A3364" s="27">
        <f t="shared" si="26"/>
        <v>1667</v>
      </c>
      <c r="B3364" s="31">
        <v>44922</v>
      </c>
      <c r="C3364" s="31">
        <v>44916</v>
      </c>
      <c r="D3364" s="19" t="s">
        <v>1052</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19" t="s">
        <v>82</v>
      </c>
      <c r="K3364" s="51" t="str">
        <f ca="1">LeaveTracker[[#This Row],[Days]]&amp;" "&amp;LeaveTracker[[#This Row],[Type of Leave]]</f>
        <v>3 VL</v>
      </c>
      <c r="L3364" s="23">
        <f ca="1">NETWORKDAYS(LeaveTracker[[#This Row],[Start Date]],LeaveTracker[[#This Row],[End Date]],lstHolidays)</f>
        <v>3</v>
      </c>
      <c r="M3364" s="27"/>
    </row>
    <row r="3365" spans="1:13" ht="30" customHeight="1" x14ac:dyDescent="0.3">
      <c r="A3365" s="27">
        <f t="shared" si="26"/>
        <v>1668</v>
      </c>
      <c r="B3365" s="31">
        <v>44922</v>
      </c>
      <c r="C3365" s="31">
        <v>44896</v>
      </c>
      <c r="D3365" s="19" t="s">
        <v>1321</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19" t="s">
        <v>82</v>
      </c>
      <c r="J3365" s="43" t="s">
        <v>1004</v>
      </c>
      <c r="K3365" s="51" t="str">
        <f ca="1">LeaveTracker[[#This Row],[Days]]&amp;" "&amp;LeaveTracker[[#This Row],[Type of Leave]]</f>
        <v>2 VL</v>
      </c>
      <c r="L3365" s="23">
        <f ca="1">NETWORKDAYS(LeaveTracker[[#This Row],[Start Date]],LeaveTracker[[#This Row],[End Date]],lstHolidays)</f>
        <v>2</v>
      </c>
      <c r="M3365" s="27"/>
    </row>
    <row r="3366" spans="1:13" ht="30" customHeight="1" x14ac:dyDescent="0.3">
      <c r="A3366" s="27">
        <f t="shared" si="26"/>
        <v>1669</v>
      </c>
      <c r="B3366" s="31">
        <v>44922</v>
      </c>
      <c r="C3366" s="31">
        <v>44900</v>
      </c>
      <c r="D3366" s="19" t="s">
        <v>1782</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19" t="s">
        <v>82</v>
      </c>
      <c r="J3366" s="43" t="s">
        <v>1004</v>
      </c>
      <c r="K3366" s="51" t="str">
        <f ca="1">LeaveTracker[[#This Row],[Days]]&amp;" "&amp;LeaveTracker[[#This Row],[Type of Leave]]</f>
        <v>2 VL</v>
      </c>
      <c r="L3366" s="23">
        <f ca="1">NETWORKDAYS(LeaveTracker[[#This Row],[Start Date]],LeaveTracker[[#This Row],[End Date]],lstHolidays)</f>
        <v>2</v>
      </c>
      <c r="M3366" s="27"/>
    </row>
    <row r="3367" spans="1:13" ht="30" customHeight="1" x14ac:dyDescent="0.3">
      <c r="A3367" s="27">
        <v>1669</v>
      </c>
      <c r="B3367" s="31">
        <v>44922</v>
      </c>
      <c r="C3367" s="31">
        <v>44900</v>
      </c>
      <c r="D3367" s="19" t="s">
        <v>1782</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19" t="s">
        <v>82</v>
      </c>
      <c r="J3367" s="43" t="s">
        <v>1004</v>
      </c>
      <c r="K3367" s="51" t="str">
        <f ca="1">LeaveTracker[[#This Row],[Days]]&amp;" "&amp;LeaveTracker[[#This Row],[Type of Leave]]</f>
        <v>3 VL</v>
      </c>
      <c r="L3367" s="23">
        <f ca="1">NETWORKDAYS(LeaveTracker[[#This Row],[Start Date]],LeaveTracker[[#This Row],[End Date]],lstHolidays)</f>
        <v>3</v>
      </c>
      <c r="M3367" s="27"/>
    </row>
    <row r="3368" spans="1:13" ht="30" customHeight="1" x14ac:dyDescent="0.3">
      <c r="A3368" s="27">
        <f t="shared" si="26"/>
        <v>1670</v>
      </c>
      <c r="B3368" s="31">
        <v>44922</v>
      </c>
      <c r="C3368" s="31">
        <v>44900</v>
      </c>
      <c r="D3368" s="19" t="s">
        <v>1849</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19" t="s">
        <v>82</v>
      </c>
      <c r="J3368" s="43" t="s">
        <v>1004</v>
      </c>
      <c r="K3368" s="51" t="str">
        <f ca="1">LeaveTracker[[#This Row],[Days]]&amp;" "&amp;LeaveTracker[[#This Row],[Type of Leave]]</f>
        <v>4 VL</v>
      </c>
      <c r="L3368" s="23">
        <f ca="1">NETWORKDAYS(LeaveTracker[[#This Row],[Start Date]],LeaveTracker[[#This Row],[End Date]],lstHolidays)</f>
        <v>4</v>
      </c>
      <c r="M3368" s="27"/>
    </row>
    <row r="3369" spans="1:13" ht="30" customHeight="1" x14ac:dyDescent="0.3">
      <c r="A3369" s="27">
        <f t="shared" si="26"/>
        <v>1671</v>
      </c>
      <c r="B3369" s="31">
        <v>44922</v>
      </c>
      <c r="C3369" s="31">
        <v>44900</v>
      </c>
      <c r="D3369" s="19" t="s">
        <v>1849</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19" t="s">
        <v>298</v>
      </c>
      <c r="J3369" s="43" t="s">
        <v>1003</v>
      </c>
      <c r="K3369" s="51" t="str">
        <f ca="1">LeaveTracker[[#This Row],[Days]]&amp;" "&amp;LeaveTracker[[#This Row],[Type of Leave]]</f>
        <v>1 OTHER</v>
      </c>
      <c r="L3369" s="23">
        <f ca="1">NETWORKDAYS(LeaveTracker[[#This Row],[Start Date]],LeaveTracker[[#This Row],[End Date]],lstHolidays)</f>
        <v>1</v>
      </c>
      <c r="M3369" s="27"/>
    </row>
    <row r="3370" spans="1:13" ht="30" customHeight="1" x14ac:dyDescent="0.3">
      <c r="A3370" s="27">
        <f t="shared" si="26"/>
        <v>1672</v>
      </c>
      <c r="B3370" s="31">
        <v>44922</v>
      </c>
      <c r="C3370" s="31">
        <v>44923</v>
      </c>
      <c r="D3370" s="19" t="s">
        <v>1871</v>
      </c>
      <c r="E3370" s="51" t="str">
        <f>IF(ISBLANK(LeaveTracker[[#This Row],[Employee Name]]),"-----",VLOOKUP(LeaveTracker[[#This Row],[Employee Name]],Employees[[Employee Name]:[Office]],7))</f>
        <v>CTO</v>
      </c>
      <c r="F3370" s="51" t="str">
        <f>IF(ISBLANK(LeaveTracker[[#This Row],[Employee Name]]),"-----",VLOOKUP(LeaveTracker[[#This Row],[Employee Name]],Employees[[Employee Name]:[Office]],6))</f>
        <v>CASUAL</v>
      </c>
      <c r="G3370" s="24">
        <v>44915</v>
      </c>
      <c r="H3370" s="24">
        <v>44917</v>
      </c>
      <c r="I3370" s="19" t="s">
        <v>298</v>
      </c>
      <c r="J3370" s="43" t="s">
        <v>1003</v>
      </c>
      <c r="K3370" s="51" t="str">
        <f ca="1">LeaveTracker[[#This Row],[Days]]&amp;" "&amp;LeaveTracker[[#This Row],[Type of Leave]]</f>
        <v>3 OTHER</v>
      </c>
      <c r="L3370" s="23">
        <f ca="1">NETWORKDAYS(LeaveTracker[[#This Row],[Start Date]],LeaveTracker[[#This Row],[End Date]],lstHolidays)</f>
        <v>3</v>
      </c>
      <c r="M3370" s="27"/>
    </row>
    <row r="3371" spans="1:13" ht="30" customHeight="1" x14ac:dyDescent="0.3">
      <c r="A3371" s="27">
        <f t="shared" si="26"/>
        <v>1673</v>
      </c>
      <c r="B3371" s="31">
        <v>44922</v>
      </c>
      <c r="C3371" s="31">
        <v>44923</v>
      </c>
      <c r="D3371" s="19" t="s">
        <v>1871</v>
      </c>
      <c r="E3371" s="51" t="str">
        <f>IF(ISBLANK(LeaveTracker[[#This Row],[Employee Name]]),"-----",VLOOKUP(LeaveTracker[[#This Row],[Employee Name]],Employees[[Employee Name]:[Office]],7))</f>
        <v>CTO</v>
      </c>
      <c r="F3371" s="51" t="str">
        <f>IF(ISBLANK(LeaveTracker[[#This Row],[Employee Name]]),"-----",VLOOKUP(LeaveTracker[[#This Row],[Employee Name]],Employees[[Employee Name]:[Office]],6))</f>
        <v>CASUAL</v>
      </c>
      <c r="G3371" s="24">
        <v>44918</v>
      </c>
      <c r="H3371" s="24">
        <v>44924</v>
      </c>
      <c r="I3371" s="19" t="s">
        <v>82</v>
      </c>
      <c r="J3371" s="43" t="s">
        <v>1004</v>
      </c>
      <c r="K3371" s="51" t="str">
        <f ca="1">LeaveTracker[[#This Row],[Days]]&amp;" "&amp;LeaveTracker[[#This Row],[Type of Leave]]</f>
        <v>4 VL</v>
      </c>
      <c r="L3371" s="23">
        <f ca="1">NETWORKDAYS(LeaveTracker[[#This Row],[Start Date]],LeaveTracker[[#This Row],[End Date]],lstHolidays)</f>
        <v>4</v>
      </c>
      <c r="M3371" s="27"/>
    </row>
    <row r="3372" spans="1:13" ht="30" customHeight="1" x14ac:dyDescent="0.3">
      <c r="A3372" s="27">
        <f t="shared" si="26"/>
        <v>1674</v>
      </c>
      <c r="B3372" s="31">
        <v>44922</v>
      </c>
      <c r="C3372" s="31">
        <v>44897</v>
      </c>
      <c r="D3372" s="19" t="s">
        <v>1798</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19" t="s">
        <v>82</v>
      </c>
      <c r="J3372" s="43" t="s">
        <v>1004</v>
      </c>
      <c r="K3372" s="51" t="str">
        <f ca="1">LeaveTracker[[#This Row],[Days]]&amp;" "&amp;LeaveTracker[[#This Row],[Type of Leave]]</f>
        <v>1 VL</v>
      </c>
      <c r="L3372" s="23">
        <f ca="1">NETWORKDAYS(LeaveTracker[[#This Row],[Start Date]],LeaveTracker[[#This Row],[End Date]],lstHolidays)</f>
        <v>1</v>
      </c>
      <c r="M3372" s="27"/>
    </row>
    <row r="3373" spans="1:13" ht="30" customHeight="1" x14ac:dyDescent="0.3">
      <c r="A3373" s="27">
        <v>1674</v>
      </c>
      <c r="B3373" s="31">
        <v>44922</v>
      </c>
      <c r="C3373" s="31">
        <v>44897</v>
      </c>
      <c r="D3373" s="19" t="s">
        <v>1798</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19" t="s">
        <v>82</v>
      </c>
      <c r="J3373" s="43" t="s">
        <v>1004</v>
      </c>
      <c r="K3373" s="51" t="str">
        <f ca="1">LeaveTracker[[#This Row],[Days]]&amp;" "&amp;LeaveTracker[[#This Row],[Type of Leave]]</f>
        <v>1 VL</v>
      </c>
      <c r="L3373" s="23">
        <f ca="1">NETWORKDAYS(LeaveTracker[[#This Row],[Start Date]],LeaveTracker[[#This Row],[End Date]],lstHolidays)</f>
        <v>1</v>
      </c>
      <c r="M3373" s="27"/>
    </row>
    <row r="3374" spans="1:13" ht="30" customHeight="1" x14ac:dyDescent="0.3">
      <c r="A3374" s="27">
        <v>1674</v>
      </c>
      <c r="B3374" s="31">
        <v>44922</v>
      </c>
      <c r="C3374" s="31">
        <v>44897</v>
      </c>
      <c r="D3374" s="19" t="s">
        <v>1798</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19" t="s">
        <v>82</v>
      </c>
      <c r="J3374" s="43" t="s">
        <v>1004</v>
      </c>
      <c r="K3374" s="51" t="str">
        <f ca="1">LeaveTracker[[#This Row],[Days]]&amp;" "&amp;LeaveTracker[[#This Row],[Type of Leave]]</f>
        <v>1 VL</v>
      </c>
      <c r="L3374" s="23">
        <f ca="1">NETWORKDAYS(LeaveTracker[[#This Row],[Start Date]],LeaveTracker[[#This Row],[End Date]],lstHolidays)</f>
        <v>1</v>
      </c>
      <c r="M3374" s="27"/>
    </row>
    <row r="3375" spans="1:13" ht="30" customHeight="1" x14ac:dyDescent="0.3">
      <c r="A3375" s="27">
        <f t="shared" si="26"/>
        <v>1675</v>
      </c>
      <c r="B3375" s="31">
        <v>44922</v>
      </c>
      <c r="C3375" s="31">
        <v>44898</v>
      </c>
      <c r="D3375" s="19" t="s">
        <v>1971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19" t="s">
        <v>82</v>
      </c>
      <c r="J3375" s="43" t="s">
        <v>1004</v>
      </c>
      <c r="K3375" s="51" t="str">
        <f ca="1">LeaveTracker[[#This Row],[Days]]&amp;" "&amp;LeaveTracker[[#This Row],[Type of Leave]]</f>
        <v>2 VL</v>
      </c>
      <c r="L3375" s="23">
        <f ca="1">NETWORKDAYS(LeaveTracker[[#This Row],[Start Date]],LeaveTracker[[#This Row],[End Date]],lstHolidays)</f>
        <v>2</v>
      </c>
      <c r="M3375" s="27"/>
    </row>
    <row r="3376" spans="1:13" ht="30" customHeight="1" x14ac:dyDescent="0.3">
      <c r="A3376" s="27">
        <v>1675</v>
      </c>
      <c r="B3376" s="31">
        <v>44922</v>
      </c>
      <c r="C3376" s="31">
        <v>44898</v>
      </c>
      <c r="D3376" s="19" t="s">
        <v>1971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19" t="s">
        <v>82</v>
      </c>
      <c r="J3376" s="43" t="s">
        <v>1004</v>
      </c>
      <c r="K3376" s="51" t="str">
        <f ca="1">LeaveTracker[[#This Row],[Days]]&amp;" "&amp;LeaveTracker[[#This Row],[Type of Leave]]</f>
        <v>1 VL</v>
      </c>
      <c r="L3376" s="23">
        <f ca="1">NETWORKDAYS(LeaveTracker[[#This Row],[Start Date]],LeaveTracker[[#This Row],[End Date]],lstHolidays)</f>
        <v>1</v>
      </c>
      <c r="M3376" s="27"/>
    </row>
    <row r="3377" spans="1:13" ht="30" customHeight="1" x14ac:dyDescent="0.3">
      <c r="A3377" s="27">
        <v>1675</v>
      </c>
      <c r="B3377" s="31">
        <v>44922</v>
      </c>
      <c r="C3377" s="31">
        <v>44898</v>
      </c>
      <c r="D3377" s="19" t="s">
        <v>1971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19" t="s">
        <v>82</v>
      </c>
      <c r="J3377" s="43" t="s">
        <v>1004</v>
      </c>
      <c r="K3377" s="51" t="str">
        <f ca="1">LeaveTracker[[#This Row],[Days]]&amp;" "&amp;LeaveTracker[[#This Row],[Type of Leave]]</f>
        <v>1 VL</v>
      </c>
      <c r="L3377" s="23">
        <f ca="1">NETWORKDAYS(LeaveTracker[[#This Row],[Start Date]],LeaveTracker[[#This Row],[End Date]],lstHolidays)</f>
        <v>1</v>
      </c>
      <c r="M3377" s="27"/>
    </row>
    <row r="3378" spans="1:13" ht="30" customHeight="1" x14ac:dyDescent="0.3">
      <c r="A3378" s="27">
        <v>1675</v>
      </c>
      <c r="B3378" s="31">
        <v>44922</v>
      </c>
      <c r="C3378" s="31">
        <v>44898</v>
      </c>
      <c r="D3378" s="19" t="s">
        <v>1971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19" t="s">
        <v>82</v>
      </c>
      <c r="J3378" s="43" t="s">
        <v>1004</v>
      </c>
      <c r="K3378" s="51" t="str">
        <f ca="1">LeaveTracker[[#This Row],[Days]]&amp;" "&amp;LeaveTracker[[#This Row],[Type of Leave]]</f>
        <v>1 VL</v>
      </c>
      <c r="L3378" s="23">
        <f ca="1">NETWORKDAYS(LeaveTracker[[#This Row],[Start Date]],LeaveTracker[[#This Row],[End Date]],lstHolidays)</f>
        <v>1</v>
      </c>
      <c r="M3378" s="27"/>
    </row>
    <row r="3379" spans="1:13" ht="30" customHeight="1" x14ac:dyDescent="0.3">
      <c r="A3379" s="27">
        <f t="shared" si="26"/>
        <v>1676</v>
      </c>
      <c r="B3379" s="31">
        <v>44922</v>
      </c>
      <c r="C3379" s="31">
        <v>44897</v>
      </c>
      <c r="D3379" s="19" t="s">
        <v>1757</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19" t="s">
        <v>82</v>
      </c>
      <c r="J3379" s="43" t="s">
        <v>1004</v>
      </c>
      <c r="K3379" s="51" t="str">
        <f ca="1">LeaveTracker[[#This Row],[Days]]&amp;" "&amp;LeaveTracker[[#This Row],[Type of Leave]]</f>
        <v>2 VL</v>
      </c>
      <c r="L3379" s="23">
        <f ca="1">NETWORKDAYS(LeaveTracker[[#This Row],[Start Date]],LeaveTracker[[#This Row],[End Date]],lstHolidays)</f>
        <v>2</v>
      </c>
      <c r="M3379" s="27"/>
    </row>
    <row r="3380" spans="1:13" ht="30" customHeight="1" x14ac:dyDescent="0.3">
      <c r="A3380" s="27">
        <f t="shared" si="26"/>
        <v>1677</v>
      </c>
      <c r="B3380" s="31">
        <v>44922</v>
      </c>
      <c r="C3380" s="31">
        <v>44897</v>
      </c>
      <c r="D3380" s="19" t="s">
        <v>1916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19" t="s">
        <v>82</v>
      </c>
      <c r="J3380" s="43" t="s">
        <v>1004</v>
      </c>
      <c r="K3380" s="51" t="str">
        <f ca="1">LeaveTracker[[#This Row],[Days]]&amp;" "&amp;LeaveTracker[[#This Row],[Type of Leave]]</f>
        <v>3 VL</v>
      </c>
      <c r="L3380" s="23">
        <f ca="1">NETWORKDAYS(LeaveTracker[[#This Row],[Start Date]],LeaveTracker[[#This Row],[End Date]],lstHolidays)</f>
        <v>3</v>
      </c>
      <c r="M3380" s="27"/>
    </row>
    <row r="3381" spans="1:13" ht="30" customHeight="1" x14ac:dyDescent="0.3">
      <c r="A3381" s="27">
        <v>1677</v>
      </c>
      <c r="B3381" s="31">
        <v>44922</v>
      </c>
      <c r="C3381" s="31">
        <v>44897</v>
      </c>
      <c r="D3381" s="19" t="s">
        <v>1916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19" t="s">
        <v>82</v>
      </c>
      <c r="J3381" s="43" t="s">
        <v>1004</v>
      </c>
      <c r="K3381" s="51" t="str">
        <f ca="1">LeaveTracker[[#This Row],[Days]]&amp;" "&amp;LeaveTracker[[#This Row],[Type of Leave]]</f>
        <v>2 VL</v>
      </c>
      <c r="L3381" s="23">
        <f ca="1">NETWORKDAYS(LeaveTracker[[#This Row],[Start Date]],LeaveTracker[[#This Row],[End Date]],lstHolidays)</f>
        <v>2</v>
      </c>
      <c r="M3381" s="27"/>
    </row>
    <row r="3382" spans="1:13" ht="30" customHeight="1" x14ac:dyDescent="0.3">
      <c r="A3382" s="27">
        <f t="shared" si="26"/>
        <v>1678</v>
      </c>
      <c r="B3382" s="31">
        <v>44922</v>
      </c>
      <c r="C3382" s="31">
        <v>44887</v>
      </c>
      <c r="D3382" s="19" t="s">
        <v>1775</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19" t="s">
        <v>81</v>
      </c>
      <c r="K3382" s="51" t="str">
        <f ca="1">LeaveTracker[[#This Row],[Days]]&amp;" "&amp;LeaveTracker[[#This Row],[Type of Leave]]</f>
        <v>1 SL</v>
      </c>
      <c r="L3382" s="23">
        <f ca="1">NETWORKDAYS(LeaveTracker[[#This Row],[Start Date]],LeaveTracker[[#This Row],[End Date]],lstHolidays)</f>
        <v>1</v>
      </c>
      <c r="M3382" s="27"/>
    </row>
    <row r="3383" spans="1:13" ht="30" customHeight="1" x14ac:dyDescent="0.3">
      <c r="A3383" s="27">
        <f t="shared" si="26"/>
        <v>1679</v>
      </c>
      <c r="B3383" s="31">
        <v>44922</v>
      </c>
      <c r="C3383" s="31">
        <v>44879</v>
      </c>
      <c r="D3383" s="19" t="s">
        <v>1836</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19" t="s">
        <v>81</v>
      </c>
      <c r="K3383" s="51" t="str">
        <f ca="1">LeaveTracker[[#This Row],[Days]]&amp;" "&amp;LeaveTracker[[#This Row],[Type of Leave]]</f>
        <v>2 SL</v>
      </c>
      <c r="L3383" s="23">
        <f ca="1">NETWORKDAYS(LeaveTracker[[#This Row],[Start Date]],LeaveTracker[[#This Row],[End Date]],lstHolidays)</f>
        <v>2</v>
      </c>
      <c r="M3383" s="27"/>
    </row>
    <row r="3384" spans="1:13" ht="30" customHeight="1" x14ac:dyDescent="0.3">
      <c r="A3384" s="27">
        <f t="shared" si="26"/>
        <v>1680</v>
      </c>
      <c r="B3384" s="31">
        <v>44922</v>
      </c>
      <c r="C3384" s="31">
        <v>44577</v>
      </c>
      <c r="D3384" s="19" t="s">
        <v>1843</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19" t="s">
        <v>82</v>
      </c>
      <c r="J3384" s="43" t="s">
        <v>1004</v>
      </c>
      <c r="K3384" s="51" t="str">
        <f ca="1">LeaveTracker[[#This Row],[Days]]&amp;" "&amp;LeaveTracker[[#This Row],[Type of Leave]]</f>
        <v>1 VL</v>
      </c>
      <c r="L3384" s="23">
        <f ca="1">NETWORKDAYS(LeaveTracker[[#This Row],[Start Date]],LeaveTracker[[#This Row],[End Date]],lstHolidays)</f>
        <v>1</v>
      </c>
      <c r="M3384" s="27"/>
    </row>
    <row r="3385" spans="1:13" ht="30" customHeight="1" x14ac:dyDescent="0.3">
      <c r="A3385" s="27">
        <f t="shared" si="26"/>
        <v>1681</v>
      </c>
      <c r="B3385" s="31">
        <v>44922</v>
      </c>
      <c r="C3385" s="31">
        <v>44879</v>
      </c>
      <c r="D3385" s="19" t="s">
        <v>1775</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19" t="s">
        <v>82</v>
      </c>
      <c r="K3385" s="51" t="str">
        <f ca="1">LeaveTracker[[#This Row],[Days]]&amp;" "&amp;LeaveTracker[[#This Row],[Type of Leave]]</f>
        <v>2 VL</v>
      </c>
      <c r="L3385" s="23">
        <f ca="1">NETWORKDAYS(LeaveTracker[[#This Row],[Start Date]],LeaveTracker[[#This Row],[End Date]],lstHolidays)</f>
        <v>2</v>
      </c>
      <c r="M3385" s="27"/>
    </row>
    <row r="3386" spans="1:13" ht="30" customHeight="1" x14ac:dyDescent="0.3">
      <c r="A3386" s="27">
        <f t="shared" si="26"/>
        <v>1682</v>
      </c>
      <c r="B3386" s="31">
        <v>44922</v>
      </c>
      <c r="C3386" s="31">
        <v>44880</v>
      </c>
      <c r="D3386" s="19" t="s">
        <v>1971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19" t="s">
        <v>298</v>
      </c>
      <c r="J3386" s="43" t="s">
        <v>1003</v>
      </c>
      <c r="K3386" s="51" t="str">
        <f ca="1">LeaveTracker[[#This Row],[Days]]&amp;" "&amp;LeaveTracker[[#This Row],[Type of Leave]]</f>
        <v>1 OTHER</v>
      </c>
      <c r="L3386" s="23">
        <f ca="1">NETWORKDAYS(LeaveTracker[[#This Row],[Start Date]],LeaveTracker[[#This Row],[End Date]],lstHolidays)</f>
        <v>1</v>
      </c>
      <c r="M3386" s="27"/>
    </row>
    <row r="3387" spans="1:13" ht="30" customHeight="1" x14ac:dyDescent="0.3">
      <c r="A3387" s="27">
        <f t="shared" ref="A3387:A3406" si="27">A3386+1</f>
        <v>1683</v>
      </c>
      <c r="B3387" s="31">
        <v>44922</v>
      </c>
      <c r="C3387" s="31">
        <v>44870</v>
      </c>
      <c r="D3387" s="19" t="s">
        <v>1994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19" t="s">
        <v>82</v>
      </c>
      <c r="J3387" s="43" t="s">
        <v>1004</v>
      </c>
      <c r="K3387" s="51" t="str">
        <f ca="1">LeaveTracker[[#This Row],[Days]]&amp;" "&amp;LeaveTracker[[#This Row],[Type of Leave]]</f>
        <v>31260 VL</v>
      </c>
      <c r="L3387" s="23">
        <f ca="1">NETWORKDAYS(LeaveTracker[[#This Row],[Start Date]],LeaveTracker[[#This Row],[End Date]],lstHolidays)</f>
        <v>31260</v>
      </c>
      <c r="M3387" s="27"/>
    </row>
    <row r="3388" spans="1:13" ht="30" customHeight="1" x14ac:dyDescent="0.3">
      <c r="A3388" s="27">
        <f t="shared" si="27"/>
        <v>1684</v>
      </c>
      <c r="B3388" s="31">
        <v>44922</v>
      </c>
      <c r="C3388" s="31">
        <v>44881</v>
      </c>
      <c r="D3388" s="19" t="s">
        <v>1804</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19" t="s">
        <v>82</v>
      </c>
      <c r="J3388" s="43" t="s">
        <v>1004</v>
      </c>
      <c r="K3388" s="51" t="str">
        <f ca="1">LeaveTracker[[#This Row],[Days]]&amp;" "&amp;LeaveTracker[[#This Row],[Type of Leave]]</f>
        <v>3 VL</v>
      </c>
      <c r="L3388" s="23">
        <f ca="1">NETWORKDAYS(LeaveTracker[[#This Row],[Start Date]],LeaveTracker[[#This Row],[End Date]],lstHolidays)</f>
        <v>3</v>
      </c>
      <c r="M3388" s="27"/>
    </row>
    <row r="3389" spans="1:13" ht="30" customHeight="1" x14ac:dyDescent="0.3">
      <c r="A3389" s="27">
        <f t="shared" si="27"/>
        <v>1685</v>
      </c>
      <c r="B3389" s="31">
        <v>44922</v>
      </c>
      <c r="C3389" s="31">
        <v>44886</v>
      </c>
      <c r="D3389" s="19" t="s">
        <v>1968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19" t="s">
        <v>82</v>
      </c>
      <c r="J3389" s="43" t="s">
        <v>1004</v>
      </c>
      <c r="K3389" s="51" t="str">
        <f ca="1">LeaveTracker[[#This Row],[Days]]&amp;" "&amp;LeaveTracker[[#This Row],[Type of Leave]]</f>
        <v>3 VL</v>
      </c>
      <c r="L3389" s="23">
        <f ca="1">NETWORKDAYS(LeaveTracker[[#This Row],[Start Date]],LeaveTracker[[#This Row],[End Date]],lstHolidays)</f>
        <v>3</v>
      </c>
      <c r="M3389" s="27"/>
    </row>
    <row r="3390" spans="1:13" ht="30" customHeight="1" x14ac:dyDescent="0.3">
      <c r="A3390" s="27">
        <f t="shared" si="27"/>
        <v>1686</v>
      </c>
      <c r="B3390" s="31">
        <v>44922</v>
      </c>
      <c r="C3390" s="31">
        <v>44881</v>
      </c>
      <c r="D3390" s="19" t="s">
        <v>1800</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19" t="s">
        <v>82</v>
      </c>
      <c r="J3390" s="43" t="s">
        <v>1004</v>
      </c>
      <c r="K3390" s="51" t="str">
        <f ca="1">LeaveTracker[[#This Row],[Days]]&amp;" "&amp;LeaveTracker[[#This Row],[Type of Leave]]</f>
        <v>2 VL</v>
      </c>
      <c r="L3390" s="23">
        <f ca="1">NETWORKDAYS(LeaveTracker[[#This Row],[Start Date]],LeaveTracker[[#This Row],[End Date]],lstHolidays)</f>
        <v>2</v>
      </c>
      <c r="M3390" s="27"/>
    </row>
    <row r="3391" spans="1:13" ht="30" customHeight="1" x14ac:dyDescent="0.3">
      <c r="A3391" s="27">
        <f t="shared" si="27"/>
        <v>1687</v>
      </c>
      <c r="B3391" s="31">
        <v>44922</v>
      </c>
      <c r="C3391" s="31">
        <v>44876</v>
      </c>
      <c r="D3391" s="19" t="s">
        <v>1974</v>
      </c>
      <c r="E3391" s="51" t="str">
        <f>IF(ISBLANK(LeaveTracker[[#This Row],[Employee Name]]),"-----",VLOOKUP(LeaveTracker[[#This Row],[Employee Name]],Employees[[Employee Name]:[Office]],7))</f>
        <v>CENRO</v>
      </c>
      <c r="F3391" s="51">
        <f>IF(ISBLANK(LeaveTracker[[#This Row],[Employee Name]]),"-----",VLOOKUP(LeaveTracker[[#This Row],[Employee Name]],Employees[[Employee Name]:[Office]],6))</f>
        <v>0</v>
      </c>
      <c r="G3391" s="24">
        <v>44882</v>
      </c>
      <c r="H3391" s="24">
        <v>44883</v>
      </c>
      <c r="I3391" s="19" t="s">
        <v>82</v>
      </c>
      <c r="J3391" s="43" t="s">
        <v>1004</v>
      </c>
      <c r="K3391" s="51" t="str">
        <f ca="1">LeaveTracker[[#This Row],[Days]]&amp;" "&amp;LeaveTracker[[#This Row],[Type of Leave]]</f>
        <v>2 VL</v>
      </c>
      <c r="L3391" s="23">
        <f ca="1">NETWORKDAYS(LeaveTracker[[#This Row],[Start Date]],LeaveTracker[[#This Row],[End Date]],lstHolidays)</f>
        <v>2</v>
      </c>
      <c r="M3391" s="27"/>
    </row>
    <row r="3392" spans="1:13" ht="30" customHeight="1" x14ac:dyDescent="0.3">
      <c r="A3392" s="27">
        <v>1687</v>
      </c>
      <c r="B3392" s="31">
        <v>44922</v>
      </c>
      <c r="C3392" s="31">
        <v>44876</v>
      </c>
      <c r="D3392" s="19" t="s">
        <v>1974</v>
      </c>
      <c r="E3392" s="51" t="str">
        <f>IF(ISBLANK(LeaveTracker[[#This Row],[Employee Name]]),"-----",VLOOKUP(LeaveTracker[[#This Row],[Employee Name]],Employees[[Employee Name]:[Office]],7))</f>
        <v>CENRO</v>
      </c>
      <c r="F3392" s="51">
        <f>IF(ISBLANK(LeaveTracker[[#This Row],[Employee Name]]),"-----",VLOOKUP(LeaveTracker[[#This Row],[Employee Name]],Employees[[Employee Name]:[Office]],6))</f>
        <v>0</v>
      </c>
      <c r="G3392" s="24">
        <v>44889</v>
      </c>
      <c r="H3392" s="24">
        <v>44889</v>
      </c>
      <c r="I3392" s="19" t="s">
        <v>82</v>
      </c>
      <c r="J3392" s="43" t="s">
        <v>1004</v>
      </c>
      <c r="K3392" s="51" t="str">
        <f ca="1">LeaveTracker[[#This Row],[Days]]&amp;" "&amp;LeaveTracker[[#This Row],[Type of Leave]]</f>
        <v>1 VL</v>
      </c>
      <c r="L3392" s="23">
        <f ca="1">NETWORKDAYS(LeaveTracker[[#This Row],[Start Date]],LeaveTracker[[#This Row],[End Date]],lstHolidays)</f>
        <v>1</v>
      </c>
      <c r="M3392" s="27"/>
    </row>
    <row r="3393" spans="1:13" ht="30" customHeight="1" x14ac:dyDescent="0.3">
      <c r="A3393" s="27">
        <f t="shared" si="27"/>
        <v>1688</v>
      </c>
      <c r="B3393" s="31">
        <v>44922</v>
      </c>
      <c r="C3393" s="31">
        <v>44896</v>
      </c>
      <c r="D3393" s="19" t="s">
        <v>1927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19" t="s">
        <v>82</v>
      </c>
      <c r="J3393" s="43" t="s">
        <v>1004</v>
      </c>
      <c r="K3393" s="51" t="str">
        <f ca="1">LeaveTracker[[#This Row],[Days]]&amp;" "&amp;LeaveTracker[[#This Row],[Type of Leave]]</f>
        <v>1 VL</v>
      </c>
      <c r="L3393" s="23">
        <f ca="1">NETWORKDAYS(LeaveTracker[[#This Row],[Start Date]],LeaveTracker[[#This Row],[End Date]],lstHolidays)</f>
        <v>1</v>
      </c>
      <c r="M3393" s="27"/>
    </row>
    <row r="3394" spans="1:13" ht="30" customHeight="1" x14ac:dyDescent="0.3">
      <c r="A3394" s="27">
        <v>1688</v>
      </c>
      <c r="B3394" s="31">
        <v>44922</v>
      </c>
      <c r="C3394" s="31">
        <v>44896</v>
      </c>
      <c r="D3394" s="19" t="s">
        <v>1927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19" t="s">
        <v>82</v>
      </c>
      <c r="J3394" s="43" t="s">
        <v>1004</v>
      </c>
      <c r="K3394" s="51" t="str">
        <f ca="1">LeaveTracker[[#This Row],[Days]]&amp;" "&amp;LeaveTracker[[#This Row],[Type of Leave]]</f>
        <v>1 VL</v>
      </c>
      <c r="L3394" s="23">
        <f ca="1">NETWORKDAYS(LeaveTracker[[#This Row],[Start Date]],LeaveTracker[[#This Row],[End Date]],lstHolidays)</f>
        <v>1</v>
      </c>
      <c r="M3394" s="27"/>
    </row>
    <row r="3395" spans="1:13" ht="30" customHeight="1" x14ac:dyDescent="0.3">
      <c r="A3395" s="27">
        <v>1688</v>
      </c>
      <c r="B3395" s="31">
        <v>44922</v>
      </c>
      <c r="C3395" s="31">
        <v>44896</v>
      </c>
      <c r="D3395" s="19" t="s">
        <v>1927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19" t="s">
        <v>82</v>
      </c>
      <c r="J3395" s="43" t="s">
        <v>1004</v>
      </c>
      <c r="K3395" s="51" t="str">
        <f ca="1">LeaveTracker[[#This Row],[Days]]&amp;" "&amp;LeaveTracker[[#This Row],[Type of Leave]]</f>
        <v>1 VL</v>
      </c>
      <c r="L3395" s="23">
        <f ca="1">NETWORKDAYS(LeaveTracker[[#This Row],[Start Date]],LeaveTracker[[#This Row],[End Date]],lstHolidays)</f>
        <v>1</v>
      </c>
      <c r="M3395" s="27"/>
    </row>
    <row r="3396" spans="1:13" ht="30" customHeight="1" x14ac:dyDescent="0.3">
      <c r="A3396" s="27">
        <v>1688</v>
      </c>
      <c r="B3396" s="31">
        <v>44922</v>
      </c>
      <c r="C3396" s="31">
        <v>44896</v>
      </c>
      <c r="D3396" s="19" t="s">
        <v>1927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19" t="s">
        <v>82</v>
      </c>
      <c r="J3396" s="43" t="s">
        <v>1004</v>
      </c>
      <c r="K3396" s="51" t="str">
        <f ca="1">LeaveTracker[[#This Row],[Days]]&amp;" "&amp;LeaveTracker[[#This Row],[Type of Leave]]</f>
        <v>2 VL</v>
      </c>
      <c r="L3396" s="23">
        <f ca="1">NETWORKDAYS(LeaveTracker[[#This Row],[Start Date]],LeaveTracker[[#This Row],[End Date]],lstHolidays)</f>
        <v>2</v>
      </c>
      <c r="M3396" s="27"/>
    </row>
    <row r="3397" spans="1:13" ht="30" customHeight="1" x14ac:dyDescent="0.3">
      <c r="A3397" s="27">
        <f t="shared" si="27"/>
        <v>1689</v>
      </c>
      <c r="B3397" s="31">
        <v>44922</v>
      </c>
      <c r="C3397" s="31">
        <v>44900</v>
      </c>
      <c r="D3397" s="19" t="s">
        <v>1851</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19" t="s">
        <v>81</v>
      </c>
      <c r="K3397" s="51" t="str">
        <f ca="1">LeaveTracker[[#This Row],[Days]]&amp;" "&amp;LeaveTracker[[#This Row],[Type of Leave]]</f>
        <v>2 SL</v>
      </c>
      <c r="L3397" s="23">
        <f ca="1">NETWORKDAYS(LeaveTracker[[#This Row],[Start Date]],LeaveTracker[[#This Row],[End Date]],lstHolidays)</f>
        <v>2</v>
      </c>
      <c r="M3397" s="27"/>
    </row>
    <row r="3398" spans="1:13" ht="30" customHeight="1" x14ac:dyDescent="0.3">
      <c r="A3398" s="27">
        <f t="shared" si="27"/>
        <v>1690</v>
      </c>
      <c r="B3398" s="31">
        <v>44922</v>
      </c>
      <c r="C3398" s="31">
        <v>44900</v>
      </c>
      <c r="D3398" s="19" t="s">
        <v>1865</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19" t="s">
        <v>81</v>
      </c>
      <c r="K3398" s="51" t="str">
        <f ca="1">LeaveTracker[[#This Row],[Days]]&amp;" "&amp;LeaveTracker[[#This Row],[Type of Leave]]</f>
        <v>1 SL</v>
      </c>
      <c r="L3398" s="23">
        <f ca="1">NETWORKDAYS(LeaveTracker[[#This Row],[Start Date]],LeaveTracker[[#This Row],[End Date]],lstHolidays)</f>
        <v>1</v>
      </c>
      <c r="M3398" s="27"/>
    </row>
    <row r="3399" spans="1:13" ht="30" customHeight="1" x14ac:dyDescent="0.3">
      <c r="A3399" s="27">
        <f t="shared" si="27"/>
        <v>1691</v>
      </c>
      <c r="B3399" s="31">
        <v>44922</v>
      </c>
      <c r="C3399" s="31">
        <v>44907</v>
      </c>
      <c r="D3399" s="19" t="s">
        <v>1969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19" t="s">
        <v>82</v>
      </c>
      <c r="J3399" s="43" t="s">
        <v>1004</v>
      </c>
      <c r="K3399" s="51" t="str">
        <f ca="1">LeaveTracker[[#This Row],[Days]]&amp;" "&amp;LeaveTracker[[#This Row],[Type of Leave]]</f>
        <v>3 VL</v>
      </c>
      <c r="L3399" s="23">
        <f ca="1">NETWORKDAYS(LeaveTracker[[#This Row],[Start Date]],LeaveTracker[[#This Row],[End Date]],lstHolidays)</f>
        <v>3</v>
      </c>
      <c r="M3399" s="27"/>
    </row>
    <row r="3400" spans="1:13" ht="30" customHeight="1" x14ac:dyDescent="0.3">
      <c r="A3400" s="27">
        <f t="shared" si="27"/>
        <v>1692</v>
      </c>
      <c r="B3400" s="31">
        <v>44922</v>
      </c>
      <c r="C3400" s="31">
        <v>44913</v>
      </c>
      <c r="D3400" s="19" t="s">
        <v>1814</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19" t="s">
        <v>82</v>
      </c>
      <c r="J3400" s="43" t="s">
        <v>1004</v>
      </c>
      <c r="K3400" s="51" t="str">
        <f ca="1">LeaveTracker[[#This Row],[Days]]&amp;" "&amp;LeaveTracker[[#This Row],[Type of Leave]]</f>
        <v>1 VL</v>
      </c>
      <c r="L3400" s="23">
        <f ca="1">NETWORKDAYS(LeaveTracker[[#This Row],[Start Date]],LeaveTracker[[#This Row],[End Date]],lstHolidays)</f>
        <v>1</v>
      </c>
      <c r="M3400" s="27"/>
    </row>
    <row r="3401" spans="1:13" ht="30" customHeight="1" x14ac:dyDescent="0.3">
      <c r="A3401" s="27">
        <v>1692</v>
      </c>
      <c r="B3401" s="31">
        <v>44922</v>
      </c>
      <c r="C3401" s="31">
        <v>44913</v>
      </c>
      <c r="D3401" s="19" t="s">
        <v>1814</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19" t="s">
        <v>82</v>
      </c>
      <c r="J3401" s="43" t="s">
        <v>1004</v>
      </c>
      <c r="K3401" s="51" t="str">
        <f ca="1">LeaveTracker[[#This Row],[Days]]&amp;" "&amp;LeaveTracker[[#This Row],[Type of Leave]]</f>
        <v>2 VL</v>
      </c>
      <c r="L3401" s="23">
        <f ca="1">NETWORKDAYS(LeaveTracker[[#This Row],[Start Date]],LeaveTracker[[#This Row],[End Date]],lstHolidays)</f>
        <v>2</v>
      </c>
      <c r="M3401" s="27"/>
    </row>
    <row r="3402" spans="1:13" ht="30" customHeight="1" x14ac:dyDescent="0.3">
      <c r="A3402" s="27">
        <f t="shared" si="27"/>
        <v>1693</v>
      </c>
      <c r="B3402" s="31">
        <v>44922</v>
      </c>
      <c r="C3402" s="31">
        <v>44913</v>
      </c>
      <c r="D3402" s="19" t="s">
        <v>1814</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19" t="s">
        <v>82</v>
      </c>
      <c r="J3402" s="43" t="s">
        <v>1004</v>
      </c>
      <c r="K3402" s="51" t="str">
        <f ca="1">LeaveTracker[[#This Row],[Days]]&amp;" "&amp;LeaveTracker[[#This Row],[Type of Leave]]</f>
        <v>2 VL</v>
      </c>
      <c r="L3402" s="23">
        <f ca="1">NETWORKDAYS(LeaveTracker[[#This Row],[Start Date]],LeaveTracker[[#This Row],[End Date]],lstHolidays)</f>
        <v>2</v>
      </c>
      <c r="M3402" s="27"/>
    </row>
    <row r="3403" spans="1:13" ht="30" customHeight="1" x14ac:dyDescent="0.3">
      <c r="A3403" s="27">
        <f t="shared" si="27"/>
        <v>1694</v>
      </c>
      <c r="B3403" s="31">
        <v>44922</v>
      </c>
      <c r="C3403" s="31">
        <v>44907</v>
      </c>
      <c r="D3403" s="19" t="s">
        <v>1938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19" t="s">
        <v>82</v>
      </c>
      <c r="J3403" s="43" t="s">
        <v>1004</v>
      </c>
      <c r="K3403" s="51" t="str">
        <f ca="1">LeaveTracker[[#This Row],[Days]]&amp;" "&amp;LeaveTracker[[#This Row],[Type of Leave]]</f>
        <v>1 VL</v>
      </c>
      <c r="L3403" s="23">
        <f ca="1">NETWORKDAYS(LeaveTracker[[#This Row],[Start Date]],LeaveTracker[[#This Row],[End Date]],lstHolidays)</f>
        <v>1</v>
      </c>
      <c r="M3403" s="27"/>
    </row>
    <row r="3404" spans="1:13" ht="30" customHeight="1" x14ac:dyDescent="0.3">
      <c r="A3404" s="27">
        <v>1694</v>
      </c>
      <c r="B3404" s="31">
        <v>44922</v>
      </c>
      <c r="C3404" s="31">
        <v>44907</v>
      </c>
      <c r="D3404" s="20" t="s">
        <v>1938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19" t="s">
        <v>82</v>
      </c>
      <c r="J3404" s="43" t="s">
        <v>1004</v>
      </c>
      <c r="K3404" s="51" t="str">
        <f ca="1">LeaveTracker[[#This Row],[Days]]&amp;" "&amp;LeaveTracker[[#This Row],[Type of Leave]]</f>
        <v>2 VL</v>
      </c>
      <c r="L3404" s="23">
        <f ca="1">NETWORKDAYS(LeaveTracker[[#This Row],[Start Date]],LeaveTracker[[#This Row],[End Date]],lstHolidays)</f>
        <v>2</v>
      </c>
      <c r="M3404" s="27"/>
    </row>
    <row r="3405" spans="1:13" ht="30" customHeight="1" x14ac:dyDescent="0.3">
      <c r="A3405" s="27">
        <v>1694</v>
      </c>
      <c r="B3405" s="31">
        <v>44922</v>
      </c>
      <c r="C3405" s="31">
        <v>44907</v>
      </c>
      <c r="D3405" s="19" t="s">
        <v>1938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19" t="s">
        <v>82</v>
      </c>
      <c r="J3405" s="43" t="s">
        <v>1004</v>
      </c>
      <c r="K3405" s="51" t="str">
        <f ca="1">LeaveTracker[[#This Row],[Days]]&amp;" "&amp;LeaveTracker[[#This Row],[Type of Leave]]</f>
        <v>1 VL</v>
      </c>
      <c r="L3405" s="23">
        <f ca="1">NETWORKDAYS(LeaveTracker[[#This Row],[Start Date]],LeaveTracker[[#This Row],[End Date]],lstHolidays)</f>
        <v>1</v>
      </c>
      <c r="M3405" s="27"/>
    </row>
    <row r="3406" spans="1:13" ht="30" customHeight="1" x14ac:dyDescent="0.3">
      <c r="A3406" s="27">
        <f t="shared" si="27"/>
        <v>1695</v>
      </c>
      <c r="B3406" s="31">
        <v>44922</v>
      </c>
      <c r="C3406" s="31">
        <v>44896</v>
      </c>
      <c r="D3406" s="19" t="s">
        <v>1769</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19" t="s">
        <v>82</v>
      </c>
      <c r="J3406" s="43" t="s">
        <v>1004</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1261</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20"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1021</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20" t="s">
        <v>298</v>
      </c>
      <c r="J3408" s="43" t="s">
        <v>691</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2014</v>
      </c>
      <c r="E3409" s="51" t="str">
        <f>IF(ISBLANK(LeaveTracker[[#This Row],[Employee Name]]),"-----",VLOOKUP(LeaveTracker[[#This Row],[Employee Name]],Employees[[Employee Name]:[Office]],7))</f>
        <v>NUTRITION OFFICE</v>
      </c>
      <c r="F3409" s="51" t="str">
        <f>IF(ISBLANK(LeaveTracker[[#This Row],[Employee Name]]),"-----",VLOOKUP(LeaveTracker[[#This Row],[Employee Name]],Employees[[Employee Name]:[Office]],6))</f>
        <v>REGULAR</v>
      </c>
      <c r="G3409" s="24">
        <v>44770</v>
      </c>
      <c r="H3409" s="24">
        <v>44771</v>
      </c>
      <c r="I3409" s="20"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20"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20"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2017</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20"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2020</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20"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2020</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20"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2017</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20"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2017</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20"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2017</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20"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2017</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20"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2017</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20"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1282</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20"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1282</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20"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1282</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20"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20" t="s">
        <v>298</v>
      </c>
      <c r="J3423" s="43" t="s">
        <v>1003</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20" t="s">
        <v>298</v>
      </c>
      <c r="J3424" s="43" t="s">
        <v>1003</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20"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20"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20"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20"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1837</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20"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1837</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20"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1837</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20"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1837</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20"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1837</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20"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735</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20"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735</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20"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735</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20"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459</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20"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428</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20"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428</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20"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1008</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20" t="s">
        <v>298</v>
      </c>
      <c r="J3440" s="43" t="s">
        <v>2021</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1008</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20"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459</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20"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375</v>
      </c>
      <c r="E3443" s="51" t="str">
        <f>IF(ISBLANK(LeaveTracker[[#This Row],[Employee Name]]),"-----",VLOOKUP(LeaveTracker[[#This Row],[Employee Name]],Employees[[Employee Name]:[Office]],7))</f>
        <v>BPLO</v>
      </c>
      <c r="F3443" s="51" t="str">
        <f>IF(ISBLANK(LeaveTracker[[#This Row],[Employee Name]]),"-----",VLOOKUP(LeaveTracker[[#This Row],[Employee Name]],Employees[[Employee Name]:[Office]],6))</f>
        <v>JOBCON</v>
      </c>
      <c r="G3443" s="24">
        <v>44890</v>
      </c>
      <c r="H3443" s="24">
        <v>44890</v>
      </c>
      <c r="I3443" s="20"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1010</v>
      </c>
      <c r="E3444" s="51" t="str">
        <f>IF(ISBLANK(LeaveTracker[[#This Row],[Employee Name]]),"-----",VLOOKUP(LeaveTracker[[#This Row],[Employee Name]],Employees[[Employee Name]:[Office]],7))</f>
        <v>NUTRITION OFFICE</v>
      </c>
      <c r="F3444" s="51" t="str">
        <f>IF(ISBLANK(LeaveTracker[[#This Row],[Employee Name]]),"-----",VLOOKUP(LeaveTracker[[#This Row],[Employee Name]],Employees[[Employee Name]:[Office]],6))</f>
        <v>REGULAR</v>
      </c>
      <c r="G3444" s="24">
        <v>44805</v>
      </c>
      <c r="H3444" s="24">
        <v>44805</v>
      </c>
      <c r="I3444" s="20"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1010</v>
      </c>
      <c r="E3445" s="51" t="str">
        <f>IF(ISBLANK(LeaveTracker[[#This Row],[Employee Name]]),"-----",VLOOKUP(LeaveTracker[[#This Row],[Employee Name]],Employees[[Employee Name]:[Office]],7))</f>
        <v>NUTRITION OFFICE</v>
      </c>
      <c r="F3445" s="51" t="str">
        <f>IF(ISBLANK(LeaveTracker[[#This Row],[Employee Name]]),"-----",VLOOKUP(LeaveTracker[[#This Row],[Employee Name]],Employees[[Employee Name]:[Office]],6))</f>
        <v>REGULAR</v>
      </c>
      <c r="G3445" s="24">
        <v>44820</v>
      </c>
      <c r="H3445" s="24">
        <v>44820</v>
      </c>
      <c r="I3445" s="20"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1010</v>
      </c>
      <c r="E3446" s="51" t="str">
        <f>IF(ISBLANK(LeaveTracker[[#This Row],[Employee Name]]),"-----",VLOOKUP(LeaveTracker[[#This Row],[Employee Name]],Employees[[Employee Name]:[Office]],7))</f>
        <v>NUTRITION OFFICE</v>
      </c>
      <c r="F3446" s="51" t="str">
        <f>IF(ISBLANK(LeaveTracker[[#This Row],[Employee Name]]),"-----",VLOOKUP(LeaveTracker[[#This Row],[Employee Name]],Employees[[Employee Name]:[Office]],6))</f>
        <v>REGULAR</v>
      </c>
      <c r="G3446" s="24">
        <v>44824</v>
      </c>
      <c r="H3446" s="24">
        <v>44824</v>
      </c>
      <c r="I3446" s="20"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1010</v>
      </c>
      <c r="E3447" s="51" t="str">
        <f>IF(ISBLANK(LeaveTracker[[#This Row],[Employee Name]]),"-----",VLOOKUP(LeaveTracker[[#This Row],[Employee Name]],Employees[[Employee Name]:[Office]],7))</f>
        <v>NUTRITION OFFICE</v>
      </c>
      <c r="F3447" s="51" t="str">
        <f>IF(ISBLANK(LeaveTracker[[#This Row],[Employee Name]]),"-----",VLOOKUP(LeaveTracker[[#This Row],[Employee Name]],Employees[[Employee Name]:[Office]],6))</f>
        <v>REGULAR</v>
      </c>
      <c r="G3447" s="24">
        <v>44831</v>
      </c>
      <c r="H3447" s="24">
        <v>44838</v>
      </c>
      <c r="I3447" s="20"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1010</v>
      </c>
      <c r="E3448" s="51" t="str">
        <f>IF(ISBLANK(LeaveTracker[[#This Row],[Employee Name]]),"-----",VLOOKUP(LeaveTracker[[#This Row],[Employee Name]],Employees[[Employee Name]:[Office]],7))</f>
        <v>NUTRITION OFFICE</v>
      </c>
      <c r="F3448" s="51" t="str">
        <f>IF(ISBLANK(LeaveTracker[[#This Row],[Employee Name]]),"-----",VLOOKUP(LeaveTracker[[#This Row],[Employee Name]],Employees[[Employee Name]:[Office]],6))</f>
        <v>REGULAR</v>
      </c>
      <c r="G3448" s="24">
        <v>44852</v>
      </c>
      <c r="H3448" s="24">
        <v>44852</v>
      </c>
      <c r="I3448" s="20"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1010</v>
      </c>
      <c r="E3449" s="51" t="str">
        <f>IF(ISBLANK(LeaveTracker[[#This Row],[Employee Name]]),"-----",VLOOKUP(LeaveTracker[[#This Row],[Employee Name]],Employees[[Employee Name]:[Office]],7))</f>
        <v>NUTRITION OFFICE</v>
      </c>
      <c r="F3449" s="51" t="str">
        <f>IF(ISBLANK(LeaveTracker[[#This Row],[Employee Name]]),"-----",VLOOKUP(LeaveTracker[[#This Row],[Employee Name]],Employees[[Employee Name]:[Office]],6))</f>
        <v>REGULAR</v>
      </c>
      <c r="G3449" s="24">
        <v>44867</v>
      </c>
      <c r="H3449" s="24">
        <v>44867</v>
      </c>
      <c r="I3449" s="20"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1010</v>
      </c>
      <c r="E3450" s="51" t="str">
        <f>IF(ISBLANK(LeaveTracker[[#This Row],[Employee Name]]),"-----",VLOOKUP(LeaveTracker[[#This Row],[Employee Name]],Employees[[Employee Name]:[Office]],7))</f>
        <v>NUTRITION OFFICE</v>
      </c>
      <c r="F3450" s="51" t="str">
        <f>IF(ISBLANK(LeaveTracker[[#This Row],[Employee Name]]),"-----",VLOOKUP(LeaveTracker[[#This Row],[Employee Name]],Employees[[Employee Name]:[Office]],6))</f>
        <v>REGULAR</v>
      </c>
      <c r="G3450" s="24">
        <v>44897</v>
      </c>
      <c r="H3450" s="24">
        <v>44897</v>
      </c>
      <c r="I3450" s="20"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1010</v>
      </c>
      <c r="E3451" s="51" t="str">
        <f>IF(ISBLANK(LeaveTracker[[#This Row],[Employee Name]]),"-----",VLOOKUP(LeaveTracker[[#This Row],[Employee Name]],Employees[[Employee Name]:[Office]],7))</f>
        <v>NUTRITION OFFICE</v>
      </c>
      <c r="F3451" s="51" t="str">
        <f>IF(ISBLANK(LeaveTracker[[#This Row],[Employee Name]]),"-----",VLOOKUP(LeaveTracker[[#This Row],[Employee Name]],Employees[[Employee Name]:[Office]],6))</f>
        <v>REGULAR</v>
      </c>
      <c r="G3451" s="24">
        <v>44923</v>
      </c>
      <c r="H3451" s="24">
        <v>44924</v>
      </c>
      <c r="I3451" s="20"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1010</v>
      </c>
      <c r="E3452" s="51" t="str">
        <f>IF(ISBLANK(LeaveTracker[[#This Row],[Employee Name]]),"-----",VLOOKUP(LeaveTracker[[#This Row],[Employee Name]],Employees[[Employee Name]:[Office]],7))</f>
        <v>NUTRITION OFFICE</v>
      </c>
      <c r="F3452" s="51" t="str">
        <f>IF(ISBLANK(LeaveTracker[[#This Row],[Employee Name]]),"-----",VLOOKUP(LeaveTracker[[#This Row],[Employee Name]],Employees[[Employee Name]:[Office]],6))</f>
        <v>REGULAR</v>
      </c>
      <c r="G3452" s="24">
        <v>44910</v>
      </c>
      <c r="H3452" s="24">
        <v>44910</v>
      </c>
      <c r="I3452" s="20"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519</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20"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519</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20" t="s">
        <v>298</v>
      </c>
      <c r="J3454" s="43" t="s">
        <v>1003</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519</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20"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519</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20"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520</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20"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520</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20"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520</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20"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520</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20"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520</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20"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520</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20"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520</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20"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520</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20"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863</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20"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863</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20"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863</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20"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863</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20"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863</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20"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863</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20"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863</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20"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863</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20"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863</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20" t="s">
        <v>298</v>
      </c>
      <c r="J3473" s="43" t="s">
        <v>1003</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36" si="29">A3473+1</f>
        <v>51</v>
      </c>
      <c r="B3474" s="31">
        <v>44966</v>
      </c>
      <c r="C3474" s="31">
        <v>44826</v>
      </c>
      <c r="D3474" s="19" t="s">
        <v>863</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20" t="s">
        <v>298</v>
      </c>
      <c r="J3474" s="43" t="s">
        <v>1003</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863</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20"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863</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20"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863</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20"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863</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20"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860</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20"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860</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20"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860</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20"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860</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20"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871</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20"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871</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20"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1092</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20"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868</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19" t="s">
        <v>298</v>
      </c>
      <c r="J3486" s="43" t="s">
        <v>1003</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868</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19"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375</v>
      </c>
      <c r="E3488" s="51" t="str">
        <f>IF(ISBLANK(LeaveTracker[[#This Row],[Employee Name]]),"-----",VLOOKUP(LeaveTracker[[#This Row],[Employee Name]],Employees[[Employee Name]:[Office]],7))</f>
        <v>BPLO</v>
      </c>
      <c r="F3488" s="51" t="str">
        <f>IF(ISBLANK(LeaveTracker[[#This Row],[Employee Name]]),"-----",VLOOKUP(LeaveTracker[[#This Row],[Employee Name]],Employees[[Employee Name]:[Office]],6))</f>
        <v>JOBCON</v>
      </c>
      <c r="G3488" s="24">
        <v>44880</v>
      </c>
      <c r="H3488" s="24">
        <v>44880</v>
      </c>
      <c r="I3488" s="19"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868</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19"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857</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19"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857</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19" t="s">
        <v>298</v>
      </c>
      <c r="J3491" s="43" t="s">
        <v>1003</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857</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19"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1091</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19" t="s">
        <v>298</v>
      </c>
      <c r="J3493" s="43" t="s">
        <v>1003</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1091</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19" t="s">
        <v>298</v>
      </c>
      <c r="J3494" s="43" t="s">
        <v>1003</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1083</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19"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868</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19"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2025</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19" t="s">
        <v>298</v>
      </c>
      <c r="J3497" s="43" t="s">
        <v>1003</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509</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19" t="s">
        <v>298</v>
      </c>
      <c r="J3498" s="43" t="s">
        <v>1003</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509</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19"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509</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20"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520</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20" t="s">
        <v>298</v>
      </c>
      <c r="J3501" s="43" t="s">
        <v>1003</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2030</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20" t="s">
        <v>298</v>
      </c>
      <c r="J3502" s="43" t="s">
        <v>1003</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513</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20"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513</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20"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513</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20"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513</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20"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513</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20"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513</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20"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513</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20"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506</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20"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506</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20"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506</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20"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506</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20"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1092</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20" t="s">
        <v>298</v>
      </c>
      <c r="J3514" s="43" t="s">
        <v>1003</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1092</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20"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1092</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20" t="s">
        <v>298</v>
      </c>
      <c r="J3516" s="43" t="s">
        <v>1003</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2035</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19" t="s">
        <v>298</v>
      </c>
      <c r="J3517" s="43" t="s">
        <v>691</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v>44972</v>
      </c>
      <c r="C3518" s="31">
        <v>44957</v>
      </c>
      <c r="D3518" s="19" t="s">
        <v>1938</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19" t="s">
        <v>82</v>
      </c>
      <c r="K3518" s="51" t="str">
        <f ca="1">LeaveTracker[[#This Row],[Days]]&amp;" "&amp;LeaveTracker[[#This Row],[Type of Leave]]</f>
        <v>5 VL</v>
      </c>
      <c r="L3518" s="23">
        <f ca="1">NETWORKDAYS(LeaveTracker[[#This Row],[Start Date]],LeaveTracker[[#This Row],[End Date]],lstHolidays)</f>
        <v>5</v>
      </c>
      <c r="M3518" s="27"/>
    </row>
    <row r="3519" spans="1:13" ht="30" customHeight="1" x14ac:dyDescent="0.3">
      <c r="A3519" s="27">
        <f>A3518+1</f>
        <v>88</v>
      </c>
      <c r="B3519" s="31">
        <v>44972</v>
      </c>
      <c r="C3519" s="31">
        <v>44988</v>
      </c>
      <c r="D3519" s="19" t="s">
        <v>1837</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19" t="s">
        <v>82</v>
      </c>
      <c r="K3519" s="51" t="str">
        <f ca="1">LeaveTracker[[#This Row],[Days]]&amp;" "&amp;LeaveTracker[[#This Row],[Type of Leave]]</f>
        <v>1 VL</v>
      </c>
      <c r="L3519" s="23">
        <f ca="1">NETWORKDAYS(LeaveTracker[[#This Row],[Start Date]],LeaveTracker[[#This Row],[End Date]],lstHolidays)</f>
        <v>1</v>
      </c>
      <c r="M3519" s="27"/>
    </row>
    <row r="3520" spans="1:13" ht="30" customHeight="1" x14ac:dyDescent="0.3">
      <c r="A3520" s="27">
        <v>88</v>
      </c>
      <c r="B3520" s="31">
        <v>44972</v>
      </c>
      <c r="C3520" s="31">
        <v>44988</v>
      </c>
      <c r="D3520" s="19" t="s">
        <v>1837</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19" t="s">
        <v>82</v>
      </c>
      <c r="K3520" s="51" t="str">
        <f ca="1">LeaveTracker[[#This Row],[Days]]&amp;" "&amp;LeaveTracker[[#This Row],[Type of Leave]]</f>
        <v>1 VL</v>
      </c>
      <c r="L3520" s="23">
        <f ca="1">NETWORKDAYS(LeaveTracker[[#This Row],[Start Date]],LeaveTracker[[#This Row],[End Date]],lstHolidays)</f>
        <v>1</v>
      </c>
      <c r="M3520" s="27"/>
    </row>
    <row r="3521" spans="1:13" ht="30" customHeight="1" x14ac:dyDescent="0.3">
      <c r="A3521" s="27">
        <v>88</v>
      </c>
      <c r="B3521" s="31">
        <v>44972</v>
      </c>
      <c r="C3521" s="31">
        <v>44988</v>
      </c>
      <c r="D3521" s="19" t="s">
        <v>1837</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19" t="s">
        <v>82</v>
      </c>
      <c r="K3521" s="51" t="str">
        <f ca="1">LeaveTracker[[#This Row],[Days]]&amp;" "&amp;LeaveTracker[[#This Row],[Type of Leave]]</f>
        <v>1 VL</v>
      </c>
      <c r="L3521" s="23">
        <f ca="1">NETWORKDAYS(LeaveTracker[[#This Row],[Start Date]],LeaveTracker[[#This Row],[End Date]],lstHolidays)</f>
        <v>1</v>
      </c>
      <c r="M3521" s="27"/>
    </row>
    <row r="3522" spans="1:13" ht="30" customHeight="1" x14ac:dyDescent="0.3">
      <c r="A3522" s="27">
        <f t="shared" si="29"/>
        <v>89</v>
      </c>
      <c r="B3522" s="31">
        <v>44972</v>
      </c>
      <c r="C3522" s="31">
        <v>44957</v>
      </c>
      <c r="D3522" s="19" t="s">
        <v>1938</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19" t="s">
        <v>82</v>
      </c>
      <c r="K3522" s="51" t="str">
        <f ca="1">LeaveTracker[[#This Row],[Days]]&amp;" "&amp;LeaveTracker[[#This Row],[Type of Leave]]</f>
        <v>5 VL</v>
      </c>
      <c r="L3522" s="23">
        <f ca="1">NETWORKDAYS(LeaveTracker[[#This Row],[Start Date]],LeaveTracker[[#This Row],[End Date]],lstHolidays)</f>
        <v>5</v>
      </c>
      <c r="M3522" s="27"/>
    </row>
    <row r="3523" spans="1:13" ht="30" customHeight="1" x14ac:dyDescent="0.3">
      <c r="A3523" s="27">
        <f t="shared" si="29"/>
        <v>90</v>
      </c>
      <c r="B3523" s="31">
        <v>44972</v>
      </c>
      <c r="C3523" s="31">
        <v>44957</v>
      </c>
      <c r="D3523" s="19" t="s">
        <v>1938</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19" t="s">
        <v>81</v>
      </c>
      <c r="K3523" s="51" t="str">
        <f ca="1">LeaveTracker[[#This Row],[Days]]&amp;" "&amp;LeaveTracker[[#This Row],[Type of Leave]]</f>
        <v>2 SL</v>
      </c>
      <c r="L3523" s="23">
        <f ca="1">NETWORKDAYS(LeaveTracker[[#This Row],[Start Date]],LeaveTracker[[#This Row],[End Date]],lstHolidays)</f>
        <v>2</v>
      </c>
      <c r="M3523" s="27"/>
    </row>
    <row r="3524" spans="1:13" ht="30" customHeight="1" x14ac:dyDescent="0.3">
      <c r="A3524" s="27">
        <f t="shared" si="29"/>
        <v>91</v>
      </c>
      <c r="B3524" s="31">
        <v>44972</v>
      </c>
      <c r="C3524" s="31">
        <v>44897</v>
      </c>
      <c r="D3524" s="19" t="s">
        <v>265</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19" t="s">
        <v>82</v>
      </c>
      <c r="J3524" s="43" t="s">
        <v>1004</v>
      </c>
      <c r="K3524" s="51" t="str">
        <f ca="1">LeaveTracker[[#This Row],[Days]]&amp;" "&amp;LeaveTracker[[#This Row],[Type of Leave]]</f>
        <v>1 VL</v>
      </c>
      <c r="L3524" s="23">
        <f ca="1">NETWORKDAYS(LeaveTracker[[#This Row],[Start Date]],LeaveTracker[[#This Row],[End Date]],lstHolidays)</f>
        <v>1</v>
      </c>
      <c r="M3524" s="27"/>
    </row>
    <row r="3525" spans="1:13" ht="30" customHeight="1" x14ac:dyDescent="0.3">
      <c r="A3525" s="27">
        <v>91</v>
      </c>
      <c r="B3525" s="31">
        <v>44972</v>
      </c>
      <c r="C3525" s="31">
        <v>44897</v>
      </c>
      <c r="D3525" s="19" t="s">
        <v>265</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19" t="s">
        <v>82</v>
      </c>
      <c r="J3525" s="43" t="s">
        <v>1004</v>
      </c>
      <c r="K3525" s="51" t="str">
        <f ca="1">LeaveTracker[[#This Row],[Days]]&amp;" "&amp;LeaveTracker[[#This Row],[Type of Leave]]</f>
        <v>4 VL</v>
      </c>
      <c r="L3525" s="23">
        <f ca="1">NETWORKDAYS(LeaveTracker[[#This Row],[Start Date]],LeaveTracker[[#This Row],[End Date]],lstHolidays)</f>
        <v>4</v>
      </c>
      <c r="M3525" s="27"/>
    </row>
    <row r="3526" spans="1:13" ht="30" customHeight="1" x14ac:dyDescent="0.3">
      <c r="A3526" s="27">
        <f t="shared" si="29"/>
        <v>92</v>
      </c>
      <c r="B3526" s="31">
        <v>44972</v>
      </c>
      <c r="C3526" s="31">
        <v>44935</v>
      </c>
      <c r="D3526" s="19" t="s">
        <v>265</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19" t="s">
        <v>298</v>
      </c>
      <c r="J3526" s="43" t="s">
        <v>1003</v>
      </c>
      <c r="K3526" s="51" t="str">
        <f ca="1">LeaveTracker[[#This Row],[Days]]&amp;" "&amp;LeaveTracker[[#This Row],[Type of Leave]]</f>
        <v>1 OTHER</v>
      </c>
      <c r="L3526" s="23">
        <f ca="1">NETWORKDAYS(LeaveTracker[[#This Row],[Start Date]],LeaveTracker[[#This Row],[End Date]],lstHolidays)</f>
        <v>1</v>
      </c>
      <c r="M3526" s="27"/>
    </row>
    <row r="3527" spans="1:13" ht="30" customHeight="1" x14ac:dyDescent="0.3">
      <c r="A3527" s="27">
        <f t="shared" si="29"/>
        <v>93</v>
      </c>
      <c r="B3527" s="31">
        <v>44972</v>
      </c>
      <c r="C3527" s="31">
        <v>44965</v>
      </c>
      <c r="D3527" s="19" t="s">
        <v>1960</v>
      </c>
      <c r="E3527" s="51">
        <f>IF(ISBLANK(LeaveTracker[[#This Row],[Employee Name]]),"-----",VLOOKUP(LeaveTracker[[#This Row],[Employee Name]],Employees[[Employee Name]:[Office]],7))</f>
        <v>0</v>
      </c>
      <c r="F3527" s="51">
        <f>IF(ISBLANK(LeaveTracker[[#This Row],[Employee Name]]),"-----",VLOOKUP(LeaveTracker[[#This Row],[Employee Name]],Employees[[Employee Name]:[Office]],6))</f>
        <v>0</v>
      </c>
      <c r="G3527" s="24">
        <v>44970</v>
      </c>
      <c r="H3527" s="24">
        <v>44970</v>
      </c>
      <c r="I3527" s="19" t="s">
        <v>82</v>
      </c>
      <c r="K3527" s="51" t="str">
        <f ca="1">LeaveTracker[[#This Row],[Days]]&amp;" "&amp;LeaveTracker[[#This Row],[Type of Leave]]</f>
        <v>1 VL</v>
      </c>
      <c r="L3527" s="23">
        <f ca="1">NETWORKDAYS(LeaveTracker[[#This Row],[Start Date]],LeaveTracker[[#This Row],[End Date]],lstHolidays)</f>
        <v>1</v>
      </c>
      <c r="M3527" s="27"/>
    </row>
    <row r="3528" spans="1:13" ht="30" customHeight="1" x14ac:dyDescent="0.3">
      <c r="A3528" s="27">
        <f t="shared" si="29"/>
        <v>94</v>
      </c>
      <c r="B3528" s="31">
        <v>44972</v>
      </c>
      <c r="C3528" s="31">
        <v>44908</v>
      </c>
      <c r="D3528" s="19" t="s">
        <v>1960</v>
      </c>
      <c r="E3528" s="51">
        <f>IF(ISBLANK(LeaveTracker[[#This Row],[Employee Name]]),"-----",VLOOKUP(LeaveTracker[[#This Row],[Employee Name]],Employees[[Employee Name]:[Office]],7))</f>
        <v>0</v>
      </c>
      <c r="F3528" s="51">
        <f>IF(ISBLANK(LeaveTracker[[#This Row],[Employee Name]]),"-----",VLOOKUP(LeaveTracker[[#This Row],[Employee Name]],Employees[[Employee Name]:[Office]],6))</f>
        <v>0</v>
      </c>
      <c r="G3528" s="24">
        <v>44915</v>
      </c>
      <c r="H3528" s="24">
        <v>44916</v>
      </c>
      <c r="I3528" s="19" t="s">
        <v>82</v>
      </c>
      <c r="J3528" s="43" t="s">
        <v>1004</v>
      </c>
      <c r="K3528" s="51" t="str">
        <f ca="1">LeaveTracker[[#This Row],[Days]]&amp;" "&amp;LeaveTracker[[#This Row],[Type of Leave]]</f>
        <v>2 VL</v>
      </c>
      <c r="L3528" s="23">
        <f ca="1">NETWORKDAYS(LeaveTracker[[#This Row],[Start Date]],LeaveTracker[[#This Row],[End Date]],lstHolidays)</f>
        <v>2</v>
      </c>
      <c r="M3528" s="27"/>
    </row>
    <row r="3529" spans="1:13" ht="30" customHeight="1" x14ac:dyDescent="0.3">
      <c r="A3529" s="27">
        <f t="shared" si="29"/>
        <v>95</v>
      </c>
      <c r="B3529" s="31">
        <v>44972</v>
      </c>
      <c r="C3529" s="31">
        <v>44932</v>
      </c>
      <c r="D3529" s="19" t="s">
        <v>1838</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19" t="s">
        <v>81</v>
      </c>
      <c r="K3529" s="51" t="str">
        <f ca="1">LeaveTracker[[#This Row],[Days]]&amp;" "&amp;LeaveTracker[[#This Row],[Type of Leave]]</f>
        <v>1 SL</v>
      </c>
      <c r="L3529" s="23">
        <f ca="1">NETWORKDAYS(LeaveTracker[[#This Row],[Start Date]],LeaveTracker[[#This Row],[End Date]],lstHolidays)</f>
        <v>1</v>
      </c>
      <c r="M3529" s="27"/>
    </row>
    <row r="3530" spans="1:13" ht="30" customHeight="1" x14ac:dyDescent="0.3">
      <c r="A3530" s="27">
        <f t="shared" si="29"/>
        <v>96</v>
      </c>
      <c r="B3530" s="31">
        <v>44972</v>
      </c>
      <c r="C3530" s="31">
        <v>44932</v>
      </c>
      <c r="D3530" s="19" t="s">
        <v>1838</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19" t="s">
        <v>81</v>
      </c>
      <c r="K3530" s="51" t="str">
        <f ca="1">LeaveTracker[[#This Row],[Days]]&amp;" "&amp;LeaveTracker[[#This Row],[Type of Leave]]</f>
        <v>1 SL</v>
      </c>
      <c r="L3530" s="23">
        <f ca="1">NETWORKDAYS(LeaveTracker[[#This Row],[Start Date]],LeaveTracker[[#This Row],[End Date]],lstHolidays)</f>
        <v>1</v>
      </c>
      <c r="M3530" s="27"/>
    </row>
    <row r="3531" spans="1:13" ht="30" customHeight="1" x14ac:dyDescent="0.3">
      <c r="A3531" s="27">
        <f t="shared" si="29"/>
        <v>97</v>
      </c>
      <c r="B3531" s="31">
        <v>44972</v>
      </c>
      <c r="C3531" s="31">
        <v>44977</v>
      </c>
      <c r="D3531" s="19" t="s">
        <v>1837</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19" t="s">
        <v>82</v>
      </c>
      <c r="K3531" s="51" t="str">
        <f ca="1">LeaveTracker[[#This Row],[Days]]&amp;" "&amp;LeaveTracker[[#This Row],[Type of Leave]]</f>
        <v>4 VL</v>
      </c>
      <c r="L3531" s="23">
        <f ca="1">NETWORKDAYS(LeaveTracker[[#This Row],[Start Date]],LeaveTracker[[#This Row],[End Date]],lstHolidays)</f>
        <v>4</v>
      </c>
      <c r="M3531" s="27"/>
    </row>
    <row r="3532" spans="1:13" ht="30" customHeight="1" x14ac:dyDescent="0.3">
      <c r="A3532" s="27">
        <f t="shared" si="29"/>
        <v>98</v>
      </c>
      <c r="B3532" s="31">
        <v>44972</v>
      </c>
      <c r="C3532" s="31">
        <v>44924</v>
      </c>
      <c r="D3532" s="19" t="s">
        <v>1837</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19" t="s">
        <v>81</v>
      </c>
      <c r="K3532" s="51" t="str">
        <f ca="1">LeaveTracker[[#This Row],[Days]]&amp;" "&amp;LeaveTracker[[#This Row],[Type of Leave]]</f>
        <v>1 SL</v>
      </c>
      <c r="L3532" s="23">
        <f ca="1">NETWORKDAYS(LeaveTracker[[#This Row],[Start Date]],LeaveTracker[[#This Row],[End Date]],lstHolidays)</f>
        <v>1</v>
      </c>
      <c r="M3532" s="27"/>
    </row>
    <row r="3533" spans="1:13" ht="30" customHeight="1" x14ac:dyDescent="0.3">
      <c r="A3533" s="27">
        <f t="shared" si="29"/>
        <v>99</v>
      </c>
      <c r="B3533" s="31">
        <v>44972</v>
      </c>
      <c r="C3533" s="31">
        <v>44914</v>
      </c>
      <c r="D3533" s="19" t="s">
        <v>2037</v>
      </c>
      <c r="E3533" s="51" t="str">
        <f>IF(ISBLANK(LeaveTracker[[#This Row],[Employee Name]]),"-----",VLOOKUP(LeaveTracker[[#This Row],[Employee Name]],Employees[[Employee Name]:[Office]],7))</f>
        <v>CROSSING ELEM SCH</v>
      </c>
      <c r="F3533" s="51" t="str">
        <f>IF(ISBLANK(LeaveTracker[[#This Row],[Employee Name]]),"-----",VLOOKUP(LeaveTracker[[#This Row],[Employee Name]],Employees[[Employee Name]:[Office]],6))</f>
        <v>REGULAR</v>
      </c>
      <c r="G3533" s="24">
        <v>44922</v>
      </c>
      <c r="H3533" s="24">
        <v>44924</v>
      </c>
      <c r="I3533" s="19" t="s">
        <v>82</v>
      </c>
      <c r="K3533" s="51" t="str">
        <f ca="1">LeaveTracker[[#This Row],[Days]]&amp;" "&amp;LeaveTracker[[#This Row],[Type of Leave]]</f>
        <v>3 VL</v>
      </c>
      <c r="L3533" s="23">
        <f ca="1">NETWORKDAYS(LeaveTracker[[#This Row],[Start Date]],LeaveTracker[[#This Row],[End Date]],lstHolidays)</f>
        <v>3</v>
      </c>
      <c r="M3533" s="27"/>
    </row>
    <row r="3534" spans="1:13" ht="30" customHeight="1" x14ac:dyDescent="0.3">
      <c r="A3534" s="27">
        <f t="shared" si="29"/>
        <v>100</v>
      </c>
      <c r="B3534" s="31">
        <v>44972</v>
      </c>
      <c r="C3534" s="31">
        <v>44953</v>
      </c>
      <c r="D3534" s="19" t="s">
        <v>1837</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19" t="s">
        <v>81</v>
      </c>
      <c r="K3534" s="51" t="str">
        <f ca="1">LeaveTracker[[#This Row],[Days]]&amp;" "&amp;LeaveTracker[[#This Row],[Type of Leave]]</f>
        <v>1 SL</v>
      </c>
      <c r="L3534" s="23">
        <f ca="1">NETWORKDAYS(LeaveTracker[[#This Row],[Start Date]],LeaveTracker[[#This Row],[End Date]],lstHolidays)</f>
        <v>1</v>
      </c>
      <c r="M3534" s="27"/>
    </row>
    <row r="3535" spans="1:13" ht="30" customHeight="1" x14ac:dyDescent="0.3">
      <c r="A3535" s="27">
        <f t="shared" si="29"/>
        <v>101</v>
      </c>
      <c r="B3535" s="31">
        <v>44972</v>
      </c>
      <c r="C3535" s="31">
        <v>44953</v>
      </c>
      <c r="D3535" s="19" t="s">
        <v>1766</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19" t="s">
        <v>298</v>
      </c>
      <c r="J3535" s="43" t="s">
        <v>158</v>
      </c>
      <c r="K3535" s="51" t="str">
        <f ca="1">LeaveTracker[[#This Row],[Days]]&amp;" "&amp;LeaveTracker[[#This Row],[Type of Leave]]</f>
        <v>1 OTHER</v>
      </c>
      <c r="L3535" s="23">
        <f ca="1">NETWORKDAYS(LeaveTracker[[#This Row],[Start Date]],LeaveTracker[[#This Row],[End Date]],lstHolidays)</f>
        <v>1</v>
      </c>
      <c r="M3535" s="27"/>
    </row>
    <row r="3536" spans="1:13" ht="30" customHeight="1" x14ac:dyDescent="0.3">
      <c r="A3536" s="27">
        <f t="shared" si="29"/>
        <v>102</v>
      </c>
      <c r="B3536" s="31">
        <v>44972</v>
      </c>
      <c r="C3536" s="31">
        <v>44949</v>
      </c>
      <c r="D3536" s="19" t="s">
        <v>2037</v>
      </c>
      <c r="E3536" s="51" t="str">
        <f>IF(ISBLANK(LeaveTracker[[#This Row],[Employee Name]]),"-----",VLOOKUP(LeaveTracker[[#This Row],[Employee Name]],Employees[[Employee Name]:[Office]],7))</f>
        <v>CROSSING ELEM SCH</v>
      </c>
      <c r="F3536" s="51" t="str">
        <f>IF(ISBLANK(LeaveTracker[[#This Row],[Employee Name]]),"-----",VLOOKUP(LeaveTracker[[#This Row],[Employee Name]],Employees[[Employee Name]:[Office]],6))</f>
        <v>REGULAR</v>
      </c>
      <c r="G3536" s="24">
        <v>44936</v>
      </c>
      <c r="H3536" s="24">
        <v>44939</v>
      </c>
      <c r="I3536" s="19" t="s">
        <v>81</v>
      </c>
      <c r="K3536" s="51" t="str">
        <f ca="1">LeaveTracker[[#This Row],[Days]]&amp;" "&amp;LeaveTracker[[#This Row],[Type of Leave]]</f>
        <v>4 SL</v>
      </c>
      <c r="L3536" s="23">
        <f ca="1">NETWORKDAYS(LeaveTracker[[#This Row],[Start Date]],LeaveTracker[[#This Row],[End Date]],lstHolidays)</f>
        <v>4</v>
      </c>
      <c r="M3536" s="27"/>
    </row>
    <row r="3537" spans="1:13" ht="30" customHeight="1" x14ac:dyDescent="0.3">
      <c r="A3537" s="27">
        <v>102</v>
      </c>
      <c r="B3537" s="31">
        <v>44972</v>
      </c>
      <c r="C3537" s="31">
        <v>44949</v>
      </c>
      <c r="D3537" s="19" t="s">
        <v>2037</v>
      </c>
      <c r="E3537" s="51" t="str">
        <f>IF(ISBLANK(LeaveTracker[[#This Row],[Employee Name]]),"-----",VLOOKUP(LeaveTracker[[#This Row],[Employee Name]],Employees[[Employee Name]:[Office]],7))</f>
        <v>CROSSING ELEM SCH</v>
      </c>
      <c r="F3537" s="51" t="str">
        <f>IF(ISBLANK(LeaveTracker[[#This Row],[Employee Name]]),"-----",VLOOKUP(LeaveTracker[[#This Row],[Employee Name]],Employees[[Employee Name]:[Office]],6))</f>
        <v>REGULAR</v>
      </c>
      <c r="G3537" s="24">
        <v>44942</v>
      </c>
      <c r="H3537" s="24">
        <v>44946</v>
      </c>
      <c r="I3537" s="19"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1749</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19" t="s">
        <v>298</v>
      </c>
      <c r="J3538" s="43" t="s">
        <v>158</v>
      </c>
      <c r="K3538" s="51" t="str">
        <f ca="1">LeaveTracker[[#This Row],[Days]]&amp;" "&amp;LeaveTracker[[#This Row],[Type of Leave]]</f>
        <v>1 OTHER</v>
      </c>
      <c r="L3538" s="23">
        <f ca="1">NETWORKDAYS(LeaveTracker[[#This Row],[Start Date]],LeaveTracker[[#This Row],[End Date]],lstHolidays)</f>
        <v>1</v>
      </c>
      <c r="M3538" s="27"/>
    </row>
    <row r="3539" spans="1:13" ht="30" customHeight="1" x14ac:dyDescent="0.3">
      <c r="A3539" s="27">
        <f t="shared" ref="A3539:A3601" si="30">A3538+1</f>
        <v>104</v>
      </c>
      <c r="B3539" s="31">
        <v>44972</v>
      </c>
      <c r="C3539" s="31">
        <v>44922</v>
      </c>
      <c r="D3539" s="19" t="s">
        <v>1764</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19" t="s">
        <v>81</v>
      </c>
      <c r="K3539" s="51" t="str">
        <f ca="1">LeaveTracker[[#This Row],[Days]]&amp;" "&amp;LeaveTracker[[#This Row],[Type of Leave]]</f>
        <v>1 SL</v>
      </c>
      <c r="L3539" s="23">
        <f ca="1">NETWORKDAYS(LeaveTracker[[#This Row],[Start Date]],LeaveTracker[[#This Row],[End Date]],lstHolidays)</f>
        <v>1</v>
      </c>
      <c r="M3539" s="27"/>
    </row>
    <row r="3540" spans="1:13" ht="30" customHeight="1" x14ac:dyDescent="0.3">
      <c r="A3540" s="27">
        <f t="shared" si="30"/>
        <v>105</v>
      </c>
      <c r="B3540" s="31">
        <v>44972</v>
      </c>
      <c r="C3540" s="31">
        <v>44840</v>
      </c>
      <c r="D3540" s="19" t="s">
        <v>1283</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19" t="s">
        <v>81</v>
      </c>
      <c r="K3540" s="51" t="str">
        <f ca="1">LeaveTracker[[#This Row],[Days]]&amp;" "&amp;LeaveTracker[[#This Row],[Type of Leave]]</f>
        <v>2 SL</v>
      </c>
      <c r="L3540" s="23">
        <f ca="1">NETWORKDAYS(LeaveTracker[[#This Row],[Start Date]],LeaveTracker[[#This Row],[End Date]],lstHolidays)</f>
        <v>2</v>
      </c>
      <c r="M3540" s="27"/>
    </row>
    <row r="3541" spans="1:13" ht="30"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19" t="s">
        <v>298</v>
      </c>
      <c r="J3541" s="43" t="s">
        <v>158</v>
      </c>
      <c r="K3541" s="51" t="str">
        <f ca="1">LeaveTracker[[#This Row],[Days]]&amp;" "&amp;LeaveTracker[[#This Row],[Type of Leave]]</f>
        <v>1 OTHER</v>
      </c>
      <c r="L3541" s="23">
        <f ca="1">NETWORKDAYS(LeaveTracker[[#This Row],[Start Date]],LeaveTracker[[#This Row],[End Date]],lstHolidays)</f>
        <v>1</v>
      </c>
      <c r="M3541" s="27"/>
    </row>
    <row r="3542" spans="1:13" ht="30" customHeight="1" x14ac:dyDescent="0.3">
      <c r="A3542" s="27">
        <f t="shared" si="30"/>
        <v>107</v>
      </c>
      <c r="B3542" s="31">
        <v>44972</v>
      </c>
      <c r="C3542" s="31">
        <v>44852</v>
      </c>
      <c r="D3542" s="19" t="s">
        <v>1283</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19" t="s">
        <v>82</v>
      </c>
      <c r="K3542" s="51" t="str">
        <f ca="1">LeaveTracker[[#This Row],[Days]]&amp;" "&amp;LeaveTracker[[#This Row],[Type of Leave]]</f>
        <v>2 VL</v>
      </c>
      <c r="L3542" s="23">
        <f ca="1">NETWORKDAYS(LeaveTracker[[#This Row],[Start Date]],LeaveTracker[[#This Row],[End Date]],lstHolidays)</f>
        <v>2</v>
      </c>
      <c r="M3542" s="27"/>
    </row>
    <row r="3543" spans="1:13" ht="30" customHeight="1" x14ac:dyDescent="0.3">
      <c r="A3543" s="27">
        <f t="shared" si="30"/>
        <v>108</v>
      </c>
      <c r="B3543" s="31">
        <v>44972</v>
      </c>
      <c r="C3543" s="31">
        <v>44897</v>
      </c>
      <c r="D3543" s="19" t="s">
        <v>1283</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19" t="s">
        <v>82</v>
      </c>
      <c r="K3543" s="51" t="str">
        <f ca="1">LeaveTracker[[#This Row],[Days]]&amp;" "&amp;LeaveTracker[[#This Row],[Type of Leave]]</f>
        <v>1 VL</v>
      </c>
      <c r="L3543" s="23">
        <f ca="1">NETWORKDAYS(LeaveTracker[[#This Row],[Start Date]],LeaveTracker[[#This Row],[End Date]],lstHolidays)</f>
        <v>1</v>
      </c>
      <c r="M3543" s="27"/>
    </row>
    <row r="3544" spans="1:13" ht="30"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19" t="s">
        <v>81</v>
      </c>
      <c r="K3544" s="51" t="str">
        <f ca="1">LeaveTracker[[#This Row],[Days]]&amp;" "&amp;LeaveTracker[[#This Row],[Type of Leave]]</f>
        <v>1 SL</v>
      </c>
      <c r="L3544" s="23">
        <f ca="1">NETWORKDAYS(LeaveTracker[[#This Row],[Start Date]],LeaveTracker[[#This Row],[End Date]],lstHolidays)</f>
        <v>1</v>
      </c>
      <c r="M3544" s="27"/>
    </row>
    <row r="3545" spans="1:13" ht="30"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19" t="s">
        <v>82</v>
      </c>
      <c r="K3545" s="51" t="str">
        <f ca="1">LeaveTracker[[#This Row],[Days]]&amp;" "&amp;LeaveTracker[[#This Row],[Type of Leave]]</f>
        <v>1 VL</v>
      </c>
      <c r="L3545" s="23">
        <f ca="1">NETWORKDAYS(LeaveTracker[[#This Row],[Start Date]],LeaveTracker[[#This Row],[End Date]],lstHolidays)</f>
        <v>1</v>
      </c>
      <c r="M3545" s="27"/>
    </row>
    <row r="3546" spans="1:13" ht="30"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19" t="s">
        <v>82</v>
      </c>
      <c r="K3546" s="51" t="str">
        <f ca="1">LeaveTracker[[#This Row],[Days]]&amp;" "&amp;LeaveTracker[[#This Row],[Type of Leave]]</f>
        <v>0 VL</v>
      </c>
      <c r="L3546" s="23">
        <f ca="1">NETWORKDAYS(LeaveTracker[[#This Row],[Start Date]],LeaveTracker[[#This Row],[End Date]],lstHolidays)</f>
        <v>0</v>
      </c>
      <c r="M3546" s="27"/>
    </row>
    <row r="3547" spans="1:13" ht="30"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19" t="s">
        <v>82</v>
      </c>
      <c r="K3547" s="51" t="str">
        <f ca="1">LeaveTracker[[#This Row],[Days]]&amp;" "&amp;LeaveTracker[[#This Row],[Type of Leave]]</f>
        <v>4 VL</v>
      </c>
      <c r="L3547" s="23">
        <f ca="1">NETWORKDAYS(LeaveTracker[[#This Row],[Start Date]],LeaveTracker[[#This Row],[End Date]],lstHolidays)</f>
        <v>4</v>
      </c>
      <c r="M3547" s="27"/>
    </row>
    <row r="3548" spans="1:13" ht="30"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19" t="s">
        <v>82</v>
      </c>
      <c r="K3548" s="51" t="str">
        <f ca="1">LeaveTracker[[#This Row],[Days]]&amp;" "&amp;LeaveTracker[[#This Row],[Type of Leave]]</f>
        <v>1 VL</v>
      </c>
      <c r="L3548" s="23">
        <f ca="1">NETWORKDAYS(LeaveTracker[[#This Row],[Start Date]],LeaveTracker[[#This Row],[End Date]],lstHolidays)</f>
        <v>1</v>
      </c>
      <c r="M3548" s="27"/>
    </row>
    <row r="3549" spans="1:13" ht="30"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19" t="s">
        <v>81</v>
      </c>
      <c r="K3549" s="51" t="str">
        <f ca="1">LeaveTracker[[#This Row],[Days]]&amp;" "&amp;LeaveTracker[[#This Row],[Type of Leave]]</f>
        <v>1 SL</v>
      </c>
      <c r="L3549" s="23">
        <f ca="1">NETWORKDAYS(LeaveTracker[[#This Row],[Start Date]],LeaveTracker[[#This Row],[End Date]],lstHolidays)</f>
        <v>1</v>
      </c>
      <c r="M3549" s="27"/>
    </row>
    <row r="3550" spans="1:13" ht="30" customHeight="1" x14ac:dyDescent="0.3">
      <c r="A3550" s="27">
        <f t="shared" si="30"/>
        <v>114</v>
      </c>
      <c r="B3550" s="31">
        <v>44972</v>
      </c>
      <c r="C3550" s="31">
        <v>44881</v>
      </c>
      <c r="D3550" s="19" t="s">
        <v>1819</v>
      </c>
      <c r="E3550" s="51">
        <f>IF(ISBLANK(LeaveTracker[[#This Row],[Employee Name]]),"-----",VLOOKUP(LeaveTracker[[#This Row],[Employee Name]],Employees[[Employee Name]:[Office]],7))</f>
        <v>0</v>
      </c>
      <c r="F3550" s="51">
        <f>IF(ISBLANK(LeaveTracker[[#This Row],[Employee Name]]),"-----",VLOOKUP(LeaveTracker[[#This Row],[Employee Name]],Employees[[Employee Name]:[Office]],6))</f>
        <v>0</v>
      </c>
      <c r="G3550" s="24">
        <v>44880</v>
      </c>
      <c r="H3550" s="24">
        <v>44880</v>
      </c>
      <c r="I3550" s="19" t="s">
        <v>81</v>
      </c>
      <c r="K3550" s="51" t="str">
        <f ca="1">LeaveTracker[[#This Row],[Days]]&amp;" "&amp;LeaveTracker[[#This Row],[Type of Leave]]</f>
        <v>1 SL</v>
      </c>
      <c r="L3550" s="23">
        <f ca="1">NETWORKDAYS(LeaveTracker[[#This Row],[Start Date]],LeaveTracker[[#This Row],[End Date]],lstHolidays)</f>
        <v>1</v>
      </c>
      <c r="M3550" s="27"/>
    </row>
    <row r="3551" spans="1:13" ht="30" customHeight="1" x14ac:dyDescent="0.3">
      <c r="A3551" s="27">
        <f t="shared" si="30"/>
        <v>115</v>
      </c>
      <c r="B3551" s="31">
        <v>44972</v>
      </c>
      <c r="C3551" s="31">
        <v>44882</v>
      </c>
      <c r="D3551" s="19" t="s">
        <v>1878</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19" t="s">
        <v>81</v>
      </c>
      <c r="K3551" s="51" t="str">
        <f ca="1">LeaveTracker[[#This Row],[Days]]&amp;" "&amp;LeaveTracker[[#This Row],[Type of Leave]]</f>
        <v>1 SL</v>
      </c>
      <c r="L3551" s="23">
        <f ca="1">NETWORKDAYS(LeaveTracker[[#This Row],[Start Date]],LeaveTracker[[#This Row],[End Date]],lstHolidays)</f>
        <v>1</v>
      </c>
      <c r="M3551" s="27"/>
    </row>
    <row r="3552" spans="1:13" ht="30" customHeight="1" x14ac:dyDescent="0.3">
      <c r="A3552" s="27">
        <f t="shared" si="30"/>
        <v>116</v>
      </c>
      <c r="B3552" s="31">
        <v>44972</v>
      </c>
      <c r="C3552" s="31">
        <v>44882</v>
      </c>
      <c r="D3552" s="19" t="s">
        <v>1878</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19" t="s">
        <v>298</v>
      </c>
      <c r="J3552" s="43" t="s">
        <v>1003</v>
      </c>
      <c r="K3552" s="51" t="str">
        <f ca="1">LeaveTracker[[#This Row],[Days]]&amp;" "&amp;LeaveTracker[[#This Row],[Type of Leave]]</f>
        <v>1 OTHER</v>
      </c>
      <c r="L3552" s="23">
        <f ca="1">NETWORKDAYS(LeaveTracker[[#This Row],[Start Date]],LeaveTracker[[#This Row],[End Date]],lstHolidays)</f>
        <v>1</v>
      </c>
      <c r="M3552" s="27"/>
    </row>
    <row r="3553" spans="1:13" ht="30" customHeight="1" x14ac:dyDescent="0.3">
      <c r="A3553" s="27">
        <f t="shared" si="30"/>
        <v>117</v>
      </c>
      <c r="B3553" s="31">
        <v>44972</v>
      </c>
      <c r="C3553" s="31">
        <v>44882</v>
      </c>
      <c r="D3553" s="19" t="s">
        <v>1878</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19" t="s">
        <v>82</v>
      </c>
      <c r="K3553" s="51" t="str">
        <f ca="1">LeaveTracker[[#This Row],[Days]]&amp;" "&amp;LeaveTracker[[#This Row],[Type of Leave]]</f>
        <v>1 VL</v>
      </c>
      <c r="L3553" s="23">
        <f ca="1">NETWORKDAYS(LeaveTracker[[#This Row],[Start Date]],LeaveTracker[[#This Row],[End Date]],lstHolidays)</f>
        <v>1</v>
      </c>
      <c r="M3553" s="27"/>
    </row>
    <row r="3554" spans="1:13" ht="30" customHeight="1" x14ac:dyDescent="0.3">
      <c r="A3554" s="27">
        <f t="shared" si="30"/>
        <v>118</v>
      </c>
      <c r="B3554" s="31">
        <v>44972</v>
      </c>
      <c r="C3554" s="31">
        <v>44876</v>
      </c>
      <c r="D3554" s="19" t="s">
        <v>1823</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19" t="s">
        <v>82</v>
      </c>
      <c r="K3554" s="51" t="str">
        <f ca="1">LeaveTracker[[#This Row],[Days]]&amp;" "&amp;LeaveTracker[[#This Row],[Type of Leave]]</f>
        <v>5 VL</v>
      </c>
      <c r="L3554" s="23">
        <f ca="1">NETWORKDAYS(LeaveTracker[[#This Row],[Start Date]],LeaveTracker[[#This Row],[End Date]],lstHolidays)</f>
        <v>5</v>
      </c>
      <c r="M3554" s="27"/>
    </row>
    <row r="3555" spans="1:13" ht="30" customHeight="1" x14ac:dyDescent="0.3">
      <c r="A3555" s="27">
        <f t="shared" si="30"/>
        <v>119</v>
      </c>
      <c r="B3555" s="31">
        <v>44972</v>
      </c>
      <c r="C3555" s="31">
        <v>44930</v>
      </c>
      <c r="D3555" s="18" t="s">
        <v>2039</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19" t="s">
        <v>298</v>
      </c>
      <c r="J3555" s="43" t="s">
        <v>1003</v>
      </c>
      <c r="K3555" s="51" t="str">
        <f ca="1">LeaveTracker[[#This Row],[Days]]&amp;" "&amp;LeaveTracker[[#This Row],[Type of Leave]]</f>
        <v>1 OTHER</v>
      </c>
      <c r="L3555" s="23">
        <f ca="1">NETWORKDAYS(LeaveTracker[[#This Row],[Start Date]],LeaveTracker[[#This Row],[End Date]],lstHolidays)</f>
        <v>1</v>
      </c>
      <c r="M3555" s="27"/>
    </row>
    <row r="3556" spans="1:13" ht="30" customHeight="1" x14ac:dyDescent="0.3">
      <c r="A3556" s="27">
        <f t="shared" si="30"/>
        <v>120</v>
      </c>
      <c r="B3556" s="31">
        <v>44972</v>
      </c>
      <c r="C3556" s="31">
        <v>44931</v>
      </c>
      <c r="D3556" s="19" t="s">
        <v>1864</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19" t="s">
        <v>81</v>
      </c>
      <c r="K3556" s="51" t="str">
        <f ca="1">LeaveTracker[[#This Row],[Days]]&amp;" "&amp;LeaveTracker[[#This Row],[Type of Leave]]</f>
        <v>2 SL</v>
      </c>
      <c r="L3556" s="23">
        <f ca="1">NETWORKDAYS(LeaveTracker[[#This Row],[Start Date]],LeaveTracker[[#This Row],[End Date]],lstHolidays)</f>
        <v>2</v>
      </c>
      <c r="M3556" s="27"/>
    </row>
    <row r="3557" spans="1:13" ht="30" customHeight="1" x14ac:dyDescent="0.3">
      <c r="A3557" s="27">
        <f t="shared" si="30"/>
        <v>121</v>
      </c>
      <c r="B3557" s="31">
        <v>44972</v>
      </c>
      <c r="C3557" s="31">
        <v>44929</v>
      </c>
      <c r="D3557" s="19" t="s">
        <v>1865</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19" t="s">
        <v>298</v>
      </c>
      <c r="J3557" s="43" t="s">
        <v>158</v>
      </c>
      <c r="K3557" s="51" t="str">
        <f ca="1">LeaveTracker[[#This Row],[Days]]&amp;" "&amp;LeaveTracker[[#This Row],[Type of Leave]]</f>
        <v>1 OTHER</v>
      </c>
      <c r="L3557" s="23">
        <f ca="1">NETWORKDAYS(LeaveTracker[[#This Row],[Start Date]],LeaveTracker[[#This Row],[End Date]],lstHolidays)</f>
        <v>1</v>
      </c>
      <c r="M3557" s="27"/>
    </row>
    <row r="3558" spans="1:13" ht="30" customHeight="1" x14ac:dyDescent="0.3">
      <c r="A3558" s="27">
        <f t="shared" si="30"/>
        <v>122</v>
      </c>
      <c r="B3558" s="31">
        <v>44972</v>
      </c>
      <c r="C3558" s="31">
        <v>44930</v>
      </c>
      <c r="D3558" s="19" t="s">
        <v>1819</v>
      </c>
      <c r="E3558" s="51">
        <f>IF(ISBLANK(LeaveTracker[[#This Row],[Employee Name]]),"-----",VLOOKUP(LeaveTracker[[#This Row],[Employee Name]],Employees[[Employee Name]:[Office]],7))</f>
        <v>0</v>
      </c>
      <c r="F3558" s="51">
        <f>IF(ISBLANK(LeaveTracker[[#This Row],[Employee Name]]),"-----",VLOOKUP(LeaveTracker[[#This Row],[Employee Name]],Employees[[Employee Name]:[Office]],6))</f>
        <v>0</v>
      </c>
      <c r="G3558" s="24">
        <v>44929</v>
      </c>
      <c r="H3558" s="24">
        <v>44929</v>
      </c>
      <c r="I3558" s="19" t="s">
        <v>81</v>
      </c>
      <c r="K3558" s="51" t="str">
        <f ca="1">LeaveTracker[[#This Row],[Days]]&amp;" "&amp;LeaveTracker[[#This Row],[Type of Leave]]</f>
        <v>1 SL</v>
      </c>
      <c r="L3558" s="23">
        <f ca="1">NETWORKDAYS(LeaveTracker[[#This Row],[Start Date]],LeaveTracker[[#This Row],[End Date]],lstHolidays)</f>
        <v>1</v>
      </c>
      <c r="M3558" s="27"/>
    </row>
    <row r="3559" spans="1:13" ht="30" customHeight="1" x14ac:dyDescent="0.3">
      <c r="A3559" s="27">
        <f t="shared" si="30"/>
        <v>123</v>
      </c>
      <c r="B3559" s="31">
        <v>44972</v>
      </c>
      <c r="C3559" s="31">
        <v>44928</v>
      </c>
      <c r="D3559" s="19" t="s">
        <v>1821</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19" t="s">
        <v>81</v>
      </c>
      <c r="K3559" s="51" t="str">
        <f ca="1">LeaveTracker[[#This Row],[Days]]&amp;" "&amp;LeaveTracker[[#This Row],[Type of Leave]]</f>
        <v>1 SL</v>
      </c>
      <c r="L3559" s="23">
        <f ca="1">NETWORKDAYS(LeaveTracker[[#This Row],[Start Date]],LeaveTracker[[#This Row],[End Date]],lstHolidays)</f>
        <v>1</v>
      </c>
      <c r="M3559" s="27"/>
    </row>
    <row r="3560" spans="1:13" ht="30" customHeight="1" x14ac:dyDescent="0.3">
      <c r="A3560" s="27">
        <f t="shared" si="30"/>
        <v>124</v>
      </c>
      <c r="B3560" s="31">
        <v>44972</v>
      </c>
      <c r="C3560" s="31">
        <v>44904</v>
      </c>
      <c r="D3560" s="19" t="s">
        <v>1819</v>
      </c>
      <c r="E3560" s="51">
        <f>IF(ISBLANK(LeaveTracker[[#This Row],[Employee Name]]),"-----",VLOOKUP(LeaveTracker[[#This Row],[Employee Name]],Employees[[Employee Name]:[Office]],7))</f>
        <v>0</v>
      </c>
      <c r="F3560" s="51">
        <f>IF(ISBLANK(LeaveTracker[[#This Row],[Employee Name]]),"-----",VLOOKUP(LeaveTracker[[#This Row],[Employee Name]],Employees[[Employee Name]:[Office]],6))</f>
        <v>0</v>
      </c>
      <c r="G3560" s="24">
        <v>44902</v>
      </c>
      <c r="H3560" s="24">
        <v>44902</v>
      </c>
      <c r="I3560" s="19" t="s">
        <v>81</v>
      </c>
      <c r="K3560" s="51" t="str">
        <f ca="1">LeaveTracker[[#This Row],[Days]]&amp;" "&amp;LeaveTracker[[#This Row],[Type of Leave]]</f>
        <v>1 SL</v>
      </c>
      <c r="L3560" s="23">
        <f ca="1">NETWORKDAYS(LeaveTracker[[#This Row],[Start Date]],LeaveTracker[[#This Row],[End Date]],lstHolidays)</f>
        <v>1</v>
      </c>
      <c r="M3560" s="27"/>
    </row>
    <row r="3561" spans="1:13" ht="30" customHeight="1" x14ac:dyDescent="0.3">
      <c r="A3561" s="27">
        <f t="shared" si="30"/>
        <v>125</v>
      </c>
      <c r="B3561" s="31">
        <v>44972</v>
      </c>
      <c r="C3561" s="31">
        <v>44904</v>
      </c>
      <c r="D3561" s="19" t="s">
        <v>1823</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19" t="s">
        <v>81</v>
      </c>
      <c r="K3561" s="51" t="str">
        <f ca="1">LeaveTracker[[#This Row],[Days]]&amp;" "&amp;LeaveTracker[[#This Row],[Type of Leave]]</f>
        <v>1 SL</v>
      </c>
      <c r="L3561" s="23">
        <f ca="1">NETWORKDAYS(LeaveTracker[[#This Row],[Start Date]],LeaveTracker[[#This Row],[End Date]],lstHolidays)</f>
        <v>1</v>
      </c>
      <c r="M3561" s="27"/>
    </row>
    <row r="3562" spans="1:13" ht="30" customHeight="1" x14ac:dyDescent="0.3">
      <c r="A3562" s="27">
        <f t="shared" si="30"/>
        <v>126</v>
      </c>
      <c r="B3562" s="31">
        <v>44972</v>
      </c>
      <c r="C3562" s="31">
        <v>44806</v>
      </c>
      <c r="D3562" s="19" t="s">
        <v>1097</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19" t="s">
        <v>82</v>
      </c>
      <c r="K3562" s="51" t="str">
        <f ca="1">LeaveTracker[[#This Row],[Days]]&amp;" "&amp;LeaveTracker[[#This Row],[Type of Leave]]</f>
        <v>1 VL</v>
      </c>
      <c r="L3562" s="23">
        <f ca="1">NETWORKDAYS(LeaveTracker[[#This Row],[Start Date]],LeaveTracker[[#This Row],[End Date]],lstHolidays)</f>
        <v>1</v>
      </c>
      <c r="M3562" s="27"/>
    </row>
    <row r="3563" spans="1:13" ht="30" customHeight="1" x14ac:dyDescent="0.3">
      <c r="A3563" s="27">
        <f t="shared" si="30"/>
        <v>127</v>
      </c>
      <c r="B3563" s="31">
        <v>44972</v>
      </c>
      <c r="C3563" s="31">
        <v>44882</v>
      </c>
      <c r="D3563" s="19" t="s">
        <v>1877</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19" t="s">
        <v>82</v>
      </c>
      <c r="K3563" s="51" t="str">
        <f ca="1">LeaveTracker[[#This Row],[Days]]&amp;" "&amp;LeaveTracker[[#This Row],[Type of Leave]]</f>
        <v>2 VL</v>
      </c>
      <c r="L3563" s="23">
        <f ca="1">NETWORKDAYS(LeaveTracker[[#This Row],[Start Date]],LeaveTracker[[#This Row],[End Date]],lstHolidays)</f>
        <v>2</v>
      </c>
      <c r="M3563" s="27"/>
    </row>
    <row r="3564" spans="1:13" ht="30" customHeight="1" x14ac:dyDescent="0.3">
      <c r="A3564" s="27">
        <f t="shared" si="30"/>
        <v>128</v>
      </c>
      <c r="B3564" s="31">
        <v>44972</v>
      </c>
      <c r="C3564" s="31">
        <v>44882</v>
      </c>
      <c r="D3564" s="19" t="s">
        <v>1097</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19" t="s">
        <v>81</v>
      </c>
      <c r="K3564" s="51" t="str">
        <f ca="1">LeaveTracker[[#This Row],[Days]]&amp;" "&amp;LeaveTracker[[#This Row],[Type of Leave]]</f>
        <v>1 SL</v>
      </c>
      <c r="L3564" s="23">
        <f ca="1">NETWORKDAYS(LeaveTracker[[#This Row],[Start Date]],LeaveTracker[[#This Row],[End Date]],lstHolidays)</f>
        <v>1</v>
      </c>
      <c r="M3564" s="27"/>
    </row>
    <row r="3565" spans="1:13" ht="30"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19" t="s">
        <v>81</v>
      </c>
      <c r="K3565" s="51" t="str">
        <f ca="1">LeaveTracker[[#This Row],[Days]]&amp;" "&amp;LeaveTracker[[#This Row],[Type of Leave]]</f>
        <v>1 SL</v>
      </c>
      <c r="L3565" s="23">
        <f ca="1">NETWORKDAYS(LeaveTracker[[#This Row],[Start Date]],LeaveTracker[[#This Row],[End Date]],lstHolidays)</f>
        <v>1</v>
      </c>
      <c r="M3565" s="27"/>
    </row>
    <row r="3566" spans="1:13" ht="30"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19" t="s">
        <v>81</v>
      </c>
      <c r="K3566" s="51" t="str">
        <f ca="1">LeaveTracker[[#This Row],[Days]]&amp;" "&amp;LeaveTracker[[#This Row],[Type of Leave]]</f>
        <v>2 SL</v>
      </c>
      <c r="L3566" s="23">
        <f ca="1">NETWORKDAYS(LeaveTracker[[#This Row],[Start Date]],LeaveTracker[[#This Row],[End Date]],lstHolidays)</f>
        <v>2</v>
      </c>
      <c r="M3566" s="27"/>
    </row>
    <row r="3567" spans="1:13" ht="30"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19" t="s">
        <v>82</v>
      </c>
      <c r="K3567" s="51" t="str">
        <f ca="1">LeaveTracker[[#This Row],[Days]]&amp;" "&amp;LeaveTracker[[#This Row],[Type of Leave]]</f>
        <v>3 VL</v>
      </c>
      <c r="L3567" s="23">
        <f ca="1">NETWORKDAYS(LeaveTracker[[#This Row],[Start Date]],LeaveTracker[[#This Row],[End Date]],lstHolidays)</f>
        <v>3</v>
      </c>
      <c r="M3567" s="27"/>
    </row>
    <row r="3568" spans="1:13" ht="30" customHeight="1" x14ac:dyDescent="0.3">
      <c r="A3568" s="27">
        <f t="shared" si="30"/>
        <v>131</v>
      </c>
      <c r="B3568" s="31">
        <v>44972</v>
      </c>
      <c r="C3568" s="31">
        <v>44827</v>
      </c>
      <c r="D3568" s="19" t="s">
        <v>1097</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19" t="s">
        <v>298</v>
      </c>
      <c r="J3568" s="43" t="s">
        <v>1003</v>
      </c>
      <c r="K3568" s="51" t="str">
        <f ca="1">LeaveTracker[[#This Row],[Days]]&amp;" "&amp;LeaveTracker[[#This Row],[Type of Leave]]</f>
        <v>2 OTHER</v>
      </c>
      <c r="L3568" s="23">
        <f ca="1">NETWORKDAYS(LeaveTracker[[#This Row],[Start Date]],LeaveTracker[[#This Row],[End Date]],lstHolidays)</f>
        <v>2</v>
      </c>
      <c r="M3568" s="27"/>
    </row>
    <row r="3569" spans="1:13" ht="30"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19" t="s">
        <v>81</v>
      </c>
      <c r="K3569" s="51" t="str">
        <f ca="1">LeaveTracker[[#This Row],[Days]]&amp;" "&amp;LeaveTracker[[#This Row],[Type of Leave]]</f>
        <v>1 SL</v>
      </c>
      <c r="L3569" s="23">
        <f ca="1">NETWORKDAYS(LeaveTracker[[#This Row],[Start Date]],LeaveTracker[[#This Row],[End Date]],lstHolidays)</f>
        <v>1</v>
      </c>
      <c r="M3569" s="27"/>
    </row>
    <row r="3570" spans="1:13" ht="30"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19" t="s">
        <v>81</v>
      </c>
      <c r="K3570" s="51" t="str">
        <f ca="1">LeaveTracker[[#This Row],[Days]]&amp;" "&amp;LeaveTracker[[#This Row],[Type of Leave]]</f>
        <v>1 SL</v>
      </c>
      <c r="L3570" s="23">
        <f ca="1">NETWORKDAYS(LeaveTracker[[#This Row],[Start Date]],LeaveTracker[[#This Row],[End Date]],lstHolidays)</f>
        <v>1</v>
      </c>
      <c r="M3570" s="27"/>
    </row>
    <row r="3571" spans="1:13" ht="30"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19" t="s">
        <v>81</v>
      </c>
      <c r="K3571" s="51" t="str">
        <f ca="1">LeaveTracker[[#This Row],[Days]]&amp;" "&amp;LeaveTracker[[#This Row],[Type of Leave]]</f>
        <v>1 SL</v>
      </c>
      <c r="L3571" s="23">
        <f ca="1">NETWORKDAYS(LeaveTracker[[#This Row],[Start Date]],LeaveTracker[[#This Row],[End Date]],lstHolidays)</f>
        <v>1</v>
      </c>
      <c r="M3571" s="27"/>
    </row>
    <row r="3572" spans="1:13" ht="30"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19" t="s">
        <v>81</v>
      </c>
      <c r="K3572" s="51" t="str">
        <f ca="1">LeaveTracker[[#This Row],[Days]]&amp;" "&amp;LeaveTracker[[#This Row],[Type of Leave]]</f>
        <v>1 SL</v>
      </c>
      <c r="L3572" s="23">
        <f ca="1">NETWORKDAYS(LeaveTracker[[#This Row],[Start Date]],LeaveTracker[[#This Row],[End Date]],lstHolidays)</f>
        <v>1</v>
      </c>
      <c r="M3572" s="27"/>
    </row>
    <row r="3573" spans="1:13" ht="30"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19" t="s">
        <v>82</v>
      </c>
      <c r="K3573" s="51" t="str">
        <f ca="1">LeaveTracker[[#This Row],[Days]]&amp;" "&amp;LeaveTracker[[#This Row],[Type of Leave]]</f>
        <v>3 VL</v>
      </c>
      <c r="L3573" s="23">
        <f ca="1">NETWORKDAYS(LeaveTracker[[#This Row],[Start Date]],LeaveTracker[[#This Row],[End Date]],lstHolidays)</f>
        <v>3</v>
      </c>
      <c r="M3573" s="27"/>
    </row>
    <row r="3574" spans="1:13" ht="30"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19" t="s">
        <v>82</v>
      </c>
      <c r="K3574" s="51" t="str">
        <f ca="1">LeaveTracker[[#This Row],[Days]]&amp;" "&amp;LeaveTracker[[#This Row],[Type of Leave]]</f>
        <v>2 VL</v>
      </c>
      <c r="L3574" s="23">
        <f ca="1">NETWORKDAYS(LeaveTracker[[#This Row],[Start Date]],LeaveTracker[[#This Row],[End Date]],lstHolidays)</f>
        <v>2</v>
      </c>
      <c r="M3574" s="27"/>
    </row>
    <row r="3575" spans="1:13" ht="30"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19" t="s">
        <v>298</v>
      </c>
      <c r="J3575" s="43" t="s">
        <v>1003</v>
      </c>
      <c r="K3575" s="51" t="str">
        <f ca="1">LeaveTracker[[#This Row],[Days]]&amp;" "&amp;LeaveTracker[[#This Row],[Type of Leave]]</f>
        <v>1 OTHER</v>
      </c>
      <c r="L3575" s="23">
        <f ca="1">NETWORKDAYS(LeaveTracker[[#This Row],[Start Date]],LeaveTracker[[#This Row],[End Date]],lstHolidays)</f>
        <v>1</v>
      </c>
      <c r="M3575" s="27"/>
    </row>
    <row r="3576" spans="1:13" ht="30"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19" t="s">
        <v>81</v>
      </c>
      <c r="K3576" s="51" t="str">
        <f ca="1">LeaveTracker[[#This Row],[Days]]&amp;" "&amp;LeaveTracker[[#This Row],[Type of Leave]]</f>
        <v>2 SL</v>
      </c>
      <c r="L3576" s="23">
        <f ca="1">NETWORKDAYS(LeaveTracker[[#This Row],[Start Date]],LeaveTracker[[#This Row],[End Date]],lstHolidays)</f>
        <v>2</v>
      </c>
      <c r="M3576" s="27"/>
    </row>
    <row r="3577" spans="1:13" ht="30"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19" t="s">
        <v>298</v>
      </c>
      <c r="J3577" s="43" t="s">
        <v>1003</v>
      </c>
      <c r="K3577" s="51" t="str">
        <f ca="1">LeaveTracker[[#This Row],[Days]]&amp;" "&amp;LeaveTracker[[#This Row],[Type of Leave]]</f>
        <v>1 OTHER</v>
      </c>
      <c r="L3577" s="23">
        <f ca="1">NETWORKDAYS(LeaveTracker[[#This Row],[Start Date]],LeaveTracker[[#This Row],[End Date]],lstHolidays)</f>
        <v>1</v>
      </c>
      <c r="M3577" s="27"/>
    </row>
    <row r="3578" spans="1:13" ht="30" customHeight="1" x14ac:dyDescent="0.3">
      <c r="A3578" s="27">
        <f t="shared" si="30"/>
        <v>140</v>
      </c>
      <c r="B3578" s="31">
        <v>44972</v>
      </c>
      <c r="C3578" s="31">
        <v>44852</v>
      </c>
      <c r="D3578" s="19" t="s">
        <v>2042</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19" t="s">
        <v>82</v>
      </c>
      <c r="K3578" s="51" t="str">
        <f>LeaveTracker[[#This Row],[Days]]&amp;" "&amp;LeaveTracker[[#This Row],[Type of Leave]]</f>
        <v>1 VL</v>
      </c>
      <c r="L3578" s="23">
        <v>1</v>
      </c>
      <c r="M3578" s="27"/>
    </row>
    <row r="3579" spans="1:13" ht="30" customHeight="1" x14ac:dyDescent="0.3">
      <c r="A3579" s="27">
        <f>A3578</f>
        <v>140</v>
      </c>
      <c r="B3579" s="31">
        <v>44972</v>
      </c>
      <c r="C3579" s="31">
        <v>44852</v>
      </c>
      <c r="D3579" s="19" t="s">
        <v>2042</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19" t="s">
        <v>82</v>
      </c>
      <c r="K3579" s="51" t="str">
        <f ca="1">LeaveTracker[[#This Row],[Days]]&amp;" "&amp;LeaveTracker[[#This Row],[Type of Leave]]</f>
        <v>1 VL</v>
      </c>
      <c r="L3579" s="23">
        <f ca="1">NETWORKDAYS(LeaveTracker[[#This Row],[Start Date]],LeaveTracker[[#This Row],[End Date]],lstHolidays)</f>
        <v>1</v>
      </c>
      <c r="M3579" s="27"/>
    </row>
    <row r="3580" spans="1:13" ht="30" customHeight="1" x14ac:dyDescent="0.3">
      <c r="A3580" s="27">
        <f>A3579</f>
        <v>140</v>
      </c>
      <c r="B3580" s="31">
        <v>44972</v>
      </c>
      <c r="C3580" s="31">
        <v>44852</v>
      </c>
      <c r="D3580" s="19" t="s">
        <v>2042</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19" t="s">
        <v>82</v>
      </c>
      <c r="K3580" s="51" t="str">
        <f ca="1">LeaveTracker[[#This Row],[Days]]&amp;" "&amp;LeaveTracker[[#This Row],[Type of Leave]]</f>
        <v>1 VL</v>
      </c>
      <c r="L3580" s="23">
        <f ca="1">NETWORKDAYS(LeaveTracker[[#This Row],[Start Date]],LeaveTracker[[#This Row],[End Date]],lstHolidays)</f>
        <v>1</v>
      </c>
      <c r="M3580" s="27"/>
    </row>
    <row r="3581" spans="1:13" ht="30" customHeight="1" x14ac:dyDescent="0.3">
      <c r="A3581" s="27">
        <f t="shared" si="30"/>
        <v>141</v>
      </c>
      <c r="B3581" s="31">
        <v>44972</v>
      </c>
      <c r="C3581" s="31">
        <v>44852</v>
      </c>
      <c r="D3581" s="19" t="s">
        <v>2042</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19" t="s">
        <v>298</v>
      </c>
      <c r="J3581" s="43" t="s">
        <v>1003</v>
      </c>
      <c r="K3581" s="51" t="str">
        <f ca="1">LeaveTracker[[#This Row],[Days]]&amp;" "&amp;LeaveTracker[[#This Row],[Type of Leave]]</f>
        <v>1 OTHER</v>
      </c>
      <c r="L3581" s="23">
        <f ca="1">NETWORKDAYS(LeaveTracker[[#This Row],[Start Date]],LeaveTracker[[#This Row],[End Date]],lstHolidays)</f>
        <v>1</v>
      </c>
      <c r="M3581" s="27"/>
    </row>
    <row r="3582" spans="1:13" ht="30"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19" t="s">
        <v>298</v>
      </c>
      <c r="J3582" s="43" t="s">
        <v>1003</v>
      </c>
      <c r="K3582" s="51" t="str">
        <f ca="1">LeaveTracker[[#This Row],[Days]]&amp;" "&amp;LeaveTracker[[#This Row],[Type of Leave]]</f>
        <v>1 OTHER</v>
      </c>
      <c r="L3582" s="23">
        <f ca="1">NETWORKDAYS(LeaveTracker[[#This Row],[Start Date]],LeaveTracker[[#This Row],[End Date]],lstHolidays)</f>
        <v>1</v>
      </c>
      <c r="M3582" s="27"/>
    </row>
    <row r="3583" spans="1:13" ht="30"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19" t="s">
        <v>298</v>
      </c>
      <c r="J3583" s="43" t="s">
        <v>1003</v>
      </c>
      <c r="K3583" s="51" t="str">
        <f ca="1">LeaveTracker[[#This Row],[Days]]&amp;" "&amp;LeaveTracker[[#This Row],[Type of Leave]]</f>
        <v>1 OTHER</v>
      </c>
      <c r="L3583" s="23">
        <f ca="1">NETWORKDAYS(LeaveTracker[[#This Row],[Start Date]],LeaveTracker[[#This Row],[End Date]],lstHolidays)</f>
        <v>1</v>
      </c>
      <c r="M3583" s="27"/>
    </row>
    <row r="3584" spans="1:13" ht="30" customHeight="1" x14ac:dyDescent="0.3">
      <c r="A3584" s="27">
        <f t="shared" si="30"/>
        <v>144</v>
      </c>
      <c r="B3584" s="31">
        <v>44972</v>
      </c>
      <c r="C3584" s="31">
        <v>44844</v>
      </c>
      <c r="D3584" s="19" t="s">
        <v>265</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19" t="s">
        <v>81</v>
      </c>
      <c r="K3584" s="51" t="str">
        <f ca="1">LeaveTracker[[#This Row],[Days]]&amp;" "&amp;LeaveTracker[[#This Row],[Type of Leave]]</f>
        <v>1 SL</v>
      </c>
      <c r="L3584" s="23">
        <f ca="1">NETWORKDAYS(LeaveTracker[[#This Row],[Start Date]],LeaveTracker[[#This Row],[End Date]],lstHolidays)</f>
        <v>1</v>
      </c>
      <c r="M3584" s="27"/>
    </row>
    <row r="3585" spans="1:13" ht="30" customHeight="1" x14ac:dyDescent="0.3">
      <c r="A3585" s="27">
        <f t="shared" si="30"/>
        <v>145</v>
      </c>
      <c r="B3585" s="31">
        <v>44972</v>
      </c>
      <c r="C3585" s="31">
        <v>44867</v>
      </c>
      <c r="D3585" s="19" t="s">
        <v>265</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19" t="s">
        <v>81</v>
      </c>
      <c r="K3585" s="51" t="str">
        <f ca="1">LeaveTracker[[#This Row],[Days]]&amp;" "&amp;LeaveTracker[[#This Row],[Type of Leave]]</f>
        <v>1 SL</v>
      </c>
      <c r="L3585" s="23">
        <f ca="1">NETWORKDAYS(LeaveTracker[[#This Row],[Start Date]],LeaveTracker[[#This Row],[End Date]],lstHolidays)</f>
        <v>1</v>
      </c>
      <c r="M3585" s="27"/>
    </row>
    <row r="3586" spans="1:13" ht="30" customHeight="1" x14ac:dyDescent="0.3">
      <c r="A3586" s="27">
        <f t="shared" si="30"/>
        <v>146</v>
      </c>
      <c r="B3586" s="31">
        <v>44972</v>
      </c>
      <c r="C3586" s="31">
        <v>44740</v>
      </c>
      <c r="D3586" s="19" t="s">
        <v>265</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19" t="s">
        <v>298</v>
      </c>
      <c r="J3586" s="43" t="s">
        <v>214</v>
      </c>
      <c r="K3586" s="51" t="str">
        <f ca="1">LeaveTracker[[#This Row],[Days]]&amp;" "&amp;LeaveTracker[[#This Row],[Type of Leave]]</f>
        <v>1 OTHER</v>
      </c>
      <c r="L3586" s="23">
        <f ca="1">NETWORKDAYS(LeaveTracker[[#This Row],[Start Date]],LeaveTracker[[#This Row],[End Date]],lstHolidays)</f>
        <v>1</v>
      </c>
      <c r="M3586" s="27"/>
    </row>
    <row r="3587" spans="1:13" ht="30" customHeight="1" x14ac:dyDescent="0.3">
      <c r="A3587" s="27">
        <f t="shared" si="30"/>
        <v>147</v>
      </c>
      <c r="B3587" s="31">
        <v>44972</v>
      </c>
      <c r="C3587" s="31">
        <v>44743</v>
      </c>
      <c r="D3587" s="19" t="s">
        <v>265</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19" t="s">
        <v>82</v>
      </c>
      <c r="K3587" s="51" t="str">
        <f ca="1">LeaveTracker[[#This Row],[Days]]&amp;" "&amp;LeaveTracker[[#This Row],[Type of Leave]]</f>
        <v>1 VL</v>
      </c>
      <c r="L3587" s="23">
        <f ca="1">NETWORKDAYS(LeaveTracker[[#This Row],[Start Date]],LeaveTracker[[#This Row],[End Date]],lstHolidays)</f>
        <v>1</v>
      </c>
      <c r="M3587" s="27"/>
    </row>
    <row r="3588" spans="1:13" ht="30" customHeight="1" x14ac:dyDescent="0.3">
      <c r="A3588" s="27">
        <v>147</v>
      </c>
      <c r="B3588" s="31">
        <v>44972</v>
      </c>
      <c r="C3588" s="31">
        <v>44743</v>
      </c>
      <c r="D3588" s="19" t="s">
        <v>265</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19" t="s">
        <v>82</v>
      </c>
      <c r="K3588" s="51" t="str">
        <f ca="1">LeaveTracker[[#This Row],[Days]]&amp;" "&amp;LeaveTracker[[#This Row],[Type of Leave]]</f>
        <v>1 VL</v>
      </c>
      <c r="L3588" s="23">
        <f ca="1">NETWORKDAYS(LeaveTracker[[#This Row],[Start Date]],LeaveTracker[[#This Row],[End Date]],lstHolidays)</f>
        <v>1</v>
      </c>
      <c r="M3588" s="27"/>
    </row>
    <row r="3589" spans="1:13" ht="30" customHeight="1" x14ac:dyDescent="0.3">
      <c r="A3589" s="27">
        <f t="shared" si="30"/>
        <v>148</v>
      </c>
      <c r="B3589" s="31">
        <v>44972</v>
      </c>
      <c r="C3589" s="31">
        <v>44886</v>
      </c>
      <c r="D3589" s="19" t="s">
        <v>1326</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19" t="s">
        <v>81</v>
      </c>
      <c r="K3589" s="51" t="str">
        <f ca="1">LeaveTracker[[#This Row],[Days]]&amp;" "&amp;LeaveTracker[[#This Row],[Type of Leave]]</f>
        <v>2 SL</v>
      </c>
      <c r="L3589" s="23">
        <f ca="1">NETWORKDAYS(LeaveTracker[[#This Row],[Start Date]],LeaveTracker[[#This Row],[End Date]],lstHolidays)</f>
        <v>2</v>
      </c>
      <c r="M3589" s="27"/>
    </row>
    <row r="3590" spans="1:13" ht="30" customHeight="1" x14ac:dyDescent="0.3">
      <c r="A3590" s="27">
        <f t="shared" si="30"/>
        <v>149</v>
      </c>
      <c r="B3590" s="31">
        <v>44972</v>
      </c>
      <c r="C3590" s="31">
        <v>44817</v>
      </c>
      <c r="D3590" s="19" t="s">
        <v>1326</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19" t="s">
        <v>82</v>
      </c>
      <c r="K3590" s="51" t="str">
        <f ca="1">LeaveTracker[[#This Row],[Days]]&amp;" "&amp;LeaveTracker[[#This Row],[Type of Leave]]</f>
        <v>1 VL</v>
      </c>
      <c r="L3590" s="23">
        <f ca="1">NETWORKDAYS(LeaveTracker[[#This Row],[Start Date]],LeaveTracker[[#This Row],[End Date]],lstHolidays)</f>
        <v>1</v>
      </c>
      <c r="M3590" s="27"/>
    </row>
    <row r="3591" spans="1:13" ht="30" customHeight="1" x14ac:dyDescent="0.3">
      <c r="A3591" s="27">
        <f t="shared" si="30"/>
        <v>150</v>
      </c>
      <c r="B3591" s="31">
        <v>44972</v>
      </c>
      <c r="C3591" s="31">
        <v>44817</v>
      </c>
      <c r="D3591" s="19" t="s">
        <v>1326</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19" t="s">
        <v>82</v>
      </c>
      <c r="K3591" s="51" t="str">
        <f ca="1">LeaveTracker[[#This Row],[Days]]&amp;" "&amp;LeaveTracker[[#This Row],[Type of Leave]]</f>
        <v>1 VL</v>
      </c>
      <c r="L3591" s="23">
        <f ca="1">NETWORKDAYS(LeaveTracker[[#This Row],[Start Date]],LeaveTracker[[#This Row],[End Date]],lstHolidays)</f>
        <v>1</v>
      </c>
      <c r="M3591" s="27"/>
    </row>
    <row r="3592" spans="1:13" ht="30" customHeight="1" x14ac:dyDescent="0.3">
      <c r="A3592" s="27">
        <f t="shared" si="30"/>
        <v>151</v>
      </c>
      <c r="B3592" s="31">
        <v>44972</v>
      </c>
      <c r="C3592" s="31">
        <v>44782</v>
      </c>
      <c r="D3592" s="19" t="s">
        <v>2263</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19" t="s">
        <v>82</v>
      </c>
      <c r="K3592" s="51" t="str">
        <f ca="1">LeaveTracker[[#This Row],[Days]]&amp;" "&amp;LeaveTracker[[#This Row],[Type of Leave]]</f>
        <v>1 VL</v>
      </c>
      <c r="L3592" s="23">
        <f ca="1">NETWORKDAYS(LeaveTracker[[#This Row],[Start Date]],LeaveTracker[[#This Row],[End Date]],lstHolidays)</f>
        <v>1</v>
      </c>
      <c r="M3592" s="27"/>
    </row>
    <row r="3593" spans="1:13" ht="30" customHeight="1" x14ac:dyDescent="0.3">
      <c r="A3593" s="27">
        <f t="shared" si="30"/>
        <v>152</v>
      </c>
      <c r="B3593" s="31">
        <v>44972</v>
      </c>
      <c r="C3593" s="31">
        <v>44886</v>
      </c>
      <c r="D3593" s="19" t="s">
        <v>1326</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19" t="s">
        <v>81</v>
      </c>
      <c r="K3593" s="51" t="str">
        <f ca="1">LeaveTracker[[#This Row],[Days]]&amp;" "&amp;LeaveTracker[[#This Row],[Type of Leave]]</f>
        <v>3 SL</v>
      </c>
      <c r="L3593" s="23">
        <f ca="1">NETWORKDAYS(LeaveTracker[[#This Row],[Start Date]],LeaveTracker[[#This Row],[End Date]],lstHolidays)</f>
        <v>3</v>
      </c>
      <c r="M3593" s="27"/>
    </row>
    <row r="3594" spans="1:13" ht="30"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19" t="s">
        <v>81</v>
      </c>
      <c r="K3594" s="51" t="str">
        <f>LeaveTracker[[#This Row],[Days]]&amp;" "&amp;LeaveTracker[[#This Row],[Type of Leave]]</f>
        <v>1 SL</v>
      </c>
      <c r="L3594" s="23">
        <v>1</v>
      </c>
      <c r="M3594" s="27"/>
    </row>
    <row r="3595" spans="1:13" ht="30" customHeight="1" x14ac:dyDescent="0.3">
      <c r="A3595" s="27">
        <f t="shared" si="30"/>
        <v>154</v>
      </c>
      <c r="B3595" s="31">
        <v>44972</v>
      </c>
      <c r="C3595" s="31">
        <v>44812</v>
      </c>
      <c r="D3595" s="19" t="s">
        <v>525</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19" t="s">
        <v>81</v>
      </c>
      <c r="K3595" s="51" t="str">
        <f ca="1">LeaveTracker[[#This Row],[Days]]&amp;" "&amp;LeaveTracker[[#This Row],[Type of Leave]]</f>
        <v>1 SL</v>
      </c>
      <c r="L3595" s="23">
        <f ca="1">NETWORKDAYS(LeaveTracker[[#This Row],[Start Date]],LeaveTracker[[#This Row],[End Date]],lstHolidays)</f>
        <v>1</v>
      </c>
      <c r="M3595" s="27"/>
    </row>
    <row r="3596" spans="1:13" ht="30" customHeight="1" x14ac:dyDescent="0.3">
      <c r="A3596" s="27">
        <f t="shared" si="30"/>
        <v>155</v>
      </c>
      <c r="B3596" s="31">
        <v>44972</v>
      </c>
      <c r="C3596" s="31">
        <v>44879</v>
      </c>
      <c r="D3596" s="19" t="s">
        <v>506</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19" t="s">
        <v>82</v>
      </c>
      <c r="K3596" s="51" t="str">
        <f ca="1">LeaveTracker[[#This Row],[Days]]&amp;" "&amp;LeaveTracker[[#This Row],[Type of Leave]]</f>
        <v>3 VL</v>
      </c>
      <c r="L3596" s="23">
        <f ca="1">NETWORKDAYS(LeaveTracker[[#This Row],[Start Date]],LeaveTracker[[#This Row],[End Date]],lstHolidays)</f>
        <v>3</v>
      </c>
      <c r="M3596" s="27"/>
    </row>
    <row r="3597" spans="1:13" ht="30" customHeight="1" x14ac:dyDescent="0.3">
      <c r="A3597" s="27">
        <f t="shared" si="30"/>
        <v>156</v>
      </c>
      <c r="B3597" s="31">
        <v>44972</v>
      </c>
      <c r="C3597" s="31">
        <v>44963</v>
      </c>
      <c r="D3597" s="19" t="s">
        <v>837</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19" t="s">
        <v>82</v>
      </c>
      <c r="K3597" s="51" t="str">
        <f ca="1">LeaveTracker[[#This Row],[Days]]&amp;" "&amp;LeaveTracker[[#This Row],[Type of Leave]]</f>
        <v>2 VL</v>
      </c>
      <c r="L3597" s="23">
        <f ca="1">NETWORKDAYS(LeaveTracker[[#This Row],[Start Date]],LeaveTracker[[#This Row],[End Date]],lstHolidays)</f>
        <v>2</v>
      </c>
      <c r="M3597" s="27"/>
    </row>
    <row r="3598" spans="1:13" ht="30" customHeight="1" x14ac:dyDescent="0.3">
      <c r="A3598" s="27">
        <f t="shared" si="30"/>
        <v>157</v>
      </c>
      <c r="B3598" s="31">
        <v>44972</v>
      </c>
      <c r="C3598" s="31">
        <v>44930</v>
      </c>
      <c r="D3598" s="19" t="s">
        <v>2047</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19"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1226</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19" t="s">
        <v>298</v>
      </c>
      <c r="J3599" s="43" t="s">
        <v>214</v>
      </c>
      <c r="K3599" s="51" t="str">
        <f ca="1">LeaveTracker[[#This Row],[Days]]&amp;" "&amp;LeaveTracker[[#This Row],[Type of Leave]]</f>
        <v>1 OTHER</v>
      </c>
      <c r="L3599" s="23">
        <f ca="1">NETWORKDAYS(LeaveTracker[[#This Row],[Start Date]],LeaveTracker[[#This Row],[End Date]],lstHolidays)</f>
        <v>1</v>
      </c>
      <c r="M3599" s="27"/>
    </row>
    <row r="3600" spans="1:13" ht="30" customHeight="1" x14ac:dyDescent="0.3">
      <c r="A3600" s="27">
        <f t="shared" si="30"/>
        <v>159</v>
      </c>
      <c r="B3600" s="31">
        <v>44972</v>
      </c>
      <c r="C3600" s="31">
        <v>44781</v>
      </c>
      <c r="D3600" s="19" t="s">
        <v>737</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19" t="s">
        <v>81</v>
      </c>
      <c r="K3600" s="51" t="str">
        <f ca="1">LeaveTracker[[#This Row],[Days]]&amp;" "&amp;LeaveTracker[[#This Row],[Type of Leave]]</f>
        <v>2 SL</v>
      </c>
      <c r="L3600" s="23">
        <f ca="1">NETWORKDAYS(LeaveTracker[[#This Row],[Start Date]],LeaveTracker[[#This Row],[End Date]],lstHolidays)</f>
        <v>2</v>
      </c>
      <c r="M3600" s="27"/>
    </row>
    <row r="3601" spans="1:13" ht="30" customHeight="1" x14ac:dyDescent="0.3">
      <c r="A3601" s="27">
        <f t="shared" si="30"/>
        <v>160</v>
      </c>
      <c r="B3601" s="31">
        <v>44972</v>
      </c>
      <c r="C3601" s="31">
        <v>44810</v>
      </c>
      <c r="D3601" s="19" t="s">
        <v>525</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19" t="s">
        <v>81</v>
      </c>
      <c r="K3601" s="51" t="str">
        <f ca="1">LeaveTracker[[#This Row],[Days]]&amp;" "&amp;LeaveTracker[[#This Row],[Type of Leave]]</f>
        <v>1 SL</v>
      </c>
      <c r="L3601" s="23">
        <f ca="1">NETWORKDAYS(LeaveTracker[[#This Row],[Start Date]],LeaveTracker[[#This Row],[End Date]],lstHolidays)</f>
        <v>1</v>
      </c>
      <c r="M3601" s="27"/>
    </row>
    <row r="3602" spans="1:13" ht="30" customHeight="1" x14ac:dyDescent="0.3">
      <c r="A3602" s="27">
        <f t="shared" ref="A3602:A3664" si="31">A3601+1</f>
        <v>161</v>
      </c>
      <c r="B3602" s="31">
        <v>44972</v>
      </c>
      <c r="C3602" s="31">
        <v>44881</v>
      </c>
      <c r="D3602" s="19" t="s">
        <v>740</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19" t="s">
        <v>82</v>
      </c>
      <c r="K3602" s="51" t="str">
        <f ca="1">LeaveTracker[[#This Row],[Days]]&amp;" "&amp;LeaveTracker[[#This Row],[Type of Leave]]</f>
        <v>1 VL</v>
      </c>
      <c r="L3602" s="23">
        <f ca="1">NETWORKDAYS(LeaveTracker[[#This Row],[Start Date]],LeaveTracker[[#This Row],[End Date]],lstHolidays)</f>
        <v>1</v>
      </c>
      <c r="M3602" s="27"/>
    </row>
    <row r="3603" spans="1:13" ht="30" customHeight="1" x14ac:dyDescent="0.3">
      <c r="A3603" s="27">
        <v>161</v>
      </c>
      <c r="B3603" s="31">
        <v>44972</v>
      </c>
      <c r="C3603" s="31">
        <v>44881</v>
      </c>
      <c r="D3603" s="19" t="s">
        <v>740</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19" t="s">
        <v>82</v>
      </c>
      <c r="K3603" s="51" t="str">
        <f>LeaveTracker[[#This Row],[Days]]&amp;" "&amp;LeaveTracker[[#This Row],[Type of Leave]]</f>
        <v>4 VL</v>
      </c>
      <c r="L3603" s="23">
        <v>4</v>
      </c>
      <c r="M3603" s="27"/>
    </row>
    <row r="3604" spans="1:13" ht="30" customHeight="1" x14ac:dyDescent="0.3">
      <c r="A3604" s="27">
        <f t="shared" si="31"/>
        <v>162</v>
      </c>
      <c r="B3604" s="31">
        <v>44972</v>
      </c>
      <c r="C3604" s="31">
        <v>44883</v>
      </c>
      <c r="D3604" s="19" t="s">
        <v>1829</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19" t="s">
        <v>82</v>
      </c>
      <c r="K3604" s="51" t="str">
        <f ca="1">LeaveTracker[[#This Row],[Days]]&amp;" "&amp;LeaveTracker[[#This Row],[Type of Leave]]</f>
        <v>1 VL</v>
      </c>
      <c r="L3604" s="23">
        <f ca="1">NETWORKDAYS(LeaveTracker[[#This Row],[Start Date]],LeaveTracker[[#This Row],[End Date]],lstHolidays)</f>
        <v>1</v>
      </c>
      <c r="M3604" s="27"/>
    </row>
    <row r="3605" spans="1:13" ht="30" customHeight="1" x14ac:dyDescent="0.3">
      <c r="A3605" s="27">
        <v>162</v>
      </c>
      <c r="B3605" s="31">
        <v>44972</v>
      </c>
      <c r="C3605" s="31">
        <v>44883</v>
      </c>
      <c r="D3605" s="19" t="s">
        <v>1829</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19" t="s">
        <v>82</v>
      </c>
      <c r="K3605" s="51" t="str">
        <f>LeaveTracker[[#This Row],[Days]]&amp;" "&amp;LeaveTracker[[#This Row],[Type of Leave]]</f>
        <v>4 VL</v>
      </c>
      <c r="L3605" s="23">
        <v>4</v>
      </c>
      <c r="M3605" s="27"/>
    </row>
    <row r="3606" spans="1:13" ht="30" customHeight="1" x14ac:dyDescent="0.3">
      <c r="A3606" s="27">
        <f t="shared" si="31"/>
        <v>163</v>
      </c>
      <c r="B3606" s="31">
        <v>44972</v>
      </c>
      <c r="C3606" s="31">
        <v>44813</v>
      </c>
      <c r="D3606" s="19" t="s">
        <v>1164</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19" t="s">
        <v>298</v>
      </c>
      <c r="J3606" s="43" t="s">
        <v>1003</v>
      </c>
      <c r="K3606" s="51" t="str">
        <f ca="1">LeaveTracker[[#This Row],[Days]]&amp;" "&amp;LeaveTracker[[#This Row],[Type of Leave]]</f>
        <v>1 OTHER</v>
      </c>
      <c r="L3606" s="23">
        <f ca="1">NETWORKDAYS(LeaveTracker[[#This Row],[Start Date]],LeaveTracker[[#This Row],[End Date]],lstHolidays)</f>
        <v>1</v>
      </c>
      <c r="M3606" s="27"/>
    </row>
    <row r="3607" spans="1:13" ht="30" customHeight="1" x14ac:dyDescent="0.3">
      <c r="A3607" s="27">
        <v>163</v>
      </c>
      <c r="B3607" s="31">
        <v>44972</v>
      </c>
      <c r="C3607" s="31">
        <v>44813</v>
      </c>
      <c r="D3607" s="19" t="s">
        <v>1164</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19" t="s">
        <v>298</v>
      </c>
      <c r="J3607" s="43" t="s">
        <v>1003</v>
      </c>
      <c r="K3607" s="51" t="str">
        <f ca="1">LeaveTracker[[#This Row],[Days]]&amp;" "&amp;LeaveTracker[[#This Row],[Type of Leave]]</f>
        <v>1 OTHER</v>
      </c>
      <c r="L3607" s="23">
        <f ca="1">NETWORKDAYS(LeaveTracker[[#This Row],[Start Date]],LeaveTracker[[#This Row],[End Date]],lstHolidays)</f>
        <v>1</v>
      </c>
      <c r="M3607" s="27"/>
    </row>
    <row r="3608" spans="1:13" ht="30" customHeight="1" x14ac:dyDescent="0.3">
      <c r="A3608" s="27">
        <f t="shared" si="31"/>
        <v>164</v>
      </c>
      <c r="B3608" s="31">
        <v>44972</v>
      </c>
      <c r="C3608" s="31">
        <v>44837</v>
      </c>
      <c r="D3608" s="19" t="s">
        <v>525</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19" t="s">
        <v>82</v>
      </c>
      <c r="K3608" s="51" t="str">
        <f ca="1">LeaveTracker[[#This Row],[Days]]&amp;" "&amp;LeaveTracker[[#This Row],[Type of Leave]]</f>
        <v>1 VL</v>
      </c>
      <c r="L3608" s="23">
        <f ca="1">NETWORKDAYS(LeaveTracker[[#This Row],[Start Date]],LeaveTracker[[#This Row],[End Date]],lstHolidays)</f>
        <v>1</v>
      </c>
      <c r="M3608" s="27"/>
    </row>
    <row r="3609" spans="1:13" ht="30" customHeight="1" x14ac:dyDescent="0.3">
      <c r="A3609" s="27">
        <f t="shared" si="31"/>
        <v>165</v>
      </c>
      <c r="B3609" s="31">
        <v>44972</v>
      </c>
      <c r="C3609" s="31">
        <v>44862</v>
      </c>
      <c r="D3609" s="19" t="s">
        <v>238</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19" t="s">
        <v>82</v>
      </c>
      <c r="K3609" s="51" t="str">
        <f>LeaveTracker[[#This Row],[Days]]&amp;" "&amp;LeaveTracker[[#This Row],[Type of Leave]]</f>
        <v>3 VL</v>
      </c>
      <c r="L3609" s="23">
        <v>3</v>
      </c>
      <c r="M3609" s="27"/>
    </row>
    <row r="3610" spans="1:13" ht="30" customHeight="1" x14ac:dyDescent="0.3">
      <c r="A3610" s="27">
        <f t="shared" si="31"/>
        <v>166</v>
      </c>
      <c r="B3610" s="31">
        <v>44972</v>
      </c>
      <c r="C3610" s="31">
        <v>44873</v>
      </c>
      <c r="D3610" s="19" t="s">
        <v>525</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19" t="s">
        <v>82</v>
      </c>
      <c r="K3610" s="51" t="str">
        <f ca="1">LeaveTracker[[#This Row],[Days]]&amp;" "&amp;LeaveTracker[[#This Row],[Type of Leave]]</f>
        <v>1 VL</v>
      </c>
      <c r="L3610" s="23">
        <f ca="1">NETWORKDAYS(LeaveTracker[[#This Row],[Start Date]],LeaveTracker[[#This Row],[End Date]],lstHolidays)</f>
        <v>1</v>
      </c>
      <c r="M3610" s="27"/>
    </row>
    <row r="3611" spans="1:13" ht="30" customHeight="1" x14ac:dyDescent="0.3">
      <c r="A3611" s="27">
        <f t="shared" si="31"/>
        <v>167</v>
      </c>
      <c r="B3611" s="31">
        <v>44972</v>
      </c>
      <c r="C3611" s="31">
        <v>44809</v>
      </c>
      <c r="D3611" s="19" t="s">
        <v>1887</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19" t="s">
        <v>81</v>
      </c>
      <c r="K3611" s="51" t="str">
        <f ca="1">LeaveTracker[[#This Row],[Days]]&amp;" "&amp;LeaveTracker[[#This Row],[Type of Leave]]</f>
        <v>1 SL</v>
      </c>
      <c r="L3611" s="23">
        <f ca="1">NETWORKDAYS(LeaveTracker[[#This Row],[Start Date]],LeaveTracker[[#This Row],[End Date]],lstHolidays)</f>
        <v>1</v>
      </c>
      <c r="M3611" s="27"/>
    </row>
    <row r="3612" spans="1:13" ht="30" customHeight="1" x14ac:dyDescent="0.3">
      <c r="A3612" s="27">
        <f t="shared" si="31"/>
        <v>168</v>
      </c>
      <c r="B3612" s="31">
        <v>44972</v>
      </c>
      <c r="C3612" s="31">
        <v>44834</v>
      </c>
      <c r="D3612" s="19" t="s">
        <v>446</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19" t="s">
        <v>298</v>
      </c>
      <c r="J3612" s="43" t="s">
        <v>158</v>
      </c>
      <c r="K3612" s="51" t="str">
        <f ca="1">LeaveTracker[[#This Row],[Days]]&amp;" "&amp;LeaveTracker[[#This Row],[Type of Leave]]</f>
        <v>1 OTHER</v>
      </c>
      <c r="L3612" s="23">
        <f ca="1">NETWORKDAYS(LeaveTracker[[#This Row],[Start Date]],LeaveTracker[[#This Row],[End Date]],lstHolidays)</f>
        <v>1</v>
      </c>
      <c r="M3612" s="27"/>
    </row>
    <row r="3613" spans="1:13" ht="30" customHeight="1" x14ac:dyDescent="0.3">
      <c r="A3613" s="27">
        <f t="shared" si="31"/>
        <v>169</v>
      </c>
      <c r="B3613" s="31">
        <v>44972</v>
      </c>
      <c r="C3613" s="31">
        <v>44872</v>
      </c>
      <c r="D3613" s="19" t="s">
        <v>446</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19" t="s">
        <v>81</v>
      </c>
      <c r="K3613" s="51" t="str">
        <f>LeaveTracker[[#This Row],[Days]]&amp;" "&amp;LeaveTracker[[#This Row],[Type of Leave]]</f>
        <v>3 SL</v>
      </c>
      <c r="L3613" s="23">
        <v>3</v>
      </c>
      <c r="M3613" s="27"/>
    </row>
    <row r="3614" spans="1:13" ht="30" customHeight="1" x14ac:dyDescent="0.3">
      <c r="A3614" s="27">
        <f t="shared" si="31"/>
        <v>170</v>
      </c>
      <c r="B3614" s="31">
        <v>44972</v>
      </c>
      <c r="C3614" s="31">
        <v>44854</v>
      </c>
      <c r="D3614" s="19" t="s">
        <v>1076</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19" t="s">
        <v>82</v>
      </c>
      <c r="K3614" s="51" t="str">
        <f ca="1">LeaveTracker[[#This Row],[Days]]&amp;" "&amp;LeaveTracker[[#This Row],[Type of Leave]]</f>
        <v>1 VL</v>
      </c>
      <c r="L3614" s="23">
        <f ca="1">NETWORKDAYS(LeaveTracker[[#This Row],[Start Date]],LeaveTracker[[#This Row],[End Date]],lstHolidays)</f>
        <v>1</v>
      </c>
      <c r="M3614" s="27"/>
    </row>
    <row r="3615" spans="1:13" ht="30" customHeight="1" x14ac:dyDescent="0.3">
      <c r="A3615" s="27">
        <f t="shared" si="31"/>
        <v>171</v>
      </c>
      <c r="B3615" s="31">
        <v>44972</v>
      </c>
      <c r="C3615" s="31">
        <v>44911</v>
      </c>
      <c r="D3615" s="19" t="s">
        <v>1019</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19" t="s">
        <v>82</v>
      </c>
      <c r="K3615" s="51" t="str">
        <f>LeaveTracker[[#This Row],[Days]]&amp;" "&amp;LeaveTracker[[#This Row],[Type of Leave]]</f>
        <v>5 VL</v>
      </c>
      <c r="L3615" s="23">
        <v>5</v>
      </c>
      <c r="M3615" s="27"/>
    </row>
    <row r="3616" spans="1:13" ht="30" customHeight="1" x14ac:dyDescent="0.3">
      <c r="A3616" s="27">
        <f t="shared" si="31"/>
        <v>172</v>
      </c>
      <c r="B3616" s="31">
        <v>44972</v>
      </c>
      <c r="C3616" s="31">
        <v>44910</v>
      </c>
      <c r="D3616" s="19" t="s">
        <v>744</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19" t="s">
        <v>82</v>
      </c>
      <c r="K3616" s="51" t="str">
        <f ca="1">LeaveTracker[[#This Row],[Days]]&amp;" "&amp;LeaveTracker[[#This Row],[Type of Leave]]</f>
        <v>1 VL</v>
      </c>
      <c r="L3616" s="23">
        <f ca="1">NETWORKDAYS(LeaveTracker[[#This Row],[Start Date]],LeaveTracker[[#This Row],[End Date]],lstHolidays)</f>
        <v>1</v>
      </c>
      <c r="M3616" s="27"/>
    </row>
    <row r="3617" spans="1:13" ht="30" customHeight="1" x14ac:dyDescent="0.3">
      <c r="A3617" s="27">
        <f>A3616</f>
        <v>172</v>
      </c>
      <c r="B3617" s="31">
        <v>44972</v>
      </c>
      <c r="C3617" s="31">
        <v>44910</v>
      </c>
      <c r="D3617" s="19" t="s">
        <v>744</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19" t="s">
        <v>82</v>
      </c>
      <c r="K3617" s="51" t="str">
        <f ca="1">LeaveTracker[[#This Row],[Days]]&amp;" "&amp;LeaveTracker[[#This Row],[Type of Leave]]</f>
        <v>1 VL</v>
      </c>
      <c r="L3617" s="23">
        <f ca="1">NETWORKDAYS(LeaveTracker[[#This Row],[Start Date]],LeaveTracker[[#This Row],[End Date]],lstHolidays)</f>
        <v>1</v>
      </c>
      <c r="M3617" s="27"/>
    </row>
    <row r="3618" spans="1:13" ht="30" customHeight="1" x14ac:dyDescent="0.3">
      <c r="A3618" s="27">
        <f>A3617</f>
        <v>172</v>
      </c>
      <c r="B3618" s="31">
        <v>44972</v>
      </c>
      <c r="C3618" s="31">
        <v>44910</v>
      </c>
      <c r="D3618" s="19" t="s">
        <v>744</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19" t="s">
        <v>82</v>
      </c>
      <c r="K3618" s="51" t="str">
        <f ca="1">LeaveTracker[[#This Row],[Days]]&amp;" "&amp;LeaveTracker[[#This Row],[Type of Leave]]</f>
        <v>2 VL</v>
      </c>
      <c r="L3618" s="23">
        <f ca="1">NETWORKDAYS(LeaveTracker[[#This Row],[Start Date]],LeaveTracker[[#This Row],[End Date]],lstHolidays)</f>
        <v>2</v>
      </c>
      <c r="M3618" s="27"/>
    </row>
    <row r="3619" spans="1:13" ht="30" customHeight="1" x14ac:dyDescent="0.3">
      <c r="A3619" s="27">
        <f t="shared" si="31"/>
        <v>173</v>
      </c>
      <c r="B3619" s="31">
        <v>44972</v>
      </c>
      <c r="C3619" s="31">
        <v>44890</v>
      </c>
      <c r="D3619" s="19" t="s">
        <v>737</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19" t="s">
        <v>82</v>
      </c>
      <c r="K3619" s="51" t="str">
        <f>LeaveTracker[[#This Row],[Days]]&amp;" "&amp;LeaveTracker[[#This Row],[Type of Leave]]</f>
        <v>5 VL</v>
      </c>
      <c r="L3619" s="23">
        <v>5</v>
      </c>
      <c r="M3619" s="27"/>
    </row>
    <row r="3620" spans="1:13" ht="30" customHeight="1" x14ac:dyDescent="0.3">
      <c r="A3620" s="27">
        <f t="shared" si="31"/>
        <v>174</v>
      </c>
      <c r="B3620" s="31">
        <v>44972</v>
      </c>
      <c r="C3620" s="31">
        <v>44890</v>
      </c>
      <c r="D3620" s="19" t="s">
        <v>1014</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19" t="s">
        <v>82</v>
      </c>
      <c r="K3620" s="51" t="str">
        <f ca="1">LeaveTracker[[#This Row],[Days]]&amp;" "&amp;LeaveTracker[[#This Row],[Type of Leave]]</f>
        <v>1 VL</v>
      </c>
      <c r="L3620" s="23">
        <f ca="1">NETWORKDAYS(LeaveTracker[[#This Row],[Start Date]],LeaveTracker[[#This Row],[End Date]],lstHolidays)</f>
        <v>1</v>
      </c>
      <c r="M3620" s="27"/>
    </row>
    <row r="3621" spans="1:13" ht="30" customHeight="1" x14ac:dyDescent="0.3">
      <c r="A3621" s="27">
        <v>174</v>
      </c>
      <c r="B3621" s="31">
        <v>44972</v>
      </c>
      <c r="C3621" s="31">
        <v>44890</v>
      </c>
      <c r="D3621" s="19" t="s">
        <v>1014</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19" t="s">
        <v>82</v>
      </c>
      <c r="K3621" s="51" t="str">
        <f ca="1">LeaveTracker[[#This Row],[Days]]&amp;" "&amp;LeaveTracker[[#This Row],[Type of Leave]]</f>
        <v>4 VL</v>
      </c>
      <c r="L3621" s="23">
        <f ca="1">NETWORKDAYS(LeaveTracker[[#This Row],[Start Date]],LeaveTracker[[#This Row],[End Date]],lstHolidays)</f>
        <v>4</v>
      </c>
      <c r="M3621" s="27"/>
    </row>
    <row r="3622" spans="1:13" ht="30" customHeight="1" x14ac:dyDescent="0.3">
      <c r="A3622" s="27">
        <f t="shared" si="31"/>
        <v>175</v>
      </c>
      <c r="B3622" s="31">
        <v>44972</v>
      </c>
      <c r="C3622" s="31">
        <v>44880</v>
      </c>
      <c r="D3622" s="19" t="s">
        <v>1164</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19"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1226</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19"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1226</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19"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1226</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19" t="s">
        <v>82</v>
      </c>
      <c r="K3625" s="51" t="str">
        <f ca="1">LeaveTracker[[#This Row],[Days]]&amp;" "&amp;LeaveTracker[[#This Row],[Type of Leave]]</f>
        <v>1 VL</v>
      </c>
      <c r="L3625" s="23">
        <f ca="1">NETWORKDAYS(LeaveTracker[[#This Row],[Start Date]],LeaveTracker[[#This Row],[End Date]],lstHolidays)</f>
        <v>1</v>
      </c>
      <c r="M3625" s="27"/>
    </row>
    <row r="3626" spans="1:13" ht="30" customHeight="1" x14ac:dyDescent="0.3">
      <c r="A3626" s="27">
        <f t="shared" si="31"/>
        <v>177</v>
      </c>
      <c r="B3626" s="31">
        <v>44972</v>
      </c>
      <c r="C3626" s="31">
        <v>44890</v>
      </c>
      <c r="D3626" s="19" t="s">
        <v>1813</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19" t="s">
        <v>82</v>
      </c>
      <c r="K3626" s="51" t="str">
        <f>LeaveTracker[[#This Row],[Days]]&amp;" "&amp;LeaveTracker[[#This Row],[Type of Leave]]</f>
        <v>4 VL</v>
      </c>
      <c r="L3626" s="23">
        <v>4</v>
      </c>
      <c r="M3626" s="27"/>
    </row>
    <row r="3627" spans="1:13" ht="30"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19" t="s">
        <v>82</v>
      </c>
      <c r="K3627" s="51" t="str">
        <f ca="1">LeaveTracker[[#This Row],[Days]]&amp;" "&amp;LeaveTracker[[#This Row],[Type of Leave]]</f>
        <v>3 VL</v>
      </c>
      <c r="L3627" s="23">
        <f ca="1">NETWORKDAYS(LeaveTracker[[#This Row],[Start Date]],LeaveTracker[[#This Row],[End Date]],lstHolidays)</f>
        <v>3</v>
      </c>
      <c r="M3627" s="27"/>
    </row>
    <row r="3628" spans="1:13" ht="30"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19" t="s">
        <v>82</v>
      </c>
      <c r="K3628" s="51" t="str">
        <f>LeaveTracker[[#This Row],[Days]]&amp;" "&amp;LeaveTracker[[#This Row],[Type of Leave]]</f>
        <v>2 VL</v>
      </c>
      <c r="L3628" s="23">
        <v>2</v>
      </c>
      <c r="M3628" s="27"/>
    </row>
    <row r="3629" spans="1:13" ht="30" customHeight="1" x14ac:dyDescent="0.3">
      <c r="A3629" s="27">
        <f t="shared" si="31"/>
        <v>179</v>
      </c>
      <c r="B3629" s="31">
        <v>44972</v>
      </c>
      <c r="C3629" s="31">
        <v>44890</v>
      </c>
      <c r="D3629" s="19" t="s">
        <v>771</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19" t="s">
        <v>82</v>
      </c>
      <c r="K3629" s="51" t="str">
        <f>LeaveTracker[[#This Row],[Days]]&amp;" "&amp;LeaveTracker[[#This Row],[Type of Leave]]</f>
        <v>5 VL</v>
      </c>
      <c r="L3629" s="23">
        <v>5</v>
      </c>
      <c r="M3629" s="27"/>
    </row>
    <row r="3630" spans="1:13" ht="30" customHeight="1" x14ac:dyDescent="0.3">
      <c r="A3630" s="27">
        <f t="shared" si="31"/>
        <v>180</v>
      </c>
      <c r="B3630" s="31">
        <v>44972</v>
      </c>
      <c r="C3630" s="31">
        <v>44890</v>
      </c>
      <c r="D3630" s="19" t="s">
        <v>2039</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19" t="s">
        <v>82</v>
      </c>
      <c r="K3630" s="51" t="str">
        <f ca="1">LeaveTracker[[#This Row],[Days]]&amp;" "&amp;LeaveTracker[[#This Row],[Type of Leave]]</f>
        <v>3 VL</v>
      </c>
      <c r="L3630" s="23">
        <f ca="1">NETWORKDAYS(LeaveTracker[[#This Row],[Start Date]],LeaveTracker[[#This Row],[End Date]],lstHolidays)</f>
        <v>3</v>
      </c>
      <c r="M3630" s="27"/>
    </row>
    <row r="3631" spans="1:13" ht="30" customHeight="1" x14ac:dyDescent="0.3">
      <c r="A3631" s="27">
        <v>180</v>
      </c>
      <c r="B3631" s="31">
        <v>44972</v>
      </c>
      <c r="C3631" s="31">
        <v>44890</v>
      </c>
      <c r="D3631" s="19" t="s">
        <v>2039</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19" t="s">
        <v>82</v>
      </c>
      <c r="K3631" s="51" t="str">
        <f ca="1">LeaveTracker[[#This Row],[Days]]&amp;" "&amp;LeaveTracker[[#This Row],[Type of Leave]]</f>
        <v>2 VL</v>
      </c>
      <c r="L3631" s="23">
        <f ca="1">NETWORKDAYS(LeaveTracker[[#This Row],[Start Date]],LeaveTracker[[#This Row],[End Date]],lstHolidays)</f>
        <v>2</v>
      </c>
      <c r="M3631" s="27"/>
    </row>
    <row r="3632" spans="1:13" ht="30" customHeight="1" x14ac:dyDescent="0.3">
      <c r="A3632" s="27">
        <f t="shared" si="31"/>
        <v>181</v>
      </c>
      <c r="B3632" s="31">
        <v>44972</v>
      </c>
      <c r="C3632" s="31">
        <v>44887</v>
      </c>
      <c r="D3632" s="19" t="s">
        <v>849</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19" t="s">
        <v>82</v>
      </c>
      <c r="K3632" s="51" t="str">
        <f ca="1">LeaveTracker[[#This Row],[Days]]&amp;" "&amp;LeaveTracker[[#This Row],[Type of Leave]]</f>
        <v>1 VL</v>
      </c>
      <c r="L3632" s="23">
        <f ca="1">NETWORKDAYS(LeaveTracker[[#This Row],[Start Date]],LeaveTracker[[#This Row],[End Date]],lstHolidays)</f>
        <v>1</v>
      </c>
      <c r="M3632" s="27"/>
    </row>
    <row r="3633" spans="1:13" ht="30" customHeight="1" x14ac:dyDescent="0.3">
      <c r="A3633" s="27">
        <f t="shared" si="31"/>
        <v>182</v>
      </c>
      <c r="B3633" s="31">
        <v>44972</v>
      </c>
      <c r="C3633" s="31">
        <v>44887</v>
      </c>
      <c r="D3633" s="19" t="s">
        <v>849</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19" t="s">
        <v>82</v>
      </c>
      <c r="K3633" s="51" t="str">
        <f ca="1">LeaveTracker[[#This Row],[Days]]&amp;" "&amp;LeaveTracker[[#This Row],[Type of Leave]]</f>
        <v>1 VL</v>
      </c>
      <c r="L3633" s="23">
        <f ca="1">NETWORKDAYS(LeaveTracker[[#This Row],[Start Date]],LeaveTracker[[#This Row],[End Date]],lstHolidays)</f>
        <v>1</v>
      </c>
      <c r="M3633" s="27"/>
    </row>
    <row r="3634" spans="1:13" ht="30" customHeight="1" x14ac:dyDescent="0.3">
      <c r="A3634" s="27">
        <f t="shared" si="31"/>
        <v>183</v>
      </c>
      <c r="B3634" s="31">
        <v>44972</v>
      </c>
      <c r="C3634" s="31">
        <v>44893</v>
      </c>
      <c r="D3634" s="19" t="s">
        <v>632</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19" t="s">
        <v>298</v>
      </c>
      <c r="J3634" s="43" t="s">
        <v>2051</v>
      </c>
      <c r="K3634" s="51" t="str">
        <f ca="1">LeaveTracker[[#This Row],[Days]]&amp;" "&amp;LeaveTracker[[#This Row],[Type of Leave]]</f>
        <v>1 OTHER</v>
      </c>
      <c r="L3634" s="23">
        <f ca="1">NETWORKDAYS(LeaveTracker[[#This Row],[Start Date]],LeaveTracker[[#This Row],[End Date]],lstHolidays)</f>
        <v>1</v>
      </c>
      <c r="M3634" s="27"/>
    </row>
    <row r="3635" spans="1:13" ht="30" customHeight="1" x14ac:dyDescent="0.3">
      <c r="A3635" s="27">
        <v>183</v>
      </c>
      <c r="B3635" s="31">
        <v>44972</v>
      </c>
      <c r="C3635" s="31">
        <v>44893</v>
      </c>
      <c r="D3635" s="19" t="s">
        <v>632</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19" t="s">
        <v>298</v>
      </c>
      <c r="J3635" s="43" t="s">
        <v>2051</v>
      </c>
      <c r="K3635" s="51" t="str">
        <f ca="1">LeaveTracker[[#This Row],[Days]]&amp;" "&amp;LeaveTracker[[#This Row],[Type of Leave]]</f>
        <v>1 OTHER</v>
      </c>
      <c r="L3635" s="23">
        <f ca="1">NETWORKDAYS(LeaveTracker[[#This Row],[Start Date]],LeaveTracker[[#This Row],[End Date]],lstHolidays)</f>
        <v>1</v>
      </c>
      <c r="M3635" s="27"/>
    </row>
    <row r="3636" spans="1:13" ht="30" customHeight="1" x14ac:dyDescent="0.3">
      <c r="A3636" s="27">
        <f t="shared" si="31"/>
        <v>184</v>
      </c>
      <c r="B3636" s="31">
        <v>44972</v>
      </c>
      <c r="C3636" s="31">
        <v>44889</v>
      </c>
      <c r="D3636" s="19" t="s">
        <v>435</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19" t="s">
        <v>81</v>
      </c>
      <c r="K3636" s="51" t="str">
        <f ca="1">LeaveTracker[[#This Row],[Days]]&amp;" "&amp;LeaveTracker[[#This Row],[Type of Leave]]</f>
        <v>1 SL</v>
      </c>
      <c r="L3636" s="23">
        <f ca="1">NETWORKDAYS(LeaveTracker[[#This Row],[Start Date]],LeaveTracker[[#This Row],[End Date]],lstHolidays)</f>
        <v>1</v>
      </c>
      <c r="M3636" s="27"/>
    </row>
    <row r="3637" spans="1:13" ht="30" customHeight="1" x14ac:dyDescent="0.3">
      <c r="A3637" s="27">
        <v>184</v>
      </c>
      <c r="B3637" s="31">
        <v>44972</v>
      </c>
      <c r="C3637" s="31">
        <v>44889</v>
      </c>
      <c r="D3637" s="19" t="s">
        <v>435</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19" t="s">
        <v>81</v>
      </c>
      <c r="K3637" s="51" t="str">
        <f ca="1">LeaveTracker[[#This Row],[Days]]&amp;" "&amp;LeaveTracker[[#This Row],[Type of Leave]]</f>
        <v>1 SL</v>
      </c>
      <c r="L3637" s="23">
        <f ca="1">NETWORKDAYS(LeaveTracker[[#This Row],[Start Date]],LeaveTracker[[#This Row],[End Date]],lstHolidays)</f>
        <v>1</v>
      </c>
      <c r="M3637" s="27"/>
    </row>
    <row r="3638" spans="1:13" ht="30"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19" t="s">
        <v>82</v>
      </c>
      <c r="K3638" s="51" t="str">
        <f>LeaveTracker[[#This Row],[Days]]&amp;" "&amp;LeaveTracker[[#This Row],[Type of Leave]]</f>
        <v>5 VL</v>
      </c>
      <c r="L3638" s="23">
        <v>5</v>
      </c>
      <c r="M3638" s="27"/>
    </row>
    <row r="3639" spans="1:13" ht="30" customHeight="1" x14ac:dyDescent="0.3">
      <c r="A3639" s="27">
        <f t="shared" si="31"/>
        <v>186</v>
      </c>
      <c r="B3639" s="31">
        <v>44972</v>
      </c>
      <c r="C3639" s="31">
        <v>44907</v>
      </c>
      <c r="D3639" s="19" t="s">
        <v>435</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19" t="s">
        <v>82</v>
      </c>
      <c r="K3639" s="51" t="str">
        <f ca="1">LeaveTracker[[#This Row],[Days]]&amp;" "&amp;LeaveTracker[[#This Row],[Type of Leave]]</f>
        <v>1 VL</v>
      </c>
      <c r="L3639" s="23">
        <f ca="1">NETWORKDAYS(LeaveTracker[[#This Row],[Start Date]],LeaveTracker[[#This Row],[End Date]],lstHolidays)</f>
        <v>1</v>
      </c>
      <c r="M3639" s="27"/>
    </row>
    <row r="3640" spans="1:13" ht="30" customHeight="1" x14ac:dyDescent="0.3">
      <c r="A3640" s="27">
        <v>186</v>
      </c>
      <c r="B3640" s="31">
        <v>44972</v>
      </c>
      <c r="C3640" s="31">
        <v>44907</v>
      </c>
      <c r="D3640" s="19" t="s">
        <v>435</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19" t="s">
        <v>82</v>
      </c>
      <c r="K3640" s="51" t="str">
        <f ca="1">LeaveTracker[[#This Row],[Days]]&amp;" "&amp;LeaveTracker[[#This Row],[Type of Leave]]</f>
        <v>1 VL</v>
      </c>
      <c r="L3640" s="23">
        <f ca="1">NETWORKDAYS(LeaveTracker[[#This Row],[Start Date]],LeaveTracker[[#This Row],[End Date]],lstHolidays)</f>
        <v>1</v>
      </c>
      <c r="M3640" s="27"/>
    </row>
    <row r="3641" spans="1:13" ht="30" customHeight="1" x14ac:dyDescent="0.3">
      <c r="A3641" s="27">
        <v>186</v>
      </c>
      <c r="B3641" s="31">
        <v>44972</v>
      </c>
      <c r="C3641" s="31">
        <v>44907</v>
      </c>
      <c r="D3641" s="19" t="s">
        <v>435</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19" t="s">
        <v>82</v>
      </c>
      <c r="K3641" s="51" t="str">
        <f ca="1">LeaveTracker[[#This Row],[Days]]&amp;" "&amp;LeaveTracker[[#This Row],[Type of Leave]]</f>
        <v>1 VL</v>
      </c>
      <c r="L3641" s="23">
        <f ca="1">NETWORKDAYS(LeaveTracker[[#This Row],[Start Date]],LeaveTracker[[#This Row],[End Date]],lstHolidays)</f>
        <v>1</v>
      </c>
      <c r="M3641" s="27"/>
    </row>
    <row r="3642" spans="1:13" ht="30" customHeight="1" x14ac:dyDescent="0.3">
      <c r="A3642" s="27">
        <v>186</v>
      </c>
      <c r="B3642" s="31">
        <v>44972</v>
      </c>
      <c r="C3642" s="31">
        <v>44907</v>
      </c>
      <c r="D3642" s="19" t="s">
        <v>435</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19" t="s">
        <v>82</v>
      </c>
      <c r="K3642" s="51" t="str">
        <f>LeaveTracker[[#This Row],[Days]]&amp;" "&amp;LeaveTracker[[#This Row],[Type of Leave]]</f>
        <v>2 VL</v>
      </c>
      <c r="L3642" s="23">
        <v>2</v>
      </c>
      <c r="M3642" s="27"/>
    </row>
    <row r="3643" spans="1:13" ht="30" customHeight="1" x14ac:dyDescent="0.3">
      <c r="A3643" s="27">
        <f t="shared" si="31"/>
        <v>187</v>
      </c>
      <c r="B3643" s="31">
        <v>44972</v>
      </c>
      <c r="C3643" s="31">
        <v>44791</v>
      </c>
      <c r="D3643" s="19" t="s">
        <v>336</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19" t="s">
        <v>82</v>
      </c>
      <c r="K3643" s="51" t="str">
        <f ca="1">LeaveTracker[[#This Row],[Days]]&amp;" "&amp;LeaveTracker[[#This Row],[Type of Leave]]</f>
        <v>1 VL</v>
      </c>
      <c r="L3643" s="23">
        <f ca="1">NETWORKDAYS(LeaveTracker[[#This Row],[Start Date]],LeaveTracker[[#This Row],[End Date]],lstHolidays)</f>
        <v>1</v>
      </c>
      <c r="M3643" s="27"/>
    </row>
    <row r="3644" spans="1:13" ht="30" customHeight="1" x14ac:dyDescent="0.3">
      <c r="A3644" s="27">
        <f t="shared" si="31"/>
        <v>188</v>
      </c>
      <c r="B3644" s="31">
        <v>44972</v>
      </c>
      <c r="C3644" s="31">
        <v>44893</v>
      </c>
      <c r="D3644" s="19" t="s">
        <v>336</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19" t="s">
        <v>82</v>
      </c>
      <c r="K3644" s="51" t="str">
        <f>LeaveTracker[[#This Row],[Days]]&amp;" "&amp;LeaveTracker[[#This Row],[Type of Leave]]</f>
        <v>5 VL</v>
      </c>
      <c r="L3644" s="23">
        <v>5</v>
      </c>
      <c r="M3644" s="27"/>
    </row>
    <row r="3645" spans="1:13" ht="30" customHeight="1" x14ac:dyDescent="0.3">
      <c r="A3645" s="27">
        <f t="shared" si="31"/>
        <v>189</v>
      </c>
      <c r="B3645" s="31">
        <v>44972</v>
      </c>
      <c r="C3645" s="31">
        <v>44904</v>
      </c>
      <c r="D3645" s="19" t="s">
        <v>338</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19" t="s">
        <v>298</v>
      </c>
      <c r="J3645" s="43" t="s">
        <v>1003</v>
      </c>
      <c r="K3645" s="51" t="str">
        <f>LeaveTracker[[#This Row],[Days]]&amp;" "&amp;LeaveTracker[[#This Row],[Type of Leave]]</f>
        <v>5 OTHER</v>
      </c>
      <c r="L3645" s="23">
        <v>5</v>
      </c>
      <c r="M3645" s="27"/>
    </row>
    <row r="3646" spans="1:13" ht="30" customHeight="1" x14ac:dyDescent="0.3">
      <c r="A3646" s="27">
        <f t="shared" si="31"/>
        <v>190</v>
      </c>
      <c r="B3646" s="31">
        <v>44972</v>
      </c>
      <c r="C3646" s="31">
        <v>44904</v>
      </c>
      <c r="D3646" s="19" t="s">
        <v>338</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19" t="s">
        <v>81</v>
      </c>
      <c r="K3646" s="51" t="str">
        <f ca="1">LeaveTracker[[#This Row],[Days]]&amp;" "&amp;LeaveTracker[[#This Row],[Type of Leave]]</f>
        <v>2 SL</v>
      </c>
      <c r="L3646" s="23">
        <f ca="1">NETWORKDAYS(LeaveTracker[[#This Row],[Start Date]],LeaveTracker[[#This Row],[End Date]],lstHolidays)</f>
        <v>2</v>
      </c>
      <c r="M3646" s="27"/>
    </row>
    <row r="3647" spans="1:13" ht="30" customHeight="1" x14ac:dyDescent="0.3">
      <c r="A3647" s="27">
        <f t="shared" si="31"/>
        <v>191</v>
      </c>
      <c r="B3647" s="31">
        <v>44972</v>
      </c>
      <c r="C3647" s="31">
        <v>44893</v>
      </c>
      <c r="D3647" s="19" t="s">
        <v>543</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19" t="s">
        <v>298</v>
      </c>
      <c r="J3647" s="43" t="s">
        <v>1003</v>
      </c>
      <c r="K3647" s="51" t="str">
        <f ca="1">LeaveTracker[[#This Row],[Days]]&amp;" "&amp;LeaveTracker[[#This Row],[Type of Leave]]</f>
        <v>1 OTHER</v>
      </c>
      <c r="L3647" s="23">
        <f ca="1">NETWORKDAYS(LeaveTracker[[#This Row],[Start Date]],LeaveTracker[[#This Row],[End Date]],lstHolidays)</f>
        <v>1</v>
      </c>
      <c r="M3647" s="27"/>
    </row>
    <row r="3648" spans="1:13" ht="30" customHeight="1" x14ac:dyDescent="0.3">
      <c r="A3648" s="27">
        <f t="shared" si="31"/>
        <v>192</v>
      </c>
      <c r="B3648" s="31">
        <v>44972</v>
      </c>
      <c r="C3648" s="31">
        <v>44896</v>
      </c>
      <c r="D3648" s="19" t="s">
        <v>543</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19" t="s">
        <v>82</v>
      </c>
      <c r="K3648" s="51" t="str">
        <f ca="1">LeaveTracker[[#This Row],[Days]]&amp;" "&amp;LeaveTracker[[#This Row],[Type of Leave]]</f>
        <v>2 VL</v>
      </c>
      <c r="L3648" s="23">
        <f ca="1">NETWORKDAYS(LeaveTracker[[#This Row],[Start Date]],LeaveTracker[[#This Row],[End Date]],lstHolidays)</f>
        <v>2</v>
      </c>
      <c r="M3648" s="27"/>
    </row>
    <row r="3649" spans="1:13" ht="30" customHeight="1" x14ac:dyDescent="0.3">
      <c r="A3649" s="27">
        <v>192</v>
      </c>
      <c r="B3649" s="31">
        <v>44972</v>
      </c>
      <c r="C3649" s="31">
        <v>44896</v>
      </c>
      <c r="D3649" s="19" t="s">
        <v>543</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19" t="s">
        <v>82</v>
      </c>
      <c r="K3649" s="51" t="str">
        <f ca="1">LeaveTracker[[#This Row],[Days]]&amp;" "&amp;LeaveTracker[[#This Row],[Type of Leave]]</f>
        <v>3 VL</v>
      </c>
      <c r="L3649" s="23">
        <f ca="1">NETWORKDAYS(LeaveTracker[[#This Row],[Start Date]],LeaveTracker[[#This Row],[End Date]],lstHolidays)</f>
        <v>3</v>
      </c>
      <c r="M3649" s="27"/>
    </row>
    <row r="3650" spans="1:13" ht="30" customHeight="1" x14ac:dyDescent="0.3">
      <c r="A3650" s="27">
        <f t="shared" si="31"/>
        <v>193</v>
      </c>
      <c r="B3650" s="31">
        <v>44972</v>
      </c>
      <c r="C3650" s="31">
        <v>44894</v>
      </c>
      <c r="D3650" s="19" t="s">
        <v>541</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19" t="s">
        <v>298</v>
      </c>
      <c r="J3650" s="43" t="s">
        <v>1003</v>
      </c>
      <c r="K3650" s="51" t="str">
        <f ca="1">LeaveTracker[[#This Row],[Days]]&amp;" "&amp;LeaveTracker[[#This Row],[Type of Leave]]</f>
        <v>1 OTHER</v>
      </c>
      <c r="L3650" s="23">
        <f ca="1">NETWORKDAYS(LeaveTracker[[#This Row],[Start Date]],LeaveTracker[[#This Row],[End Date]],lstHolidays)</f>
        <v>1</v>
      </c>
      <c r="M3650" s="27"/>
    </row>
    <row r="3651" spans="1:13" ht="30" customHeight="1" x14ac:dyDescent="0.3">
      <c r="A3651" s="27">
        <f t="shared" si="31"/>
        <v>194</v>
      </c>
      <c r="B3651" s="31">
        <v>44972</v>
      </c>
      <c r="C3651" s="31">
        <v>44890</v>
      </c>
      <c r="D3651" s="19" t="s">
        <v>717</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19" t="s">
        <v>81</v>
      </c>
      <c r="K3651" s="51" t="str">
        <f ca="1">LeaveTracker[[#This Row],[Days]]&amp;" "&amp;LeaveTracker[[#This Row],[Type of Leave]]</f>
        <v>3 SL</v>
      </c>
      <c r="L3651" s="23">
        <f ca="1">NETWORKDAYS(LeaveTracker[[#This Row],[Start Date]],LeaveTracker[[#This Row],[End Date]],lstHolidays)</f>
        <v>3</v>
      </c>
      <c r="M3651" s="27"/>
    </row>
    <row r="3652" spans="1:13" ht="30" customHeight="1" x14ac:dyDescent="0.3">
      <c r="A3652" s="27">
        <f t="shared" si="31"/>
        <v>195</v>
      </c>
      <c r="B3652" s="31">
        <v>44972</v>
      </c>
      <c r="C3652" s="31">
        <v>44890</v>
      </c>
      <c r="D3652" s="19" t="s">
        <v>1849</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19" t="s">
        <v>81</v>
      </c>
      <c r="K3652" s="51" t="str">
        <f ca="1">LeaveTracker[[#This Row],[Days]]&amp;" "&amp;LeaveTracker[[#This Row],[Type of Leave]]</f>
        <v>3 SL</v>
      </c>
      <c r="L3652" s="23">
        <f ca="1">NETWORKDAYS(LeaveTracker[[#This Row],[Start Date]],LeaveTracker[[#This Row],[End Date]],lstHolidays)</f>
        <v>3</v>
      </c>
      <c r="M3652" s="27"/>
    </row>
    <row r="3653" spans="1:13" ht="30" customHeight="1" x14ac:dyDescent="0.3">
      <c r="A3653" s="27">
        <f t="shared" si="31"/>
        <v>196</v>
      </c>
      <c r="B3653" s="31">
        <v>44972</v>
      </c>
      <c r="C3653" s="31">
        <v>44890</v>
      </c>
      <c r="D3653" s="19" t="s">
        <v>1849</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19" t="s">
        <v>298</v>
      </c>
      <c r="J3653" s="43" t="s">
        <v>1003</v>
      </c>
      <c r="K3653" s="51" t="str">
        <f ca="1">LeaveTracker[[#This Row],[Days]]&amp;" "&amp;LeaveTracker[[#This Row],[Type of Leave]]</f>
        <v>1 OTHER</v>
      </c>
      <c r="L3653" s="23">
        <f ca="1">NETWORKDAYS(LeaveTracker[[#This Row],[Start Date]],LeaveTracker[[#This Row],[End Date]],lstHolidays)</f>
        <v>1</v>
      </c>
      <c r="M3653" s="27"/>
    </row>
    <row r="3654" spans="1:13" ht="30" customHeight="1" x14ac:dyDescent="0.3">
      <c r="A3654" s="27">
        <f t="shared" si="31"/>
        <v>197</v>
      </c>
      <c r="B3654" s="31">
        <v>44972</v>
      </c>
      <c r="C3654" s="31">
        <v>44900</v>
      </c>
      <c r="D3654" s="19" t="s">
        <v>855</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19" t="s">
        <v>82</v>
      </c>
      <c r="K3654" s="51" t="str">
        <f ca="1">LeaveTracker[[#This Row],[Days]]&amp;" "&amp;LeaveTracker[[#This Row],[Type of Leave]]</f>
        <v>3 VL</v>
      </c>
      <c r="L3654" s="23">
        <f ca="1">NETWORKDAYS(LeaveTracker[[#This Row],[Start Date]],LeaveTracker[[#This Row],[End Date]],lstHolidays)</f>
        <v>3</v>
      </c>
      <c r="M3654" s="27"/>
    </row>
    <row r="3655" spans="1:13" ht="30" customHeight="1" x14ac:dyDescent="0.3">
      <c r="A3655" s="27">
        <v>197</v>
      </c>
      <c r="B3655" s="31">
        <v>44972</v>
      </c>
      <c r="C3655" s="31">
        <v>44900</v>
      </c>
      <c r="D3655" s="19" t="s">
        <v>855</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19" t="s">
        <v>82</v>
      </c>
      <c r="K3655" s="51" t="str">
        <f>LeaveTracker[[#This Row],[Days]]&amp;" "&amp;LeaveTracker[[#This Row],[Type of Leave]]</f>
        <v>2 VL</v>
      </c>
      <c r="L3655" s="23">
        <v>2</v>
      </c>
      <c r="M3655" s="27"/>
    </row>
    <row r="3656" spans="1:13" ht="30" customHeight="1" x14ac:dyDescent="0.3">
      <c r="A3656" s="27">
        <f t="shared" si="31"/>
        <v>198</v>
      </c>
      <c r="B3656" s="31">
        <v>44972</v>
      </c>
      <c r="C3656" s="31">
        <v>44896</v>
      </c>
      <c r="D3656" s="19" t="s">
        <v>538</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19" t="s">
        <v>82</v>
      </c>
      <c r="K3656" s="51" t="str">
        <f ca="1">LeaveTracker[[#This Row],[Days]]&amp;" "&amp;LeaveTracker[[#This Row],[Type of Leave]]</f>
        <v>1 VL</v>
      </c>
      <c r="L3656" s="23">
        <f ca="1">NETWORKDAYS(LeaveTracker[[#This Row],[Start Date]],LeaveTracker[[#This Row],[End Date]],lstHolidays)</f>
        <v>1</v>
      </c>
      <c r="M3656" s="27"/>
    </row>
    <row r="3657" spans="1:13" ht="30" customHeight="1" x14ac:dyDescent="0.3">
      <c r="A3657" s="27">
        <v>198</v>
      </c>
      <c r="B3657" s="31">
        <v>44972</v>
      </c>
      <c r="C3657" s="31">
        <v>44896</v>
      </c>
      <c r="D3657" s="19" t="s">
        <v>538</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19" t="s">
        <v>82</v>
      </c>
      <c r="K3657" s="51" t="str">
        <f>LeaveTracker[[#This Row],[Days]]&amp;" "&amp;LeaveTracker[[#This Row],[Type of Leave]]</f>
        <v>5 VL</v>
      </c>
      <c r="L3657" s="23">
        <v>5</v>
      </c>
      <c r="M3657" s="27"/>
    </row>
    <row r="3658" spans="1:13" ht="30" customHeight="1" x14ac:dyDescent="0.3">
      <c r="A3658" s="27">
        <f t="shared" si="31"/>
        <v>199</v>
      </c>
      <c r="B3658" s="31">
        <v>44972</v>
      </c>
      <c r="C3658" s="31">
        <v>44894</v>
      </c>
      <c r="D3658" s="19" t="s">
        <v>538</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19" t="s">
        <v>81</v>
      </c>
      <c r="K3658" s="51" t="str">
        <f ca="1">LeaveTracker[[#This Row],[Days]]&amp;" "&amp;LeaveTracker[[#This Row],[Type of Leave]]</f>
        <v>1 SL</v>
      </c>
      <c r="L3658" s="23">
        <f ca="1">NETWORKDAYS(LeaveTracker[[#This Row],[Start Date]],LeaveTracker[[#This Row],[End Date]],lstHolidays)</f>
        <v>1</v>
      </c>
      <c r="M3658" s="27"/>
    </row>
    <row r="3659" spans="1:13" ht="30" customHeight="1" x14ac:dyDescent="0.3">
      <c r="A3659" s="27">
        <f t="shared" si="31"/>
        <v>200</v>
      </c>
      <c r="B3659" s="31">
        <v>44972</v>
      </c>
      <c r="C3659" s="31">
        <v>44890</v>
      </c>
      <c r="D3659" s="19" t="s">
        <v>1078</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19" t="s">
        <v>82</v>
      </c>
      <c r="K3659" s="51" t="str">
        <f>LeaveTracker[[#This Row],[Days]]&amp;" "&amp;LeaveTracker[[#This Row],[Type of Leave]]</f>
        <v>2 VL</v>
      </c>
      <c r="L3659" s="23">
        <v>2</v>
      </c>
      <c r="M3659" s="27"/>
    </row>
    <row r="3660" spans="1:13" ht="30" customHeight="1" x14ac:dyDescent="0.3">
      <c r="A3660" s="27">
        <v>200</v>
      </c>
      <c r="B3660" s="31">
        <v>44972</v>
      </c>
      <c r="C3660" s="31">
        <v>44890</v>
      </c>
      <c r="D3660" s="19" t="s">
        <v>1078</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19" t="s">
        <v>82</v>
      </c>
      <c r="K3660" s="51" t="str">
        <f ca="1">LeaveTracker[[#This Row],[Days]]&amp;" "&amp;LeaveTracker[[#This Row],[Type of Leave]]</f>
        <v>1 VL</v>
      </c>
      <c r="L3660" s="23">
        <f ca="1">NETWORKDAYS(LeaveTracker[[#This Row],[Start Date]],LeaveTracker[[#This Row],[End Date]],lstHolidays)</f>
        <v>1</v>
      </c>
      <c r="M3660" s="27"/>
    </row>
    <row r="3661" spans="1:13" ht="30" customHeight="1" x14ac:dyDescent="0.3">
      <c r="A3661" s="27">
        <v>200</v>
      </c>
      <c r="B3661" s="31">
        <v>44972</v>
      </c>
      <c r="C3661" s="31">
        <v>44890</v>
      </c>
      <c r="D3661" s="19" t="s">
        <v>1078</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19" t="s">
        <v>82</v>
      </c>
      <c r="K3661" s="51" t="str">
        <f>LeaveTracker[[#This Row],[Days]]&amp;" "&amp;LeaveTracker[[#This Row],[Type of Leave]]</f>
        <v>2 VL</v>
      </c>
      <c r="L3661" s="23">
        <v>2</v>
      </c>
      <c r="M3661" s="27"/>
    </row>
    <row r="3662" spans="1:13" ht="30" customHeight="1" x14ac:dyDescent="0.3">
      <c r="A3662" s="27">
        <f t="shared" si="31"/>
        <v>201</v>
      </c>
      <c r="B3662" s="31">
        <v>44972</v>
      </c>
      <c r="C3662" s="31">
        <v>44900</v>
      </c>
      <c r="D3662" s="19" t="s">
        <v>630</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19" t="s">
        <v>82</v>
      </c>
      <c r="K3662" s="51" t="str">
        <f ca="1">LeaveTracker[[#This Row],[Days]]&amp;" "&amp;LeaveTracker[[#This Row],[Type of Leave]]</f>
        <v>3 VL</v>
      </c>
      <c r="L3662" s="23">
        <f ca="1">NETWORKDAYS(LeaveTracker[[#This Row],[Start Date]],LeaveTracker[[#This Row],[End Date]],lstHolidays)</f>
        <v>3</v>
      </c>
      <c r="M3662" s="27"/>
    </row>
    <row r="3663" spans="1:13" ht="30" customHeight="1" x14ac:dyDescent="0.3">
      <c r="A3663" s="27">
        <f t="shared" si="31"/>
        <v>202</v>
      </c>
      <c r="B3663" s="31">
        <v>44972</v>
      </c>
      <c r="C3663" s="31">
        <v>44890</v>
      </c>
      <c r="D3663" s="19" t="s">
        <v>1078</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19" t="s">
        <v>81</v>
      </c>
      <c r="K3663" s="51" t="str">
        <f ca="1">LeaveTracker[[#This Row],[Days]]&amp;" "&amp;LeaveTracker[[#This Row],[Type of Leave]]</f>
        <v>1 SL</v>
      </c>
      <c r="L3663" s="23">
        <f ca="1">NETWORKDAYS(LeaveTracker[[#This Row],[Start Date]],LeaveTracker[[#This Row],[End Date]],lstHolidays)</f>
        <v>1</v>
      </c>
      <c r="M3663" s="27"/>
    </row>
    <row r="3664" spans="1:13" ht="30" customHeight="1" x14ac:dyDescent="0.3">
      <c r="A3664" s="27">
        <f t="shared" si="31"/>
        <v>203</v>
      </c>
      <c r="B3664" s="31">
        <v>44972</v>
      </c>
      <c r="C3664" s="31">
        <v>44904</v>
      </c>
      <c r="D3664" s="19" t="s">
        <v>845</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19" t="s">
        <v>82</v>
      </c>
      <c r="K3664" s="51" t="str">
        <f ca="1">LeaveTracker[[#This Row],[Days]]&amp;" "&amp;LeaveTracker[[#This Row],[Type of Leave]]</f>
        <v>1 VL</v>
      </c>
      <c r="L3664" s="23">
        <f ca="1">NETWORKDAYS(LeaveTracker[[#This Row],[Start Date]],LeaveTracker[[#This Row],[End Date]],lstHolidays)</f>
        <v>1</v>
      </c>
      <c r="M3664" s="27"/>
    </row>
    <row r="3665" spans="1:13" ht="30" customHeight="1" x14ac:dyDescent="0.3">
      <c r="A3665" s="27">
        <v>203</v>
      </c>
      <c r="B3665" s="31">
        <v>44972</v>
      </c>
      <c r="C3665" s="31">
        <v>44904</v>
      </c>
      <c r="D3665" s="19" t="s">
        <v>845</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19" t="s">
        <v>82</v>
      </c>
      <c r="K3665" s="51" t="str">
        <f ca="1">LeaveTracker[[#This Row],[Days]]&amp;" "&amp;LeaveTracker[[#This Row],[Type of Leave]]</f>
        <v>1 VL</v>
      </c>
      <c r="L3665" s="23">
        <f ca="1">NETWORKDAYS(LeaveTracker[[#This Row],[Start Date]],LeaveTracker[[#This Row],[End Date]],lstHolidays)</f>
        <v>1</v>
      </c>
      <c r="M3665" s="27"/>
    </row>
    <row r="3666" spans="1:13" ht="30" customHeight="1" x14ac:dyDescent="0.3">
      <c r="A3666" s="27">
        <v>203</v>
      </c>
      <c r="B3666" s="31">
        <v>44972</v>
      </c>
      <c r="C3666" s="31">
        <v>44904</v>
      </c>
      <c r="D3666" s="19" t="s">
        <v>845</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19" t="s">
        <v>82</v>
      </c>
      <c r="K3666" s="51" t="str">
        <f ca="1">LeaveTracker[[#This Row],[Days]]&amp;" "&amp;LeaveTracker[[#This Row],[Type of Leave]]</f>
        <v>1 VL</v>
      </c>
      <c r="L3666" s="23">
        <f ca="1">NETWORKDAYS(LeaveTracker[[#This Row],[Start Date]],LeaveTracker[[#This Row],[End Date]],lstHolidays)</f>
        <v>1</v>
      </c>
      <c r="M3666" s="27"/>
    </row>
    <row r="3667" spans="1:13" ht="30" customHeight="1" x14ac:dyDescent="0.3">
      <c r="A3667" s="27">
        <f t="shared" ref="A3667:A3730" si="32">A3666+1</f>
        <v>204</v>
      </c>
      <c r="B3667" s="31">
        <v>44972</v>
      </c>
      <c r="C3667" s="31">
        <v>44907</v>
      </c>
      <c r="D3667" s="19" t="s">
        <v>541</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19" t="s">
        <v>82</v>
      </c>
      <c r="K3667" s="51" t="str">
        <f ca="1">LeaveTracker[[#This Row],[Days]]&amp;" "&amp;LeaveTracker[[#This Row],[Type of Leave]]</f>
        <v>1 VL</v>
      </c>
      <c r="L3667" s="23">
        <f ca="1">NETWORKDAYS(LeaveTracker[[#This Row],[Start Date]],LeaveTracker[[#This Row],[End Date]],lstHolidays)</f>
        <v>1</v>
      </c>
      <c r="M3667" s="27"/>
    </row>
    <row r="3668" spans="1:13" ht="30" customHeight="1" x14ac:dyDescent="0.3">
      <c r="A3668" s="27">
        <v>204</v>
      </c>
      <c r="B3668" s="31">
        <v>44972</v>
      </c>
      <c r="C3668" s="31">
        <v>44907</v>
      </c>
      <c r="D3668" s="19" t="s">
        <v>541</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19" t="s">
        <v>82</v>
      </c>
      <c r="K3668" s="51" t="str">
        <f ca="1">LeaveTracker[[#This Row],[Days]]&amp;" "&amp;LeaveTracker[[#This Row],[Type of Leave]]</f>
        <v>1 VL</v>
      </c>
      <c r="L3668" s="23">
        <f ca="1">NETWORKDAYS(LeaveTracker[[#This Row],[Start Date]],LeaveTracker[[#This Row],[End Date]],lstHolidays)</f>
        <v>1</v>
      </c>
      <c r="M3668" s="27"/>
    </row>
    <row r="3669" spans="1:13" ht="30" customHeight="1" x14ac:dyDescent="0.3">
      <c r="A3669" s="27">
        <f t="shared" si="32"/>
        <v>205</v>
      </c>
      <c r="B3669" s="31">
        <v>44972</v>
      </c>
      <c r="C3669" s="31">
        <v>44907</v>
      </c>
      <c r="D3669" s="19" t="s">
        <v>717</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19" t="s">
        <v>298</v>
      </c>
      <c r="J3669" s="43" t="s">
        <v>1003</v>
      </c>
      <c r="K3669" s="51" t="str">
        <f ca="1">LeaveTracker[[#This Row],[Days]]&amp;" "&amp;LeaveTracker[[#This Row],[Type of Leave]]</f>
        <v>4 OTHER</v>
      </c>
      <c r="L3669" s="23">
        <f ca="1">NETWORKDAYS(LeaveTracker[[#This Row],[Start Date]],LeaveTracker[[#This Row],[End Date]],lstHolidays)</f>
        <v>4</v>
      </c>
      <c r="M3669" s="27"/>
    </row>
    <row r="3670" spans="1:13" ht="30" customHeight="1" x14ac:dyDescent="0.3">
      <c r="A3670" s="27">
        <v>205</v>
      </c>
      <c r="B3670" s="31">
        <v>44972</v>
      </c>
      <c r="C3670" s="31">
        <v>44907</v>
      </c>
      <c r="D3670" s="19" t="s">
        <v>717</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19" t="s">
        <v>298</v>
      </c>
      <c r="J3670" s="43" t="s">
        <v>1003</v>
      </c>
      <c r="K3670" s="51" t="str">
        <f ca="1">LeaveTracker[[#This Row],[Days]]&amp;" "&amp;LeaveTracker[[#This Row],[Type of Leave]]</f>
        <v>0 OTHER</v>
      </c>
      <c r="L3670" s="23">
        <f ca="1">NETWORKDAYS(LeaveTracker[[#This Row],[Start Date]],LeaveTracker[[#This Row],[End Date]],lstHolidays)</f>
        <v>0</v>
      </c>
      <c r="M3670" s="27"/>
    </row>
    <row r="3671" spans="1:13" ht="30" customHeight="1" x14ac:dyDescent="0.3">
      <c r="A3671" s="27">
        <f t="shared" si="32"/>
        <v>206</v>
      </c>
      <c r="B3671" s="31">
        <v>44972</v>
      </c>
      <c r="C3671" s="31">
        <v>44859</v>
      </c>
      <c r="D3671" s="19" t="s">
        <v>849</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19" t="s">
        <v>298</v>
      </c>
      <c r="J3671" s="43" t="s">
        <v>214</v>
      </c>
      <c r="K3671" s="51" t="str">
        <f ca="1">LeaveTracker[[#This Row],[Days]]&amp;" "&amp;LeaveTracker[[#This Row],[Type of Leave]]</f>
        <v>1 OTHER</v>
      </c>
      <c r="L3671" s="23">
        <f ca="1">NETWORKDAYS(LeaveTracker[[#This Row],[Start Date]],LeaveTracker[[#This Row],[End Date]],lstHolidays)</f>
        <v>1</v>
      </c>
      <c r="M3671" s="27"/>
    </row>
    <row r="3672" spans="1:13" ht="30" customHeight="1" x14ac:dyDescent="0.3">
      <c r="A3672" s="27">
        <f t="shared" si="32"/>
        <v>207</v>
      </c>
      <c r="B3672" s="31">
        <v>44972</v>
      </c>
      <c r="C3672" s="31">
        <v>44859</v>
      </c>
      <c r="D3672" s="19" t="s">
        <v>849</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19" t="s">
        <v>82</v>
      </c>
      <c r="K3672" s="51" t="str">
        <f ca="1">LeaveTracker[[#This Row],[Days]]&amp;" "&amp;LeaveTracker[[#This Row],[Type of Leave]]</f>
        <v>1 VL</v>
      </c>
      <c r="L3672" s="23">
        <f ca="1">NETWORKDAYS(LeaveTracker[[#This Row],[Start Date]],LeaveTracker[[#This Row],[End Date]],lstHolidays)</f>
        <v>1</v>
      </c>
      <c r="M3672" s="27"/>
    </row>
    <row r="3673" spans="1:13" ht="30" customHeight="1" x14ac:dyDescent="0.3">
      <c r="A3673" s="27">
        <v>207</v>
      </c>
      <c r="B3673" s="31">
        <v>44972</v>
      </c>
      <c r="C3673" s="31">
        <v>44859</v>
      </c>
      <c r="D3673" s="19" t="s">
        <v>849</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19" t="s">
        <v>82</v>
      </c>
      <c r="K3673" s="51" t="str">
        <f ca="1">LeaveTracker[[#This Row],[Days]]&amp;" "&amp;LeaveTracker[[#This Row],[Type of Leave]]</f>
        <v>1 VL</v>
      </c>
      <c r="L3673" s="23">
        <f ca="1">NETWORKDAYS(LeaveTracker[[#This Row],[Start Date]],LeaveTracker[[#This Row],[End Date]],lstHolidays)</f>
        <v>1</v>
      </c>
      <c r="M3673" s="27"/>
    </row>
    <row r="3674" spans="1:13" ht="30" customHeight="1" x14ac:dyDescent="0.3">
      <c r="A3674" s="27">
        <f t="shared" si="32"/>
        <v>208</v>
      </c>
      <c r="B3674" s="31">
        <v>44972</v>
      </c>
      <c r="C3674" s="31">
        <v>44874</v>
      </c>
      <c r="D3674" s="19" t="s">
        <v>1772</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19" t="s">
        <v>81</v>
      </c>
      <c r="K3674" s="51" t="str">
        <f ca="1">LeaveTracker[[#This Row],[Days]]&amp;" "&amp;LeaveTracker[[#This Row],[Type of Leave]]</f>
        <v>1 SL</v>
      </c>
      <c r="L3674" s="23">
        <f ca="1">NETWORKDAYS(LeaveTracker[[#This Row],[Start Date]],LeaveTracker[[#This Row],[End Date]],lstHolidays)</f>
        <v>1</v>
      </c>
      <c r="M3674" s="27"/>
    </row>
    <row r="3675" spans="1:13" ht="30" customHeight="1" x14ac:dyDescent="0.3">
      <c r="A3675" s="27">
        <f t="shared" si="32"/>
        <v>209</v>
      </c>
      <c r="B3675" s="31">
        <v>44972</v>
      </c>
      <c r="C3675" s="31">
        <v>44837</v>
      </c>
      <c r="D3675" s="19" t="s">
        <v>849</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19" t="s">
        <v>82</v>
      </c>
      <c r="K3675" s="51" t="str">
        <f>LeaveTracker[[#This Row],[Days]]&amp;" "&amp;LeaveTracker[[#This Row],[Type of Leave]]</f>
        <v>3 VL</v>
      </c>
      <c r="L3675" s="23">
        <v>3</v>
      </c>
      <c r="M3675" s="27"/>
    </row>
    <row r="3676" spans="1:13" ht="30" customHeight="1" x14ac:dyDescent="0.3">
      <c r="A3676" s="27">
        <f t="shared" si="32"/>
        <v>210</v>
      </c>
      <c r="B3676" s="31">
        <v>44972</v>
      </c>
      <c r="C3676" s="31">
        <v>44970</v>
      </c>
      <c r="D3676" s="19" t="s">
        <v>1265</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19" t="s">
        <v>298</v>
      </c>
      <c r="J3676" s="43" t="s">
        <v>1003</v>
      </c>
      <c r="K3676" s="51" t="str">
        <f ca="1">LeaveTracker[[#This Row],[Days]]&amp;" "&amp;LeaveTracker[[#This Row],[Type of Leave]]</f>
        <v>1 OTHER</v>
      </c>
      <c r="L3676" s="23">
        <f ca="1">NETWORKDAYS(LeaveTracker[[#This Row],[Start Date]],LeaveTracker[[#This Row],[End Date]],lstHolidays)</f>
        <v>1</v>
      </c>
      <c r="M3676" s="27"/>
    </row>
    <row r="3677" spans="1:13" ht="30" customHeight="1" x14ac:dyDescent="0.3">
      <c r="A3677" s="27">
        <f t="shared" si="32"/>
        <v>211</v>
      </c>
      <c r="B3677" s="31">
        <v>44972</v>
      </c>
      <c r="C3677" s="31">
        <v>44860</v>
      </c>
      <c r="D3677" s="19" t="s">
        <v>1044</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19" t="s">
        <v>81</v>
      </c>
      <c r="K3677" s="51" t="str">
        <f ca="1">LeaveTracker[[#This Row],[Days]]&amp;" "&amp;LeaveTracker[[#This Row],[Type of Leave]]</f>
        <v>1 SL</v>
      </c>
      <c r="L3677" s="23">
        <f ca="1">NETWORKDAYS(LeaveTracker[[#This Row],[Start Date]],LeaveTracker[[#This Row],[End Date]],lstHolidays)</f>
        <v>1</v>
      </c>
      <c r="M3677" s="27"/>
    </row>
    <row r="3678" spans="1:13" ht="30" customHeight="1" x14ac:dyDescent="0.3">
      <c r="A3678" s="27">
        <f t="shared" si="32"/>
        <v>212</v>
      </c>
      <c r="B3678" s="31">
        <v>44972</v>
      </c>
      <c r="C3678" s="31">
        <v>44842</v>
      </c>
      <c r="D3678" s="19" t="s">
        <v>1044</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19" t="s">
        <v>81</v>
      </c>
      <c r="K3678" s="51" t="str">
        <f ca="1">LeaveTracker[[#This Row],[Days]]&amp;" "&amp;LeaveTracker[[#This Row],[Type of Leave]]</f>
        <v>0 SL</v>
      </c>
      <c r="L3678" s="23">
        <f ca="1">NETWORKDAYS(LeaveTracker[[#This Row],[Start Date]],LeaveTracker[[#This Row],[End Date]],lstHolidays)</f>
        <v>0</v>
      </c>
      <c r="M3678" s="27"/>
    </row>
    <row r="3679" spans="1:13" ht="30" customHeight="1" x14ac:dyDescent="0.3">
      <c r="A3679" s="27">
        <v>212</v>
      </c>
      <c r="B3679" s="31">
        <v>44972</v>
      </c>
      <c r="C3679" s="31">
        <v>44842</v>
      </c>
      <c r="D3679" s="19" t="s">
        <v>1044</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19" t="s">
        <v>81</v>
      </c>
      <c r="K3679" s="51" t="str">
        <f ca="1">LeaveTracker[[#This Row],[Days]]&amp;" "&amp;LeaveTracker[[#This Row],[Type of Leave]]</f>
        <v>2 SL</v>
      </c>
      <c r="L3679" s="23">
        <f ca="1">NETWORKDAYS(LeaveTracker[[#This Row],[Start Date]],LeaveTracker[[#This Row],[End Date]],lstHolidays)</f>
        <v>2</v>
      </c>
      <c r="M3679" s="27"/>
    </row>
    <row r="3680" spans="1:13" ht="30" customHeight="1" x14ac:dyDescent="0.3">
      <c r="A3680" s="27">
        <f t="shared" si="32"/>
        <v>213</v>
      </c>
      <c r="B3680" s="31">
        <v>44972</v>
      </c>
      <c r="C3680" s="31">
        <v>44852</v>
      </c>
      <c r="D3680" s="19" t="s">
        <v>2052</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19" t="s">
        <v>82</v>
      </c>
      <c r="K3680" s="51" t="str">
        <f ca="1">LeaveTracker[[#This Row],[Days]]&amp;" "&amp;LeaveTracker[[#This Row],[Type of Leave]]</f>
        <v>5 VL</v>
      </c>
      <c r="L3680" s="23">
        <f ca="1">NETWORKDAYS(LeaveTracker[[#This Row],[Start Date]],LeaveTracker[[#This Row],[End Date]],lstHolidays)</f>
        <v>5</v>
      </c>
      <c r="M3680" s="27"/>
    </row>
    <row r="3681" spans="1:13" ht="30" customHeight="1" x14ac:dyDescent="0.3">
      <c r="A3681" s="27">
        <f t="shared" si="32"/>
        <v>214</v>
      </c>
      <c r="B3681" s="31">
        <v>44972</v>
      </c>
      <c r="C3681" s="31">
        <v>44842</v>
      </c>
      <c r="D3681" s="19" t="s">
        <v>1044</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19" t="s">
        <v>81</v>
      </c>
      <c r="K3681" s="51" t="str">
        <f ca="1">LeaveTracker[[#This Row],[Days]]&amp;" "&amp;LeaveTracker[[#This Row],[Type of Leave]]</f>
        <v>3 SL</v>
      </c>
      <c r="L3681" s="23">
        <f ca="1">NETWORKDAYS(LeaveTracker[[#This Row],[Start Date]],LeaveTracker[[#This Row],[End Date]],lstHolidays)</f>
        <v>3</v>
      </c>
      <c r="M3681" s="27"/>
    </row>
    <row r="3682" spans="1:13" ht="30" customHeight="1" x14ac:dyDescent="0.3">
      <c r="A3682" s="27">
        <f t="shared" si="32"/>
        <v>215</v>
      </c>
      <c r="B3682" s="31">
        <v>44972</v>
      </c>
      <c r="C3682" s="31">
        <v>44839</v>
      </c>
      <c r="D3682" s="19" t="s">
        <v>2052</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19" t="s">
        <v>81</v>
      </c>
      <c r="K3682" s="51" t="str">
        <f ca="1">LeaveTracker[[#This Row],[Days]]&amp;" "&amp;LeaveTracker[[#This Row],[Type of Leave]]</f>
        <v>5 SL</v>
      </c>
      <c r="L3682" s="23">
        <f ca="1">NETWORKDAYS(LeaveTracker[[#This Row],[Start Date]],LeaveTracker[[#This Row],[End Date]],lstHolidays)</f>
        <v>5</v>
      </c>
      <c r="M3682" s="27"/>
    </row>
    <row r="3683" spans="1:13" ht="30" customHeight="1" x14ac:dyDescent="0.3">
      <c r="A3683" s="27">
        <f t="shared" si="32"/>
        <v>216</v>
      </c>
      <c r="B3683" s="31">
        <v>44972</v>
      </c>
      <c r="C3683" s="31">
        <v>44818</v>
      </c>
      <c r="D3683" s="19" t="s">
        <v>1965</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19" t="s">
        <v>81</v>
      </c>
      <c r="K3683" s="51" t="str">
        <f ca="1">LeaveTracker[[#This Row],[Days]]&amp;" "&amp;LeaveTracker[[#This Row],[Type of Leave]]</f>
        <v>2 SL</v>
      </c>
      <c r="L3683" s="23">
        <f ca="1">NETWORKDAYS(LeaveTracker[[#This Row],[Start Date]],LeaveTracker[[#This Row],[End Date]],lstHolidays)</f>
        <v>2</v>
      </c>
      <c r="M3683" s="27"/>
    </row>
    <row r="3684" spans="1:13" ht="30" customHeight="1" x14ac:dyDescent="0.3">
      <c r="A3684" s="27">
        <f t="shared" si="32"/>
        <v>217</v>
      </c>
      <c r="B3684" s="31">
        <v>44972</v>
      </c>
      <c r="C3684" s="31">
        <v>44816</v>
      </c>
      <c r="D3684" s="19" t="s">
        <v>1848</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19" t="s">
        <v>81</v>
      </c>
      <c r="K3684" s="51" t="str">
        <f ca="1">LeaveTracker[[#This Row],[Days]]&amp;" "&amp;LeaveTracker[[#This Row],[Type of Leave]]</f>
        <v>1 SL</v>
      </c>
      <c r="L3684" s="23">
        <f ca="1">NETWORKDAYS(LeaveTracker[[#This Row],[Start Date]],LeaveTracker[[#This Row],[End Date]],lstHolidays)</f>
        <v>1</v>
      </c>
      <c r="M3684" s="27"/>
    </row>
    <row r="3685" spans="1:13" ht="30" customHeight="1" x14ac:dyDescent="0.3">
      <c r="A3685" s="27">
        <f t="shared" si="32"/>
        <v>218</v>
      </c>
      <c r="B3685" s="31">
        <v>44972</v>
      </c>
      <c r="C3685" s="31">
        <v>44869</v>
      </c>
      <c r="D3685" s="19" t="s">
        <v>1862</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19" t="s">
        <v>81</v>
      </c>
      <c r="K3685" s="51" t="str">
        <f ca="1">LeaveTracker[[#This Row],[Days]]&amp;" "&amp;LeaveTracker[[#This Row],[Type of Leave]]</f>
        <v>1 SL</v>
      </c>
      <c r="L3685" s="23">
        <f ca="1">NETWORKDAYS(LeaveTracker[[#This Row],[Start Date]],LeaveTracker[[#This Row],[End Date]],lstHolidays)</f>
        <v>1</v>
      </c>
      <c r="M3685" s="27"/>
    </row>
    <row r="3686" spans="1:13" ht="30" customHeight="1" x14ac:dyDescent="0.3">
      <c r="A3686" s="27">
        <f t="shared" si="32"/>
        <v>219</v>
      </c>
      <c r="B3686" s="31">
        <v>44972</v>
      </c>
      <c r="C3686" s="31">
        <v>44869</v>
      </c>
      <c r="D3686" s="19" t="s">
        <v>1862</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19" t="s">
        <v>82</v>
      </c>
      <c r="K3686" s="51" t="str">
        <f ca="1">LeaveTracker[[#This Row],[Days]]&amp;" "&amp;LeaveTracker[[#This Row],[Type of Leave]]</f>
        <v>4 VL</v>
      </c>
      <c r="L3686" s="23">
        <f ca="1">NETWORKDAYS(LeaveTracker[[#This Row],[Start Date]],LeaveTracker[[#This Row],[End Date]],lstHolidays)</f>
        <v>4</v>
      </c>
      <c r="M3686" s="27"/>
    </row>
    <row r="3687" spans="1:13" ht="30" customHeight="1" x14ac:dyDescent="0.3">
      <c r="A3687" s="27">
        <f t="shared" si="32"/>
        <v>220</v>
      </c>
      <c r="B3687" s="31">
        <v>44972</v>
      </c>
      <c r="C3687" s="31">
        <v>44893</v>
      </c>
      <c r="D3687" s="19" t="s">
        <v>1030</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19" t="s">
        <v>82</v>
      </c>
      <c r="K3687" s="51" t="str">
        <f ca="1">LeaveTracker[[#This Row],[Days]]&amp;" "&amp;LeaveTracker[[#This Row],[Type of Leave]]</f>
        <v>1 VL</v>
      </c>
      <c r="L3687" s="23">
        <f ca="1">NETWORKDAYS(LeaveTracker[[#This Row],[Start Date]],LeaveTracker[[#This Row],[End Date]],lstHolidays)</f>
        <v>1</v>
      </c>
      <c r="M3687" s="27"/>
    </row>
    <row r="3688" spans="1:13" ht="30" customHeight="1" x14ac:dyDescent="0.3">
      <c r="A3688" s="27">
        <v>220</v>
      </c>
      <c r="B3688" s="31">
        <v>44972</v>
      </c>
      <c r="C3688" s="31">
        <v>44893</v>
      </c>
      <c r="D3688" s="19" t="s">
        <v>1030</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19" t="s">
        <v>82</v>
      </c>
      <c r="K3688" s="51" t="str">
        <f ca="1">LeaveTracker[[#This Row],[Days]]&amp;" "&amp;LeaveTracker[[#This Row],[Type of Leave]]</f>
        <v>3 VL</v>
      </c>
      <c r="L3688" s="23">
        <f ca="1">NETWORKDAYS(LeaveTracker[[#This Row],[Start Date]],LeaveTracker[[#This Row],[End Date]],lstHolidays)</f>
        <v>3</v>
      </c>
      <c r="M3688" s="27"/>
    </row>
    <row r="3689" spans="1:13" ht="30" customHeight="1" x14ac:dyDescent="0.3">
      <c r="A3689" s="27">
        <f t="shared" si="32"/>
        <v>221</v>
      </c>
      <c r="B3689" s="31">
        <v>44972</v>
      </c>
      <c r="C3689" s="31">
        <v>44893</v>
      </c>
      <c r="D3689" s="19" t="s">
        <v>1830</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19" t="s">
        <v>82</v>
      </c>
      <c r="K3689" s="51" t="str">
        <f ca="1">LeaveTracker[[#This Row],[Days]]&amp;" "&amp;LeaveTracker[[#This Row],[Type of Leave]]</f>
        <v>3 VL</v>
      </c>
      <c r="L3689" s="23">
        <f ca="1">NETWORKDAYS(LeaveTracker[[#This Row],[Start Date]],LeaveTracker[[#This Row],[End Date]],lstHolidays)</f>
        <v>3</v>
      </c>
      <c r="M3689" s="27"/>
    </row>
    <row r="3690" spans="1:13" ht="30" customHeight="1" x14ac:dyDescent="0.3">
      <c r="A3690" s="27">
        <f t="shared" si="32"/>
        <v>222</v>
      </c>
      <c r="B3690" s="31">
        <v>44972</v>
      </c>
      <c r="C3690" s="31">
        <v>44893</v>
      </c>
      <c r="D3690" s="19" t="s">
        <v>1933</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19" t="s">
        <v>82</v>
      </c>
      <c r="K3690" s="51" t="str">
        <f ca="1">LeaveTracker[[#This Row],[Days]]&amp;" "&amp;LeaveTracker[[#This Row],[Type of Leave]]</f>
        <v>3 VL</v>
      </c>
      <c r="L3690" s="23">
        <f ca="1">NETWORKDAYS(LeaveTracker[[#This Row],[Start Date]],LeaveTracker[[#This Row],[End Date]],lstHolidays)</f>
        <v>3</v>
      </c>
      <c r="M3690" s="27"/>
    </row>
    <row r="3691" spans="1:13" ht="30" customHeight="1" x14ac:dyDescent="0.3">
      <c r="A3691" s="27">
        <f t="shared" si="32"/>
        <v>223</v>
      </c>
      <c r="B3691" s="31">
        <v>44972</v>
      </c>
      <c r="C3691" s="31">
        <v>44804</v>
      </c>
      <c r="D3691" s="19" t="s">
        <v>1321</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19" t="s">
        <v>82</v>
      </c>
      <c r="K3691" s="51" t="str">
        <f ca="1">LeaveTracker[[#This Row],[Days]]&amp;" "&amp;LeaveTracker[[#This Row],[Type of Leave]]</f>
        <v>2 VL</v>
      </c>
      <c r="L3691" s="23">
        <f ca="1">NETWORKDAYS(LeaveTracker[[#This Row],[Start Date]],LeaveTracker[[#This Row],[End Date]],lstHolidays)</f>
        <v>2</v>
      </c>
      <c r="M3691" s="27"/>
    </row>
    <row r="3692" spans="1:13" ht="30" customHeight="1" x14ac:dyDescent="0.3">
      <c r="A3692" s="27">
        <f t="shared" si="32"/>
        <v>224</v>
      </c>
      <c r="B3692" s="31">
        <v>44972</v>
      </c>
      <c r="C3692" s="31">
        <v>44893</v>
      </c>
      <c r="D3692" s="19" t="s">
        <v>1945</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19" t="s">
        <v>82</v>
      </c>
      <c r="K3692" s="51" t="str">
        <f ca="1">LeaveTracker[[#This Row],[Days]]&amp;" "&amp;LeaveTracker[[#This Row],[Type of Leave]]</f>
        <v>1 VL</v>
      </c>
      <c r="L3692" s="23">
        <f ca="1">NETWORKDAYS(LeaveTracker[[#This Row],[Start Date]],LeaveTracker[[#This Row],[End Date]],lstHolidays)</f>
        <v>1</v>
      </c>
      <c r="M3692" s="27"/>
    </row>
    <row r="3693" spans="1:13" ht="30" customHeight="1" x14ac:dyDescent="0.3">
      <c r="A3693" s="27">
        <v>224</v>
      </c>
      <c r="B3693" s="31">
        <v>44972</v>
      </c>
      <c r="C3693" s="31">
        <v>44893</v>
      </c>
      <c r="D3693" s="19" t="s">
        <v>1945</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19" t="s">
        <v>82</v>
      </c>
      <c r="K3693" s="51" t="str">
        <f ca="1">LeaveTracker[[#This Row],[Days]]&amp;" "&amp;LeaveTracker[[#This Row],[Type of Leave]]</f>
        <v>3 VL</v>
      </c>
      <c r="L3693" s="23">
        <f ca="1">NETWORKDAYS(LeaveTracker[[#This Row],[Start Date]],LeaveTracker[[#This Row],[End Date]],lstHolidays)</f>
        <v>3</v>
      </c>
      <c r="M3693" s="27"/>
    </row>
    <row r="3694" spans="1:13" ht="30" customHeight="1" x14ac:dyDescent="0.3">
      <c r="A3694" s="27">
        <f t="shared" si="32"/>
        <v>225</v>
      </c>
      <c r="B3694" s="31">
        <v>44972</v>
      </c>
      <c r="C3694" s="31">
        <v>44879</v>
      </c>
      <c r="D3694" s="19" t="s">
        <v>1753</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19" t="s">
        <v>81</v>
      </c>
      <c r="K3694" s="51" t="str">
        <f ca="1">LeaveTracker[[#This Row],[Days]]&amp;" "&amp;LeaveTracker[[#This Row],[Type of Leave]]</f>
        <v>1 SL</v>
      </c>
      <c r="L3694" s="23">
        <f ca="1">NETWORKDAYS(LeaveTracker[[#This Row],[Start Date]],LeaveTracker[[#This Row],[End Date]],lstHolidays)</f>
        <v>1</v>
      </c>
      <c r="M3694" s="27"/>
    </row>
    <row r="3695" spans="1:13" ht="30" customHeight="1" x14ac:dyDescent="0.3">
      <c r="A3695" s="27">
        <f t="shared" si="32"/>
        <v>226</v>
      </c>
      <c r="B3695" s="31">
        <v>44972</v>
      </c>
      <c r="C3695" s="31">
        <v>44865</v>
      </c>
      <c r="D3695" s="19" t="s">
        <v>459</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19" t="s">
        <v>82</v>
      </c>
      <c r="K3695" s="51" t="str">
        <f ca="1">LeaveTracker[[#This Row],[Days]]&amp;" "&amp;LeaveTracker[[#This Row],[Type of Leave]]</f>
        <v>1 VL</v>
      </c>
      <c r="L3695" s="23">
        <f ca="1">NETWORKDAYS(LeaveTracker[[#This Row],[Start Date]],LeaveTracker[[#This Row],[End Date]],lstHolidays)</f>
        <v>1</v>
      </c>
      <c r="M3695" s="27"/>
    </row>
    <row r="3696" spans="1:13" ht="30" customHeight="1" x14ac:dyDescent="0.3">
      <c r="A3696" s="27">
        <v>226</v>
      </c>
      <c r="B3696" s="31">
        <v>44972</v>
      </c>
      <c r="C3696" s="31">
        <v>44865</v>
      </c>
      <c r="D3696" s="19" t="s">
        <v>459</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19" t="s">
        <v>82</v>
      </c>
      <c r="K3696" s="51" t="str">
        <f ca="1">LeaveTracker[[#This Row],[Days]]&amp;" "&amp;LeaveTracker[[#This Row],[Type of Leave]]</f>
        <v>1 VL</v>
      </c>
      <c r="L3696" s="23">
        <f ca="1">NETWORKDAYS(LeaveTracker[[#This Row],[Start Date]],LeaveTracker[[#This Row],[End Date]],lstHolidays)</f>
        <v>1</v>
      </c>
      <c r="M3696" s="27"/>
    </row>
    <row r="3697" spans="1:13" ht="30" customHeight="1" x14ac:dyDescent="0.3">
      <c r="A3697" s="27">
        <f t="shared" si="32"/>
        <v>227</v>
      </c>
      <c r="B3697" s="31">
        <v>44972</v>
      </c>
      <c r="C3697" s="31">
        <v>44907</v>
      </c>
      <c r="D3697" s="19" t="s">
        <v>726</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19" t="s">
        <v>82</v>
      </c>
      <c r="K3697" s="51" t="str">
        <f ca="1">LeaveTracker[[#This Row],[Days]]&amp;" "&amp;LeaveTracker[[#This Row],[Type of Leave]]</f>
        <v>2 VL</v>
      </c>
      <c r="L3697" s="23">
        <f ca="1">NETWORKDAYS(LeaveTracker[[#This Row],[Start Date]],LeaveTracker[[#This Row],[End Date]],lstHolidays)</f>
        <v>2</v>
      </c>
      <c r="M3697" s="27"/>
    </row>
    <row r="3698" spans="1:13" ht="30"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19" t="s">
        <v>81</v>
      </c>
      <c r="K3698" s="51" t="str">
        <f ca="1">LeaveTracker[[#This Row],[Days]]&amp;" "&amp;LeaveTracker[[#This Row],[Type of Leave]]</f>
        <v>2 SL</v>
      </c>
      <c r="L3698" s="23">
        <f ca="1">NETWORKDAYS(LeaveTracker[[#This Row],[Start Date]],LeaveTracker[[#This Row],[End Date]],lstHolidays)</f>
        <v>2</v>
      </c>
      <c r="M3698" s="27"/>
    </row>
    <row r="3699" spans="1:13" ht="30" customHeight="1" x14ac:dyDescent="0.3">
      <c r="A3699" s="27">
        <f t="shared" si="32"/>
        <v>229</v>
      </c>
      <c r="B3699" s="31">
        <v>44972</v>
      </c>
      <c r="C3699" s="31">
        <v>44855</v>
      </c>
      <c r="D3699" s="19" t="s">
        <v>855</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19" t="s">
        <v>81</v>
      </c>
      <c r="K3699" s="51" t="str">
        <f ca="1">LeaveTracker[[#This Row],[Days]]&amp;" "&amp;LeaveTracker[[#This Row],[Type of Leave]]</f>
        <v>2 SL</v>
      </c>
      <c r="L3699" s="23">
        <f ca="1">NETWORKDAYS(LeaveTracker[[#This Row],[Start Date]],LeaveTracker[[#This Row],[End Date]],lstHolidays)</f>
        <v>2</v>
      </c>
      <c r="M3699" s="27"/>
    </row>
    <row r="3700" spans="1:13" ht="30" customHeight="1" x14ac:dyDescent="0.3">
      <c r="A3700" s="27">
        <f t="shared" si="32"/>
        <v>230</v>
      </c>
      <c r="B3700" s="31">
        <v>44972</v>
      </c>
      <c r="C3700" s="31">
        <v>44810</v>
      </c>
      <c r="D3700" s="19" t="s">
        <v>355</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19" t="s">
        <v>81</v>
      </c>
      <c r="K3700" s="51" t="str">
        <f ca="1">LeaveTracker[[#This Row],[Days]]&amp;" "&amp;LeaveTracker[[#This Row],[Type of Leave]]</f>
        <v>1 SL</v>
      </c>
      <c r="L3700" s="23">
        <f ca="1">NETWORKDAYS(LeaveTracker[[#This Row],[Start Date]],LeaveTracker[[#This Row],[End Date]],lstHolidays)</f>
        <v>1</v>
      </c>
      <c r="M3700" s="27"/>
    </row>
    <row r="3701" spans="1:13" ht="30" customHeight="1" x14ac:dyDescent="0.3">
      <c r="A3701" s="27">
        <v>230</v>
      </c>
      <c r="B3701" s="31">
        <v>44972</v>
      </c>
      <c r="C3701" s="31">
        <v>44810</v>
      </c>
      <c r="D3701" s="19" t="s">
        <v>355</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19" t="s">
        <v>81</v>
      </c>
      <c r="K3701" s="51" t="str">
        <f ca="1">LeaveTracker[[#This Row],[Days]]&amp;" "&amp;LeaveTracker[[#This Row],[Type of Leave]]</f>
        <v>1 SL</v>
      </c>
      <c r="L3701" s="23">
        <f ca="1">NETWORKDAYS(LeaveTracker[[#This Row],[Start Date]],LeaveTracker[[#This Row],[End Date]],lstHolidays)</f>
        <v>1</v>
      </c>
      <c r="M3701" s="27"/>
    </row>
    <row r="3702" spans="1:13" ht="30" customHeight="1" x14ac:dyDescent="0.3">
      <c r="A3702" s="27">
        <f t="shared" si="32"/>
        <v>231</v>
      </c>
      <c r="B3702" s="31">
        <v>44972</v>
      </c>
      <c r="C3702" s="31">
        <v>44845</v>
      </c>
      <c r="D3702" s="19" t="s">
        <v>2263</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19" t="s">
        <v>82</v>
      </c>
      <c r="K3702" s="51" t="str">
        <f ca="1">LeaveTracker[[#This Row],[Days]]&amp;" "&amp;LeaveTracker[[#This Row],[Type of Leave]]</f>
        <v>2 VL</v>
      </c>
      <c r="L3702" s="23">
        <f ca="1">NETWORKDAYS(LeaveTracker[[#This Row],[Start Date]],LeaveTracker[[#This Row],[End Date]],lstHolidays)</f>
        <v>2</v>
      </c>
      <c r="M3702" s="27"/>
    </row>
    <row r="3703" spans="1:13" ht="30" customHeight="1" x14ac:dyDescent="0.3">
      <c r="A3703" s="27">
        <f t="shared" si="32"/>
        <v>232</v>
      </c>
      <c r="B3703" s="31">
        <v>44972</v>
      </c>
      <c r="C3703" s="31">
        <v>44824</v>
      </c>
      <c r="D3703" s="19" t="s">
        <v>541</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19" t="s">
        <v>81</v>
      </c>
      <c r="K3703" s="51" t="str">
        <f ca="1">LeaveTracker[[#This Row],[Days]]&amp;" "&amp;LeaveTracker[[#This Row],[Type of Leave]]</f>
        <v>1 SL</v>
      </c>
      <c r="L3703" s="23">
        <f ca="1">NETWORKDAYS(LeaveTracker[[#This Row],[Start Date]],LeaveTracker[[#This Row],[End Date]],lstHolidays)</f>
        <v>1</v>
      </c>
      <c r="M3703" s="27"/>
    </row>
    <row r="3704" spans="1:13" ht="30" customHeight="1" x14ac:dyDescent="0.3">
      <c r="A3704" s="27">
        <f t="shared" si="32"/>
        <v>233</v>
      </c>
      <c r="B3704" s="31">
        <v>44972</v>
      </c>
      <c r="C3704" s="31">
        <v>44804</v>
      </c>
      <c r="D3704" s="19" t="s">
        <v>541</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19" t="s">
        <v>81</v>
      </c>
      <c r="K3704" s="51" t="str">
        <f ca="1">LeaveTracker[[#This Row],[Days]]&amp;" "&amp;LeaveTracker[[#This Row],[Type of Leave]]</f>
        <v>1 SL</v>
      </c>
      <c r="L3704" s="23">
        <f ca="1">NETWORKDAYS(LeaveTracker[[#This Row],[Start Date]],LeaveTracker[[#This Row],[End Date]],lstHolidays)</f>
        <v>1</v>
      </c>
      <c r="M3704" s="27"/>
    </row>
    <row r="3705" spans="1:13" ht="30" customHeight="1" x14ac:dyDescent="0.3">
      <c r="A3705" s="27">
        <f t="shared" si="32"/>
        <v>234</v>
      </c>
      <c r="B3705" s="31">
        <v>44972</v>
      </c>
      <c r="C3705" s="31">
        <v>44845</v>
      </c>
      <c r="D3705" s="19" t="s">
        <v>541</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19" t="s">
        <v>82</v>
      </c>
      <c r="K3705" s="51" t="str">
        <f ca="1">LeaveTracker[[#This Row],[Days]]&amp;" "&amp;LeaveTracker[[#This Row],[Type of Leave]]</f>
        <v>2 VL</v>
      </c>
      <c r="L3705" s="23">
        <f ca="1">NETWORKDAYS(LeaveTracker[[#This Row],[Start Date]],LeaveTracker[[#This Row],[End Date]],lstHolidays)</f>
        <v>2</v>
      </c>
      <c r="M3705" s="27"/>
    </row>
    <row r="3706" spans="1:13" ht="30" customHeight="1" x14ac:dyDescent="0.3">
      <c r="A3706" s="27">
        <f t="shared" si="32"/>
        <v>235</v>
      </c>
      <c r="B3706" s="31">
        <v>44972</v>
      </c>
      <c r="C3706" s="31">
        <v>44845</v>
      </c>
      <c r="D3706" s="19" t="s">
        <v>541</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19" t="s">
        <v>81</v>
      </c>
      <c r="K3706" s="51" t="str">
        <f ca="1">LeaveTracker[[#This Row],[Days]]&amp;" "&amp;LeaveTracker[[#This Row],[Type of Leave]]</f>
        <v>1 SL</v>
      </c>
      <c r="L3706" s="23">
        <f ca="1">NETWORKDAYS(LeaveTracker[[#This Row],[Start Date]],LeaveTracker[[#This Row],[End Date]],lstHolidays)</f>
        <v>1</v>
      </c>
      <c r="M3706" s="27"/>
    </row>
    <row r="3707" spans="1:13" ht="30" customHeight="1" x14ac:dyDescent="0.3">
      <c r="A3707" s="27">
        <f t="shared" si="32"/>
        <v>236</v>
      </c>
      <c r="B3707" s="31">
        <v>44972</v>
      </c>
      <c r="C3707" s="31">
        <v>44845</v>
      </c>
      <c r="D3707" s="19" t="s">
        <v>541</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19" t="s">
        <v>81</v>
      </c>
      <c r="K3707" s="51" t="str">
        <f ca="1">LeaveTracker[[#This Row],[Days]]&amp;" "&amp;LeaveTracker[[#This Row],[Type of Leave]]</f>
        <v>1 SL</v>
      </c>
      <c r="L3707" s="23">
        <f ca="1">NETWORKDAYS(LeaveTracker[[#This Row],[Start Date]],LeaveTracker[[#This Row],[End Date]],lstHolidays)</f>
        <v>1</v>
      </c>
      <c r="M3707" s="27"/>
    </row>
    <row r="3708" spans="1:13" ht="30" customHeight="1" x14ac:dyDescent="0.3">
      <c r="A3708" s="27">
        <f t="shared" si="32"/>
        <v>237</v>
      </c>
      <c r="B3708" s="31">
        <v>44972</v>
      </c>
      <c r="C3708" s="31">
        <v>44847</v>
      </c>
      <c r="D3708" s="19" t="s">
        <v>543</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19" t="s">
        <v>81</v>
      </c>
      <c r="K3708" s="51" t="str">
        <f ca="1">LeaveTracker[[#This Row],[Days]]&amp;" "&amp;LeaveTracker[[#This Row],[Type of Leave]]</f>
        <v>3 SL</v>
      </c>
      <c r="L3708" s="23">
        <f ca="1">NETWORKDAYS(LeaveTracker[[#This Row],[Start Date]],LeaveTracker[[#This Row],[End Date]],lstHolidays)</f>
        <v>3</v>
      </c>
      <c r="M3708" s="27"/>
    </row>
    <row r="3709" spans="1:13" ht="30" customHeight="1" x14ac:dyDescent="0.3">
      <c r="A3709" s="27">
        <f t="shared" si="32"/>
        <v>238</v>
      </c>
      <c r="B3709" s="31">
        <v>44972</v>
      </c>
      <c r="C3709" s="31">
        <v>44847</v>
      </c>
      <c r="D3709" s="19" t="s">
        <v>538</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19" t="s">
        <v>81</v>
      </c>
      <c r="K3709" s="51" t="str">
        <f ca="1">LeaveTracker[[#This Row],[Days]]&amp;" "&amp;LeaveTracker[[#This Row],[Type of Leave]]</f>
        <v>1 SL</v>
      </c>
      <c r="L3709" s="23">
        <f ca="1">NETWORKDAYS(LeaveTracker[[#This Row],[Start Date]],LeaveTracker[[#This Row],[End Date]],lstHolidays)</f>
        <v>1</v>
      </c>
      <c r="M3709" s="27"/>
    </row>
    <row r="3710" spans="1:13" ht="30" customHeight="1" x14ac:dyDescent="0.3">
      <c r="A3710" s="27">
        <f t="shared" si="32"/>
        <v>239</v>
      </c>
      <c r="B3710" s="31">
        <v>44972</v>
      </c>
      <c r="C3710" s="31">
        <v>44875</v>
      </c>
      <c r="D3710" s="19" t="s">
        <v>722</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19" t="s">
        <v>81</v>
      </c>
      <c r="K3710" s="51" t="str">
        <f ca="1">LeaveTracker[[#This Row],[Days]]&amp;" "&amp;LeaveTracker[[#This Row],[Type of Leave]]</f>
        <v>1 SL</v>
      </c>
      <c r="L3710" s="23">
        <f ca="1">NETWORKDAYS(LeaveTracker[[#This Row],[Start Date]],LeaveTracker[[#This Row],[End Date]],lstHolidays)</f>
        <v>1</v>
      </c>
      <c r="M3710" s="27"/>
    </row>
    <row r="3711" spans="1:13" ht="30" customHeight="1" x14ac:dyDescent="0.3">
      <c r="A3711" s="27">
        <f t="shared" si="32"/>
        <v>240</v>
      </c>
      <c r="B3711" s="31">
        <v>44972</v>
      </c>
      <c r="C3711" s="31">
        <v>44879</v>
      </c>
      <c r="D3711" s="19" t="s">
        <v>538</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19" t="s">
        <v>81</v>
      </c>
      <c r="K3711" s="51" t="str">
        <f ca="1">LeaveTracker[[#This Row],[Days]]&amp;" "&amp;LeaveTracker[[#This Row],[Type of Leave]]</f>
        <v>1 SL</v>
      </c>
      <c r="L3711" s="23">
        <f ca="1">NETWORKDAYS(LeaveTracker[[#This Row],[Start Date]],LeaveTracker[[#This Row],[End Date]],lstHolidays)</f>
        <v>1</v>
      </c>
      <c r="M3711" s="27"/>
    </row>
    <row r="3712" spans="1:13" ht="30" customHeight="1" x14ac:dyDescent="0.3">
      <c r="A3712" s="27">
        <f t="shared" si="32"/>
        <v>241</v>
      </c>
      <c r="B3712" s="31">
        <v>44972</v>
      </c>
      <c r="C3712" s="31">
        <v>44883</v>
      </c>
      <c r="D3712" s="19" t="s">
        <v>543</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19" t="s">
        <v>81</v>
      </c>
      <c r="K3712" s="51" t="str">
        <f ca="1">LeaveTracker[[#This Row],[Days]]&amp;" "&amp;LeaveTracker[[#This Row],[Type of Leave]]</f>
        <v>1 SL</v>
      </c>
      <c r="L3712" s="23">
        <f ca="1">NETWORKDAYS(LeaveTracker[[#This Row],[Start Date]],LeaveTracker[[#This Row],[End Date]],lstHolidays)</f>
        <v>1</v>
      </c>
      <c r="M3712" s="27"/>
    </row>
    <row r="3713" spans="1:13" ht="30" customHeight="1" x14ac:dyDescent="0.3">
      <c r="A3713" s="27">
        <f t="shared" si="32"/>
        <v>242</v>
      </c>
      <c r="B3713" s="31">
        <v>44972</v>
      </c>
      <c r="C3713" s="31">
        <v>44883</v>
      </c>
      <c r="D3713" s="19" t="s">
        <v>855</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19" t="s">
        <v>81</v>
      </c>
      <c r="K3713" s="51" t="str">
        <f ca="1">LeaveTracker[[#This Row],[Days]]&amp;" "&amp;LeaveTracker[[#This Row],[Type of Leave]]</f>
        <v>2 SL</v>
      </c>
      <c r="L3713" s="23">
        <f ca="1">NETWORKDAYS(LeaveTracker[[#This Row],[Start Date]],LeaveTracker[[#This Row],[End Date]],lstHolidays)</f>
        <v>2</v>
      </c>
      <c r="M3713" s="27"/>
    </row>
    <row r="3714" spans="1:13" ht="30" customHeight="1" x14ac:dyDescent="0.3">
      <c r="A3714" s="27">
        <f t="shared" si="32"/>
        <v>243</v>
      </c>
      <c r="B3714" s="31">
        <v>44972</v>
      </c>
      <c r="C3714" s="31">
        <v>44837</v>
      </c>
      <c r="D3714" s="19" t="s">
        <v>855</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19" t="s">
        <v>81</v>
      </c>
      <c r="K3714" s="51" t="str">
        <f ca="1">LeaveTracker[[#This Row],[Days]]&amp;" "&amp;LeaveTracker[[#This Row],[Type of Leave]]</f>
        <v>1 SL</v>
      </c>
      <c r="L3714" s="23">
        <f ca="1">NETWORKDAYS(LeaveTracker[[#This Row],[Start Date]],LeaveTracker[[#This Row],[End Date]],lstHolidays)</f>
        <v>1</v>
      </c>
      <c r="M3714" s="27"/>
    </row>
    <row r="3715" spans="1:13" ht="30" customHeight="1" x14ac:dyDescent="0.3">
      <c r="A3715" s="27">
        <v>243</v>
      </c>
      <c r="B3715" s="31">
        <v>44972</v>
      </c>
      <c r="C3715" s="31">
        <v>44837</v>
      </c>
      <c r="D3715" s="19" t="s">
        <v>855</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19" t="s">
        <v>81</v>
      </c>
      <c r="K3715" s="51" t="str">
        <f ca="1">LeaveTracker[[#This Row],[Days]]&amp;" "&amp;LeaveTracker[[#This Row],[Type of Leave]]</f>
        <v>0 SL</v>
      </c>
      <c r="L3715" s="23">
        <f ca="1">NETWORKDAYS(LeaveTracker[[#This Row],[Start Date]],LeaveTracker[[#This Row],[End Date]],lstHolidays)</f>
        <v>0</v>
      </c>
      <c r="M3715" s="27"/>
    </row>
    <row r="3716" spans="1:13" ht="30" customHeight="1" x14ac:dyDescent="0.3">
      <c r="A3716" s="27">
        <f t="shared" si="32"/>
        <v>244</v>
      </c>
      <c r="B3716" s="31">
        <v>44972</v>
      </c>
      <c r="C3716" s="31">
        <v>44862</v>
      </c>
      <c r="D3716" s="19" t="s">
        <v>543</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19" t="s">
        <v>81</v>
      </c>
      <c r="K3716" s="51" t="str">
        <f ca="1">LeaveTracker[[#This Row],[Days]]&amp;" "&amp;LeaveTracker[[#This Row],[Type of Leave]]</f>
        <v>1 SL</v>
      </c>
      <c r="L3716" s="23">
        <f ca="1">NETWORKDAYS(LeaveTracker[[#This Row],[Start Date]],LeaveTracker[[#This Row],[End Date]],lstHolidays)</f>
        <v>1</v>
      </c>
      <c r="M3716" s="27"/>
    </row>
    <row r="3717" spans="1:13" ht="30" customHeight="1" x14ac:dyDescent="0.3">
      <c r="A3717" s="27">
        <f t="shared" si="32"/>
        <v>245</v>
      </c>
      <c r="B3717" s="31">
        <v>44972</v>
      </c>
      <c r="C3717" s="31">
        <v>44868</v>
      </c>
      <c r="D3717" s="19" t="s">
        <v>543</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19" t="s">
        <v>81</v>
      </c>
      <c r="K3717" s="51" t="str">
        <f ca="1">LeaveTracker[[#This Row],[Days]]&amp;" "&amp;LeaveTracker[[#This Row],[Type of Leave]]</f>
        <v>0 SL</v>
      </c>
      <c r="L3717" s="23">
        <f ca="1">NETWORKDAYS(LeaveTracker[[#This Row],[Start Date]],LeaveTracker[[#This Row],[End Date]],lstHolidays)</f>
        <v>0</v>
      </c>
      <c r="M3717" s="27"/>
    </row>
    <row r="3718" spans="1:13" ht="30" customHeight="1" x14ac:dyDescent="0.3">
      <c r="A3718" s="27">
        <f t="shared" si="32"/>
        <v>246</v>
      </c>
      <c r="B3718" s="31">
        <v>44972</v>
      </c>
      <c r="C3718" s="31">
        <v>44854</v>
      </c>
      <c r="D3718" s="19" t="s">
        <v>543</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19" t="s">
        <v>81</v>
      </c>
      <c r="K3718" s="51" t="str">
        <f ca="1">LeaveTracker[[#This Row],[Days]]&amp;" "&amp;LeaveTracker[[#This Row],[Type of Leave]]</f>
        <v>3 SL</v>
      </c>
      <c r="L3718" s="23">
        <f ca="1">NETWORKDAYS(LeaveTracker[[#This Row],[Start Date]],LeaveTracker[[#This Row],[End Date]],lstHolidays)</f>
        <v>3</v>
      </c>
      <c r="M3718" s="27"/>
    </row>
    <row r="3719" spans="1:13" ht="30" customHeight="1" x14ac:dyDescent="0.3">
      <c r="A3719" s="27">
        <f t="shared" si="32"/>
        <v>247</v>
      </c>
      <c r="B3719" s="31">
        <v>44972</v>
      </c>
      <c r="C3719" s="31">
        <v>44859</v>
      </c>
      <c r="D3719" s="19" t="s">
        <v>543</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19" t="s">
        <v>81</v>
      </c>
      <c r="K3719" s="51" t="str">
        <f ca="1">LeaveTracker[[#This Row],[Days]]&amp;" "&amp;LeaveTracker[[#This Row],[Type of Leave]]</f>
        <v>1 SL</v>
      </c>
      <c r="L3719" s="23">
        <f ca="1">NETWORKDAYS(LeaveTracker[[#This Row],[Start Date]],LeaveTracker[[#This Row],[End Date]],lstHolidays)</f>
        <v>1</v>
      </c>
      <c r="M3719" s="27"/>
    </row>
    <row r="3720" spans="1:13" ht="30" customHeight="1" x14ac:dyDescent="0.3">
      <c r="A3720" s="27">
        <f t="shared" si="32"/>
        <v>248</v>
      </c>
      <c r="B3720" s="31">
        <v>44972</v>
      </c>
      <c r="C3720" s="31">
        <v>44966</v>
      </c>
      <c r="D3720" s="19" t="s">
        <v>2047</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19" t="s">
        <v>81</v>
      </c>
      <c r="K3720" s="51" t="str">
        <f ca="1">LeaveTracker[[#This Row],[Days]]&amp;" "&amp;LeaveTracker[[#This Row],[Type of Leave]]</f>
        <v>1 SL</v>
      </c>
      <c r="L3720" s="23">
        <f ca="1">NETWORKDAYS(LeaveTracker[[#This Row],[Start Date]],LeaveTracker[[#This Row],[End Date]],lstHolidays)</f>
        <v>1</v>
      </c>
      <c r="M3720" s="27"/>
    </row>
    <row r="3721" spans="1:13" ht="30" customHeight="1" x14ac:dyDescent="0.3">
      <c r="A3721" s="27">
        <f t="shared" si="32"/>
        <v>249</v>
      </c>
      <c r="B3721" s="31">
        <v>44972</v>
      </c>
      <c r="C3721" s="31">
        <v>44964</v>
      </c>
      <c r="D3721" s="19" t="s">
        <v>874</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19" t="s">
        <v>298</v>
      </c>
      <c r="J3721" s="43" t="s">
        <v>1003</v>
      </c>
      <c r="K3721" s="51" t="str">
        <f ca="1">LeaveTracker[[#This Row],[Days]]&amp;" "&amp;LeaveTracker[[#This Row],[Type of Leave]]</f>
        <v>1 OTHER</v>
      </c>
      <c r="L3721" s="23">
        <f ca="1">NETWORKDAYS(LeaveTracker[[#This Row],[Start Date]],LeaveTracker[[#This Row],[End Date]],lstHolidays)</f>
        <v>1</v>
      </c>
      <c r="M3721" s="27"/>
    </row>
    <row r="3722" spans="1:13" ht="30" customHeight="1" x14ac:dyDescent="0.3">
      <c r="A3722" s="27">
        <f t="shared" si="32"/>
        <v>250</v>
      </c>
      <c r="B3722" s="31">
        <v>44972</v>
      </c>
      <c r="C3722" s="31">
        <v>44959</v>
      </c>
      <c r="D3722" s="19" t="s">
        <v>657</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19" t="s">
        <v>82</v>
      </c>
      <c r="K3722" s="51" t="str">
        <f ca="1">LeaveTracker[[#This Row],[Days]]&amp;" "&amp;LeaveTracker[[#This Row],[Type of Leave]]</f>
        <v>4 VL</v>
      </c>
      <c r="L3722" s="23">
        <f ca="1">NETWORKDAYS(LeaveTracker[[#This Row],[Start Date]],LeaveTracker[[#This Row],[End Date]],lstHolidays)</f>
        <v>4</v>
      </c>
      <c r="M3722" s="27"/>
    </row>
    <row r="3723" spans="1:13" ht="30" customHeight="1" x14ac:dyDescent="0.3">
      <c r="A3723" s="27">
        <v>250</v>
      </c>
      <c r="B3723" s="31">
        <v>44972</v>
      </c>
      <c r="C3723" s="31">
        <v>44959</v>
      </c>
      <c r="D3723" s="19" t="s">
        <v>657</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19" t="s">
        <v>82</v>
      </c>
      <c r="K3723" s="51" t="str">
        <f ca="1">LeaveTracker[[#This Row],[Days]]&amp;" "&amp;LeaveTracker[[#This Row],[Type of Leave]]</f>
        <v>2 VL</v>
      </c>
      <c r="L3723" s="23">
        <f ca="1">NETWORKDAYS(LeaveTracker[[#This Row],[Start Date]],LeaveTracker[[#This Row],[End Date]],lstHolidays)</f>
        <v>2</v>
      </c>
      <c r="M3723" s="27"/>
    </row>
    <row r="3724" spans="1:13" ht="30" customHeight="1" x14ac:dyDescent="0.3">
      <c r="A3724" s="27">
        <f t="shared" si="32"/>
        <v>251</v>
      </c>
      <c r="B3724" s="31">
        <v>44972</v>
      </c>
      <c r="C3724" s="31">
        <v>44958</v>
      </c>
      <c r="D3724" s="19" t="s">
        <v>1741</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19" t="s">
        <v>298</v>
      </c>
      <c r="J3724" s="43" t="s">
        <v>1003</v>
      </c>
      <c r="K3724" s="51" t="str">
        <f ca="1">LeaveTracker[[#This Row],[Days]]&amp;" "&amp;LeaveTracker[[#This Row],[Type of Leave]]</f>
        <v>1 OTHER</v>
      </c>
      <c r="L3724" s="23">
        <f ca="1">NETWORKDAYS(LeaveTracker[[#This Row],[Start Date]],LeaveTracker[[#This Row],[End Date]],lstHolidays)</f>
        <v>1</v>
      </c>
      <c r="M3724" s="27"/>
    </row>
    <row r="3725" spans="1:13" ht="30" customHeight="1" x14ac:dyDescent="0.3">
      <c r="A3725" s="27">
        <f t="shared" si="32"/>
        <v>252</v>
      </c>
      <c r="B3725" s="31">
        <v>44972</v>
      </c>
      <c r="C3725" s="31">
        <v>44868</v>
      </c>
      <c r="D3725" s="19" t="s">
        <v>355</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19" t="s">
        <v>81</v>
      </c>
      <c r="K3725" s="51" t="str">
        <f ca="1">LeaveTracker[[#This Row],[Days]]&amp;" "&amp;LeaveTracker[[#This Row],[Type of Leave]]</f>
        <v>0 SL</v>
      </c>
      <c r="L3725" s="23">
        <f ca="1">NETWORKDAYS(LeaveTracker[[#This Row],[Start Date]],LeaveTracker[[#This Row],[End Date]],lstHolidays)</f>
        <v>0</v>
      </c>
      <c r="M3725" s="27"/>
    </row>
    <row r="3726" spans="1:13" ht="30" customHeight="1" x14ac:dyDescent="0.3">
      <c r="A3726" s="27">
        <f t="shared" si="32"/>
        <v>253</v>
      </c>
      <c r="B3726" s="31">
        <v>44972</v>
      </c>
      <c r="C3726" s="31">
        <v>44839</v>
      </c>
      <c r="D3726" s="19" t="s">
        <v>355</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19" t="s">
        <v>81</v>
      </c>
      <c r="K3726" s="51" t="str">
        <f ca="1">LeaveTracker[[#This Row],[Days]]&amp;" "&amp;LeaveTracker[[#This Row],[Type of Leave]]</f>
        <v>1 SL</v>
      </c>
      <c r="L3726" s="23">
        <f ca="1">NETWORKDAYS(LeaveTracker[[#This Row],[Start Date]],LeaveTracker[[#This Row],[End Date]],lstHolidays)</f>
        <v>1</v>
      </c>
      <c r="M3726" s="27"/>
    </row>
    <row r="3727" spans="1:13" ht="30" customHeight="1" x14ac:dyDescent="0.3">
      <c r="A3727" s="27">
        <f t="shared" si="32"/>
        <v>254</v>
      </c>
      <c r="B3727" s="31">
        <v>44972</v>
      </c>
      <c r="C3727" s="31">
        <v>44840</v>
      </c>
      <c r="D3727" s="19" t="s">
        <v>720</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19" t="s">
        <v>81</v>
      </c>
      <c r="K3727" s="51" t="str">
        <f ca="1">LeaveTracker[[#This Row],[Days]]&amp;" "&amp;LeaveTracker[[#This Row],[Type of Leave]]</f>
        <v>1 SL</v>
      </c>
      <c r="L3727" s="23">
        <f ca="1">NETWORKDAYS(LeaveTracker[[#This Row],[Start Date]],LeaveTracker[[#This Row],[End Date]],lstHolidays)</f>
        <v>1</v>
      </c>
      <c r="M3727" s="27"/>
    </row>
    <row r="3728" spans="1:13" ht="30" customHeight="1" x14ac:dyDescent="0.3">
      <c r="A3728" s="27">
        <f t="shared" si="32"/>
        <v>255</v>
      </c>
      <c r="B3728" s="31">
        <v>44972</v>
      </c>
      <c r="C3728" s="31">
        <v>44826</v>
      </c>
      <c r="D3728" s="19" t="s">
        <v>720</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19" t="s">
        <v>81</v>
      </c>
      <c r="K3728" s="51" t="str">
        <f ca="1">LeaveTracker[[#This Row],[Days]]&amp;" "&amp;LeaveTracker[[#This Row],[Type of Leave]]</f>
        <v>1 SL</v>
      </c>
      <c r="L3728" s="23">
        <f ca="1">NETWORKDAYS(LeaveTracker[[#This Row],[Start Date]],LeaveTracker[[#This Row],[End Date]],lstHolidays)</f>
        <v>1</v>
      </c>
      <c r="M3728" s="27"/>
    </row>
    <row r="3729" spans="1:13" ht="30" customHeight="1" x14ac:dyDescent="0.3">
      <c r="A3729" s="27">
        <f t="shared" si="32"/>
        <v>256</v>
      </c>
      <c r="B3729" s="31">
        <v>44972</v>
      </c>
      <c r="C3729" s="31">
        <v>44826</v>
      </c>
      <c r="D3729" s="19" t="s">
        <v>1030</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19" t="s">
        <v>82</v>
      </c>
      <c r="K3729" s="51" t="str">
        <f ca="1">LeaveTracker[[#This Row],[Days]]&amp;" "&amp;LeaveTracker[[#This Row],[Type of Leave]]</f>
        <v>1 VL</v>
      </c>
      <c r="L3729" s="23">
        <f ca="1">NETWORKDAYS(LeaveTracker[[#This Row],[Start Date]],LeaveTracker[[#This Row],[End Date]],lstHolidays)</f>
        <v>1</v>
      </c>
      <c r="M3729" s="27"/>
    </row>
    <row r="3730" spans="1:13" ht="30" customHeight="1" x14ac:dyDescent="0.3">
      <c r="A3730" s="27">
        <f t="shared" si="32"/>
        <v>257</v>
      </c>
      <c r="B3730" s="31">
        <v>44972</v>
      </c>
      <c r="C3730" s="31">
        <v>44605</v>
      </c>
      <c r="D3730" s="19" t="s">
        <v>2056</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19"/>
      <c r="K3730" s="51" t="str">
        <f ca="1">LeaveTracker[[#This Row],[Days]]&amp;" "&amp;LeaveTracker[[#This Row],[Type of Leave]]</f>
        <v xml:space="preserve">1 </v>
      </c>
      <c r="L3730" s="23">
        <f ca="1">NETWORKDAYS(LeaveTracker[[#This Row],[Start Date]],LeaveTracker[[#This Row],[End Date]],lstHolidays)</f>
        <v>1</v>
      </c>
      <c r="M3730" s="27"/>
    </row>
    <row r="3731" spans="1:13" ht="30" customHeight="1" x14ac:dyDescent="0.3">
      <c r="A3731" s="27">
        <f t="shared" ref="A3731:A3793" si="33">A3730+1</f>
        <v>258</v>
      </c>
      <c r="B3731" s="31">
        <v>44972</v>
      </c>
      <c r="C3731" s="31">
        <v>44888</v>
      </c>
      <c r="D3731" s="19" t="s">
        <v>338</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19" t="s">
        <v>81</v>
      </c>
      <c r="K3731" s="51" t="str">
        <f ca="1">LeaveTracker[[#This Row],[Days]]&amp;" "&amp;LeaveTracker[[#This Row],[Type of Leave]]</f>
        <v>1 SL</v>
      </c>
      <c r="L3731" s="23">
        <f ca="1">NETWORKDAYS(LeaveTracker[[#This Row],[Start Date]],LeaveTracker[[#This Row],[End Date]],lstHolidays)</f>
        <v>1</v>
      </c>
      <c r="M3731" s="27"/>
    </row>
    <row r="3732" spans="1:13" ht="30" customHeight="1" x14ac:dyDescent="0.3">
      <c r="A3732" s="27">
        <f t="shared" si="33"/>
        <v>259</v>
      </c>
      <c r="B3732" s="31">
        <v>44972</v>
      </c>
      <c r="C3732" s="31">
        <v>44888</v>
      </c>
      <c r="D3732" s="19" t="s">
        <v>338</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19" t="s">
        <v>81</v>
      </c>
      <c r="K3732" s="51" t="str">
        <f ca="1">LeaveTracker[[#This Row],[Days]]&amp;" "&amp;LeaveTracker[[#This Row],[Type of Leave]]</f>
        <v>1 SL</v>
      </c>
      <c r="L3732" s="23">
        <f ca="1">NETWORKDAYS(LeaveTracker[[#This Row],[Start Date]],LeaveTracker[[#This Row],[End Date]],lstHolidays)</f>
        <v>1</v>
      </c>
      <c r="M3732" s="27"/>
    </row>
    <row r="3733" spans="1:13" ht="30" customHeight="1" x14ac:dyDescent="0.3">
      <c r="A3733" s="27">
        <f t="shared" si="33"/>
        <v>260</v>
      </c>
      <c r="B3733" s="31">
        <v>44972</v>
      </c>
      <c r="C3733" s="31">
        <v>44907</v>
      </c>
      <c r="D3733" s="19" t="s">
        <v>355</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19" t="s">
        <v>81</v>
      </c>
      <c r="K3733" s="51" t="str">
        <f ca="1">LeaveTracker[[#This Row],[Days]]&amp;" "&amp;LeaveTracker[[#This Row],[Type of Leave]]</f>
        <v>1 SL</v>
      </c>
      <c r="L3733" s="23">
        <f ca="1">NETWORKDAYS(LeaveTracker[[#This Row],[Start Date]],LeaveTracker[[#This Row],[End Date]],lstHolidays)</f>
        <v>1</v>
      </c>
      <c r="M3733" s="27"/>
    </row>
    <row r="3734" spans="1:13" ht="30" customHeight="1" x14ac:dyDescent="0.3">
      <c r="A3734" s="27">
        <f t="shared" si="33"/>
        <v>261</v>
      </c>
      <c r="B3734" s="31">
        <v>44972</v>
      </c>
      <c r="C3734" s="31">
        <v>44807</v>
      </c>
      <c r="D3734" s="19" t="s">
        <v>1867</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19" t="s">
        <v>81</v>
      </c>
      <c r="K3734" s="51" t="str">
        <f ca="1">LeaveTracker[[#This Row],[Days]]&amp;" "&amp;LeaveTracker[[#This Row],[Type of Leave]]</f>
        <v>3 SL</v>
      </c>
      <c r="L3734" s="23">
        <f ca="1">NETWORKDAYS(LeaveTracker[[#This Row],[Start Date]],LeaveTracker[[#This Row],[End Date]],lstHolidays)</f>
        <v>3</v>
      </c>
      <c r="M3734" s="27"/>
    </row>
    <row r="3735" spans="1:13" ht="30" customHeight="1" x14ac:dyDescent="0.3">
      <c r="A3735" s="27">
        <f t="shared" si="33"/>
        <v>262</v>
      </c>
      <c r="B3735" s="31">
        <v>44972</v>
      </c>
      <c r="C3735" s="31">
        <v>44900</v>
      </c>
      <c r="D3735" s="19" t="s">
        <v>720</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19" t="s">
        <v>82</v>
      </c>
      <c r="K3735" s="51" t="str">
        <f ca="1">LeaveTracker[[#This Row],[Days]]&amp;" "&amp;LeaveTracker[[#This Row],[Type of Leave]]</f>
        <v>1 VL</v>
      </c>
      <c r="L3735" s="23">
        <f ca="1">NETWORKDAYS(LeaveTracker[[#This Row],[Start Date]],LeaveTracker[[#This Row],[End Date]],lstHolidays)</f>
        <v>1</v>
      </c>
      <c r="M3735" s="27"/>
    </row>
    <row r="3736" spans="1:13" ht="30" customHeight="1" x14ac:dyDescent="0.3">
      <c r="A3736" s="27">
        <v>262</v>
      </c>
      <c r="B3736" s="31">
        <v>44972</v>
      </c>
      <c r="C3736" s="31">
        <v>44900</v>
      </c>
      <c r="D3736" s="19" t="s">
        <v>720</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19" t="s">
        <v>82</v>
      </c>
      <c r="K3736" s="51" t="str">
        <f ca="1">LeaveTracker[[#This Row],[Days]]&amp;" "&amp;LeaveTracker[[#This Row],[Type of Leave]]</f>
        <v>1 VL</v>
      </c>
      <c r="L3736" s="23">
        <f ca="1">NETWORKDAYS(LeaveTracker[[#This Row],[Start Date]],LeaveTracker[[#This Row],[End Date]],lstHolidays)</f>
        <v>1</v>
      </c>
      <c r="M3736" s="27"/>
    </row>
    <row r="3737" spans="1:13" ht="30" customHeight="1" x14ac:dyDescent="0.3">
      <c r="A3737" s="27">
        <f t="shared" si="33"/>
        <v>263</v>
      </c>
      <c r="B3737" s="31">
        <v>44972</v>
      </c>
      <c r="C3737" s="31">
        <v>44887</v>
      </c>
      <c r="D3737" s="19" t="s">
        <v>720</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19" t="s">
        <v>81</v>
      </c>
      <c r="K3737" s="51" t="str">
        <f ca="1">LeaveTracker[[#This Row],[Days]]&amp;" "&amp;LeaveTracker[[#This Row],[Type of Leave]]</f>
        <v>1 SL</v>
      </c>
      <c r="L3737" s="23">
        <f ca="1">NETWORKDAYS(LeaveTracker[[#This Row],[Start Date]],LeaveTracker[[#This Row],[End Date]],lstHolidays)</f>
        <v>1</v>
      </c>
      <c r="M3737" s="27"/>
    </row>
    <row r="3738" spans="1:13" ht="30" customHeight="1" x14ac:dyDescent="0.3">
      <c r="A3738" s="27">
        <f t="shared" si="33"/>
        <v>264</v>
      </c>
      <c r="B3738" s="31">
        <v>44972</v>
      </c>
      <c r="C3738" s="31">
        <v>44889</v>
      </c>
      <c r="D3738" s="19" t="s">
        <v>525</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19" t="s">
        <v>81</v>
      </c>
      <c r="K3738" s="51" t="str">
        <f ca="1">LeaveTracker[[#This Row],[Days]]&amp;" "&amp;LeaveTracker[[#This Row],[Type of Leave]]</f>
        <v>1 SL</v>
      </c>
      <c r="L3738" s="23">
        <f ca="1">NETWORKDAYS(LeaveTracker[[#This Row],[Start Date]],LeaveTracker[[#This Row],[End Date]],lstHolidays)</f>
        <v>1</v>
      </c>
      <c r="M3738" s="27"/>
    </row>
    <row r="3739" spans="1:13" ht="30" customHeight="1" x14ac:dyDescent="0.3">
      <c r="A3739" s="27">
        <f t="shared" si="33"/>
        <v>265</v>
      </c>
      <c r="B3739" s="31">
        <v>44972</v>
      </c>
      <c r="C3739" s="31">
        <v>44894</v>
      </c>
      <c r="D3739" s="19" t="s">
        <v>525</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19" t="s">
        <v>82</v>
      </c>
      <c r="K3739" s="51" t="str">
        <f ca="1">LeaveTracker[[#This Row],[Days]]&amp;" "&amp;LeaveTracker[[#This Row],[Type of Leave]]</f>
        <v>2 VL</v>
      </c>
      <c r="L3739" s="23">
        <f ca="1">NETWORKDAYS(LeaveTracker[[#This Row],[Start Date]],LeaveTracker[[#This Row],[End Date]],lstHolidays)</f>
        <v>2</v>
      </c>
      <c r="M3739" s="27"/>
    </row>
    <row r="3740" spans="1:13" ht="30" customHeight="1" x14ac:dyDescent="0.3">
      <c r="A3740" s="27">
        <f t="shared" si="33"/>
        <v>266</v>
      </c>
      <c r="B3740" s="31">
        <v>44979</v>
      </c>
      <c r="C3740" s="31">
        <v>44904</v>
      </c>
      <c r="D3740" s="19" t="s">
        <v>1879</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19" t="s">
        <v>82</v>
      </c>
      <c r="K3740" s="51" t="str">
        <f ca="1">LeaveTracker[[#This Row],[Days]]&amp;" "&amp;LeaveTracker[[#This Row],[Type of Leave]]</f>
        <v>2 VL</v>
      </c>
      <c r="L3740" s="23">
        <f ca="1">NETWORKDAYS(LeaveTracker[[#This Row],[Start Date]],LeaveTracker[[#This Row],[End Date]],lstHolidays)</f>
        <v>2</v>
      </c>
      <c r="M3740" s="27"/>
    </row>
    <row r="3741" spans="1:13" ht="30" customHeight="1" x14ac:dyDescent="0.3">
      <c r="A3741" s="27">
        <f t="shared" si="33"/>
        <v>267</v>
      </c>
      <c r="B3741" s="31">
        <v>44979</v>
      </c>
      <c r="C3741" s="31">
        <v>44823</v>
      </c>
      <c r="D3741" s="19" t="s">
        <v>1880</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19" t="s">
        <v>81</v>
      </c>
      <c r="K3741" s="51" t="str">
        <f ca="1">LeaveTracker[[#This Row],[Days]]&amp;" "&amp;LeaveTracker[[#This Row],[Type of Leave]]</f>
        <v>1 SL</v>
      </c>
      <c r="L3741" s="23">
        <f ca="1">NETWORKDAYS(LeaveTracker[[#This Row],[Start Date]],LeaveTracker[[#This Row],[End Date]],lstHolidays)</f>
        <v>1</v>
      </c>
      <c r="M3741" s="27"/>
    </row>
    <row r="3742" spans="1:13" ht="30" customHeight="1" x14ac:dyDescent="0.3">
      <c r="A3742" s="27">
        <f t="shared" si="33"/>
        <v>268</v>
      </c>
      <c r="B3742" s="31">
        <v>44979</v>
      </c>
      <c r="C3742" s="31">
        <v>44909</v>
      </c>
      <c r="D3742" s="19" t="s">
        <v>1821</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19" t="s">
        <v>82</v>
      </c>
      <c r="K3742" s="51" t="str">
        <f ca="1">LeaveTracker[[#This Row],[Days]]&amp;" "&amp;LeaveTracker[[#This Row],[Type of Leave]]</f>
        <v>1 VL</v>
      </c>
      <c r="L3742" s="23">
        <f ca="1">NETWORKDAYS(LeaveTracker[[#This Row],[Start Date]],LeaveTracker[[#This Row],[End Date]],lstHolidays)</f>
        <v>1</v>
      </c>
      <c r="M3742" s="27"/>
    </row>
    <row r="3743" spans="1:13" ht="30" customHeight="1" x14ac:dyDescent="0.3">
      <c r="A3743" s="27">
        <v>268</v>
      </c>
      <c r="B3743" s="31">
        <v>44979</v>
      </c>
      <c r="C3743" s="31">
        <v>44910</v>
      </c>
      <c r="D3743" s="19" t="s">
        <v>1821</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19" t="s">
        <v>82</v>
      </c>
      <c r="K3743" s="51" t="str">
        <f ca="1">LeaveTracker[[#This Row],[Days]]&amp;" "&amp;LeaveTracker[[#This Row],[Type of Leave]]</f>
        <v>0 VL</v>
      </c>
      <c r="L3743" s="23">
        <f ca="1">NETWORKDAYS(LeaveTracker[[#This Row],[Start Date]],LeaveTracker[[#This Row],[End Date]],lstHolidays)</f>
        <v>0</v>
      </c>
      <c r="M3743" s="27"/>
    </row>
    <row r="3744" spans="1:13" ht="30" customHeight="1" x14ac:dyDescent="0.3">
      <c r="A3744" s="27">
        <f t="shared" si="33"/>
        <v>269</v>
      </c>
      <c r="B3744" s="31">
        <v>44979</v>
      </c>
      <c r="C3744" s="31">
        <v>44958</v>
      </c>
      <c r="D3744" s="19" t="s">
        <v>1878</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19" t="s">
        <v>81</v>
      </c>
      <c r="K3744" s="51" t="str">
        <f ca="1">LeaveTracker[[#This Row],[Days]]&amp;" "&amp;LeaveTracker[[#This Row],[Type of Leave]]</f>
        <v>1 SL</v>
      </c>
      <c r="L3744" s="23">
        <f ca="1">NETWORKDAYS(LeaveTracker[[#This Row],[Start Date]],LeaveTracker[[#This Row],[End Date]],lstHolidays)</f>
        <v>1</v>
      </c>
      <c r="M3744" s="27"/>
    </row>
    <row r="3745" spans="1:13" ht="30" customHeight="1" x14ac:dyDescent="0.3">
      <c r="A3745" s="27">
        <f t="shared" si="33"/>
        <v>270</v>
      </c>
      <c r="B3745" s="31">
        <v>44979</v>
      </c>
      <c r="C3745" s="31">
        <v>44951</v>
      </c>
      <c r="D3745" s="19" t="s">
        <v>1878</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19" t="s">
        <v>82</v>
      </c>
      <c r="K3745" s="51" t="str">
        <f ca="1">LeaveTracker[[#This Row],[Days]]&amp;" "&amp;LeaveTracker[[#This Row],[Type of Leave]]</f>
        <v>1 VL</v>
      </c>
      <c r="L3745" s="23">
        <f ca="1">NETWORKDAYS(LeaveTracker[[#This Row],[Start Date]],LeaveTracker[[#This Row],[End Date]],lstHolidays)</f>
        <v>1</v>
      </c>
      <c r="M3745" s="27"/>
    </row>
    <row r="3746" spans="1:13" ht="30" customHeight="1" x14ac:dyDescent="0.3">
      <c r="A3746" s="27">
        <f t="shared" si="33"/>
        <v>271</v>
      </c>
      <c r="B3746" s="31">
        <v>44979</v>
      </c>
      <c r="C3746" s="31">
        <v>44958</v>
      </c>
      <c r="D3746" s="19" t="s">
        <v>1878</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19" t="s">
        <v>82</v>
      </c>
      <c r="K3746" s="51" t="str">
        <f ca="1">LeaveTracker[[#This Row],[Days]]&amp;" "&amp;LeaveTracker[[#This Row],[Type of Leave]]</f>
        <v>1 VL</v>
      </c>
      <c r="L3746" s="23">
        <f ca="1">NETWORKDAYS(LeaveTracker[[#This Row],[Start Date]],LeaveTracker[[#This Row],[End Date]],lstHolidays)</f>
        <v>1</v>
      </c>
      <c r="M3746" s="27"/>
    </row>
    <row r="3747" spans="1:13" ht="30"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19" t="s">
        <v>81</v>
      </c>
      <c r="K3747" s="51" t="str">
        <f ca="1">LeaveTracker[[#This Row],[Days]]&amp;" "&amp;LeaveTracker[[#This Row],[Type of Leave]]</f>
        <v>1 SL</v>
      </c>
      <c r="L3747" s="23">
        <f ca="1">NETWORKDAYS(LeaveTracker[[#This Row],[Start Date]],LeaveTracker[[#This Row],[End Date]],lstHolidays)</f>
        <v>1</v>
      </c>
      <c r="M3747" s="27"/>
    </row>
    <row r="3748" spans="1:13" ht="30" customHeight="1" x14ac:dyDescent="0.3">
      <c r="A3748" s="27">
        <f t="shared" si="33"/>
        <v>273</v>
      </c>
      <c r="B3748" s="31">
        <v>44979</v>
      </c>
      <c r="C3748" s="31">
        <v>44907</v>
      </c>
      <c r="D3748" s="19" t="s">
        <v>2030</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19" t="s">
        <v>82</v>
      </c>
      <c r="K3748" s="51" t="str">
        <f ca="1">LeaveTracker[[#This Row],[Days]]&amp;" "&amp;LeaveTracker[[#This Row],[Type of Leave]]</f>
        <v>1 VL</v>
      </c>
      <c r="L3748" s="23">
        <f ca="1">NETWORKDAYS(LeaveTracker[[#This Row],[Start Date]],LeaveTracker[[#This Row],[End Date]],lstHolidays)</f>
        <v>1</v>
      </c>
      <c r="M3748" s="27"/>
    </row>
    <row r="3749" spans="1:13" ht="30" customHeight="1" x14ac:dyDescent="0.3">
      <c r="A3749" s="27">
        <f t="shared" si="33"/>
        <v>274</v>
      </c>
      <c r="B3749" s="31">
        <v>44979</v>
      </c>
      <c r="C3749" s="31">
        <v>44950</v>
      </c>
      <c r="D3749" s="19" t="s">
        <v>2063</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19" t="s">
        <v>82</v>
      </c>
      <c r="K3749" s="51" t="str">
        <f ca="1">LeaveTracker[[#This Row],[Days]]&amp;" "&amp;LeaveTracker[[#This Row],[Type of Leave]]</f>
        <v>9 VL</v>
      </c>
      <c r="L3749" s="23">
        <f ca="1">NETWORKDAYS(LeaveTracker[[#This Row],[Start Date]],LeaveTracker[[#This Row],[End Date]],lstHolidays)</f>
        <v>9</v>
      </c>
      <c r="M3749" s="27"/>
    </row>
    <row r="3750" spans="1:13" ht="30" customHeight="1" x14ac:dyDescent="0.3">
      <c r="A3750" s="27">
        <f t="shared" si="33"/>
        <v>275</v>
      </c>
      <c r="B3750" s="31">
        <v>44979</v>
      </c>
      <c r="C3750" s="31">
        <v>44949</v>
      </c>
      <c r="D3750" s="19" t="s">
        <v>1953</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19" t="s">
        <v>298</v>
      </c>
      <c r="J3750" s="43" t="s">
        <v>274</v>
      </c>
      <c r="K3750" s="51" t="str">
        <f ca="1">LeaveTracker[[#This Row],[Days]]&amp;" "&amp;LeaveTracker[[#This Row],[Type of Leave]]</f>
        <v>1 OTHER</v>
      </c>
      <c r="L3750" s="23">
        <f ca="1">NETWORKDAYS(LeaveTracker[[#This Row],[Start Date]],LeaveTracker[[#This Row],[End Date]],lstHolidays)</f>
        <v>1</v>
      </c>
      <c r="M3750" s="27"/>
    </row>
    <row r="3751" spans="1:13" ht="30" customHeight="1" x14ac:dyDescent="0.3">
      <c r="A3751" s="27">
        <f t="shared" si="33"/>
        <v>276</v>
      </c>
      <c r="B3751" s="31">
        <v>44979</v>
      </c>
      <c r="C3751" s="31">
        <v>45279</v>
      </c>
      <c r="D3751" s="19" t="s">
        <v>1953</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19" t="s">
        <v>82</v>
      </c>
      <c r="K3751" s="51" t="str">
        <f ca="1">LeaveTracker[[#This Row],[Days]]&amp;" "&amp;LeaveTracker[[#This Row],[Type of Leave]]</f>
        <v>0 VL</v>
      </c>
      <c r="L3751" s="23">
        <f ca="1">NETWORKDAYS(LeaveTracker[[#This Row],[Start Date]],LeaveTracker[[#This Row],[End Date]],lstHolidays)</f>
        <v>0</v>
      </c>
      <c r="M3751" s="27"/>
    </row>
    <row r="3752" spans="1:13" ht="30" customHeight="1" x14ac:dyDescent="0.3">
      <c r="A3752" s="27">
        <v>276</v>
      </c>
      <c r="B3752" s="31">
        <v>44979</v>
      </c>
      <c r="C3752" s="31">
        <v>45279</v>
      </c>
      <c r="D3752" s="19" t="s">
        <v>1953</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19" t="s">
        <v>82</v>
      </c>
      <c r="K3752" s="51" t="str">
        <f ca="1">LeaveTracker[[#This Row],[Days]]&amp;" "&amp;LeaveTracker[[#This Row],[Type of Leave]]</f>
        <v>2 VL</v>
      </c>
      <c r="L3752" s="23">
        <f ca="1">NETWORKDAYS(LeaveTracker[[#This Row],[Start Date]],LeaveTracker[[#This Row],[End Date]],lstHolidays)</f>
        <v>2</v>
      </c>
      <c r="M3752" s="27"/>
    </row>
    <row r="3753" spans="1:13" ht="30" customHeight="1" x14ac:dyDescent="0.3">
      <c r="A3753" s="27">
        <f t="shared" si="33"/>
        <v>277</v>
      </c>
      <c r="B3753" s="31">
        <v>44979</v>
      </c>
      <c r="C3753" s="31">
        <v>44958</v>
      </c>
      <c r="D3753" s="19" t="s">
        <v>1753</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19" t="s">
        <v>82</v>
      </c>
      <c r="K3753" s="51" t="str">
        <f ca="1">LeaveTracker[[#This Row],[Days]]&amp;" "&amp;LeaveTracker[[#This Row],[Type of Leave]]</f>
        <v>2 VL</v>
      </c>
      <c r="L3753" s="23">
        <f ca="1">NETWORKDAYS(LeaveTracker[[#This Row],[Start Date]],LeaveTracker[[#This Row],[End Date]],lstHolidays)</f>
        <v>2</v>
      </c>
      <c r="M3753" s="27"/>
    </row>
    <row r="3754" spans="1:13" ht="30" customHeight="1" x14ac:dyDescent="0.3">
      <c r="A3754" s="27">
        <f t="shared" si="33"/>
        <v>278</v>
      </c>
      <c r="B3754" s="31">
        <v>44979</v>
      </c>
      <c r="C3754" s="31">
        <v>44954</v>
      </c>
      <c r="D3754" s="19" t="s">
        <v>1911</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19" t="s">
        <v>81</v>
      </c>
      <c r="K3754" s="51" t="str">
        <f ca="1">LeaveTracker[[#This Row],[Days]]&amp;" "&amp;LeaveTracker[[#This Row],[Type of Leave]]</f>
        <v>2 SL</v>
      </c>
      <c r="L3754" s="23">
        <f ca="1">NETWORKDAYS(LeaveTracker[[#This Row],[Start Date]],LeaveTracker[[#This Row],[End Date]],lstHolidays)</f>
        <v>2</v>
      </c>
      <c r="M3754" s="27"/>
    </row>
    <row r="3755" spans="1:13" ht="30" customHeight="1" x14ac:dyDescent="0.3">
      <c r="A3755" s="27">
        <f t="shared" si="33"/>
        <v>279</v>
      </c>
      <c r="B3755" s="31">
        <v>44979</v>
      </c>
      <c r="C3755" s="31">
        <v>44877</v>
      </c>
      <c r="D3755" s="19" t="s">
        <v>1765</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19" t="s">
        <v>81</v>
      </c>
      <c r="K3755" s="51" t="str">
        <f ca="1">LeaveTracker[[#This Row],[Days]]&amp;" "&amp;LeaveTracker[[#This Row],[Type of Leave]]</f>
        <v>1 SL</v>
      </c>
      <c r="L3755" s="23">
        <f ca="1">NETWORKDAYS(LeaveTracker[[#This Row],[Start Date]],LeaveTracker[[#This Row],[End Date]],lstHolidays)</f>
        <v>1</v>
      </c>
      <c r="M3755" s="27"/>
    </row>
    <row r="3756" spans="1:13" ht="30" customHeight="1" x14ac:dyDescent="0.3">
      <c r="A3756" s="27">
        <f t="shared" si="33"/>
        <v>280</v>
      </c>
      <c r="B3756" s="31">
        <v>44979</v>
      </c>
      <c r="C3756" s="31">
        <v>44877</v>
      </c>
      <c r="D3756" s="19" t="s">
        <v>1765</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19" t="s">
        <v>82</v>
      </c>
      <c r="K3756" s="51" t="str">
        <f ca="1">LeaveTracker[[#This Row],[Days]]&amp;" "&amp;LeaveTracker[[#This Row],[Type of Leave]]</f>
        <v>1 VL</v>
      </c>
      <c r="L3756" s="23">
        <f ca="1">NETWORKDAYS(LeaveTracker[[#This Row],[Start Date]],LeaveTracker[[#This Row],[End Date]],lstHolidays)</f>
        <v>1</v>
      </c>
      <c r="M3756" s="27"/>
    </row>
    <row r="3757" spans="1:13" ht="30" customHeight="1" x14ac:dyDescent="0.3">
      <c r="A3757" s="27">
        <v>280</v>
      </c>
      <c r="B3757" s="31">
        <v>44979</v>
      </c>
      <c r="C3757" s="31">
        <v>44877</v>
      </c>
      <c r="D3757" s="19" t="s">
        <v>1765</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19" t="s">
        <v>82</v>
      </c>
      <c r="K3757" s="51" t="str">
        <f ca="1">LeaveTracker[[#This Row],[Days]]&amp;" "&amp;LeaveTracker[[#This Row],[Type of Leave]]</f>
        <v>2 VL</v>
      </c>
      <c r="L3757" s="23">
        <f ca="1">NETWORKDAYS(LeaveTracker[[#This Row],[Start Date]],LeaveTracker[[#This Row],[End Date]],lstHolidays)</f>
        <v>2</v>
      </c>
      <c r="M3757" s="27"/>
    </row>
    <row r="3758" spans="1:13" ht="30" customHeight="1" x14ac:dyDescent="0.3">
      <c r="A3758" s="27">
        <f t="shared" si="33"/>
        <v>281</v>
      </c>
      <c r="B3758" s="31">
        <v>44979</v>
      </c>
      <c r="C3758" s="31">
        <v>44877</v>
      </c>
      <c r="D3758" s="19" t="s">
        <v>1845</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19" t="s">
        <v>298</v>
      </c>
      <c r="J3758" s="43" t="s">
        <v>1763</v>
      </c>
      <c r="K3758" s="51" t="str">
        <f ca="1">LeaveTracker[[#This Row],[Days]]&amp;" "&amp;LeaveTracker[[#This Row],[Type of Leave]]</f>
        <v>1 OTHER</v>
      </c>
      <c r="L3758" s="23">
        <f ca="1">NETWORKDAYS(LeaveTracker[[#This Row],[Start Date]],LeaveTracker[[#This Row],[End Date]],lstHolidays)</f>
        <v>1</v>
      </c>
      <c r="M3758" s="27"/>
    </row>
    <row r="3759" spans="1:13" ht="30" customHeight="1" x14ac:dyDescent="0.3">
      <c r="A3759" s="27">
        <v>281</v>
      </c>
      <c r="B3759" s="31">
        <v>44979</v>
      </c>
      <c r="C3759" s="31">
        <v>44877</v>
      </c>
      <c r="D3759" s="19" t="s">
        <v>1845</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19" t="s">
        <v>298</v>
      </c>
      <c r="J3759" s="43" t="s">
        <v>1763</v>
      </c>
      <c r="K3759" s="51" t="str">
        <f ca="1">LeaveTracker[[#This Row],[Days]]&amp;" "&amp;LeaveTracker[[#This Row],[Type of Leave]]</f>
        <v>0 OTHER</v>
      </c>
      <c r="L3759" s="23">
        <f ca="1">NETWORKDAYS(LeaveTracker[[#This Row],[Start Date]],LeaveTracker[[#This Row],[End Date]],lstHolidays)</f>
        <v>0</v>
      </c>
      <c r="M3759" s="27"/>
    </row>
    <row r="3760" spans="1:13" ht="30" customHeight="1" x14ac:dyDescent="0.3">
      <c r="A3760" s="27">
        <f t="shared" si="33"/>
        <v>282</v>
      </c>
      <c r="B3760" s="31">
        <v>44979</v>
      </c>
      <c r="C3760" s="31">
        <v>44887</v>
      </c>
      <c r="D3760" s="19" t="s">
        <v>1798</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19" t="s">
        <v>81</v>
      </c>
      <c r="K3760" s="51" t="str">
        <f ca="1">LeaveTracker[[#This Row],[Days]]&amp;" "&amp;LeaveTracker[[#This Row],[Type of Leave]]</f>
        <v>1 SL</v>
      </c>
      <c r="L3760" s="23">
        <f ca="1">NETWORKDAYS(LeaveTracker[[#This Row],[Start Date]],LeaveTracker[[#This Row],[End Date]],lstHolidays)</f>
        <v>1</v>
      </c>
      <c r="M3760" s="27"/>
    </row>
    <row r="3761" spans="1:13" ht="30" customHeight="1" x14ac:dyDescent="0.3">
      <c r="A3761" s="27">
        <f t="shared" si="33"/>
        <v>283</v>
      </c>
      <c r="B3761" s="31">
        <v>44979</v>
      </c>
      <c r="C3761" s="31">
        <v>44887</v>
      </c>
      <c r="D3761" s="19" t="s">
        <v>1798</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19" t="s">
        <v>82</v>
      </c>
      <c r="K3761" s="51" t="str">
        <f ca="1">LeaveTracker[[#This Row],[Days]]&amp;" "&amp;LeaveTracker[[#This Row],[Type of Leave]]</f>
        <v>1 VL</v>
      </c>
      <c r="L3761" s="23">
        <f ca="1">NETWORKDAYS(LeaveTracker[[#This Row],[Start Date]],LeaveTracker[[#This Row],[End Date]],lstHolidays)</f>
        <v>1</v>
      </c>
      <c r="M3761" s="27"/>
    </row>
    <row r="3762" spans="1:13" ht="30" customHeight="1" x14ac:dyDescent="0.3">
      <c r="A3762" s="27">
        <v>283</v>
      </c>
      <c r="B3762" s="31">
        <v>44979</v>
      </c>
      <c r="C3762" s="31">
        <v>44887</v>
      </c>
      <c r="D3762" s="19" t="s">
        <v>1798</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19" t="s">
        <v>82</v>
      </c>
      <c r="K3762" s="51" t="str">
        <f ca="1">LeaveTracker[[#This Row],[Days]]&amp;" "&amp;LeaveTracker[[#This Row],[Type of Leave]]</f>
        <v>1 VL</v>
      </c>
      <c r="L3762" s="23">
        <f ca="1">NETWORKDAYS(LeaveTracker[[#This Row],[Start Date]],LeaveTracker[[#This Row],[End Date]],lstHolidays)</f>
        <v>1</v>
      </c>
      <c r="M3762" s="27"/>
    </row>
    <row r="3763" spans="1:13" ht="30" customHeight="1" x14ac:dyDescent="0.3">
      <c r="A3763" s="27">
        <f t="shared" si="33"/>
        <v>284</v>
      </c>
      <c r="B3763" s="31">
        <v>44979</v>
      </c>
      <c r="C3763" s="31">
        <v>44887</v>
      </c>
      <c r="D3763" s="19" t="s">
        <v>1769</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19" t="s">
        <v>81</v>
      </c>
      <c r="K3763" s="51" t="str">
        <f ca="1">LeaveTracker[[#This Row],[Days]]&amp;" "&amp;LeaveTracker[[#This Row],[Type of Leave]]</f>
        <v>1 SL</v>
      </c>
      <c r="L3763" s="23">
        <f ca="1">NETWORKDAYS(LeaveTracker[[#This Row],[Start Date]],LeaveTracker[[#This Row],[End Date]],lstHolidays)</f>
        <v>1</v>
      </c>
      <c r="M3763" s="27"/>
    </row>
    <row r="3764" spans="1:13" ht="30" customHeight="1" x14ac:dyDescent="0.3">
      <c r="A3764" s="27">
        <f t="shared" si="33"/>
        <v>285</v>
      </c>
      <c r="B3764" s="31">
        <v>44979</v>
      </c>
      <c r="C3764" s="31">
        <v>44881</v>
      </c>
      <c r="D3764" s="19" t="s">
        <v>2067</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19" t="s">
        <v>82</v>
      </c>
      <c r="K3764" s="51" t="str">
        <f ca="1">LeaveTracker[[#This Row],[Days]]&amp;" "&amp;LeaveTracker[[#This Row],[Type of Leave]]</f>
        <v>2 VL</v>
      </c>
      <c r="L3764" s="23">
        <f ca="1">NETWORKDAYS(LeaveTracker[[#This Row],[Start Date]],LeaveTracker[[#This Row],[End Date]],lstHolidays)</f>
        <v>2</v>
      </c>
      <c r="M3764" s="27"/>
    </row>
    <row r="3765" spans="1:13" ht="30" customHeight="1" x14ac:dyDescent="0.3">
      <c r="A3765" s="27">
        <v>285</v>
      </c>
      <c r="B3765" s="31">
        <v>44979</v>
      </c>
      <c r="C3765" s="31">
        <v>44881</v>
      </c>
      <c r="D3765" s="19" t="s">
        <v>2067</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19" t="s">
        <v>82</v>
      </c>
      <c r="K3765" s="51" t="str">
        <f ca="1">LeaveTracker[[#This Row],[Days]]&amp;" "&amp;LeaveTracker[[#This Row],[Type of Leave]]</f>
        <v>2 VL</v>
      </c>
      <c r="L3765" s="23">
        <f ca="1">NETWORKDAYS(LeaveTracker[[#This Row],[Start Date]],LeaveTracker[[#This Row],[End Date]],lstHolidays)</f>
        <v>2</v>
      </c>
      <c r="M3765" s="27"/>
    </row>
    <row r="3766" spans="1:13" ht="30" customHeight="1" x14ac:dyDescent="0.3">
      <c r="A3766" s="27">
        <f t="shared" si="33"/>
        <v>286</v>
      </c>
      <c r="B3766" s="31">
        <v>44979</v>
      </c>
      <c r="C3766" s="31">
        <v>44881</v>
      </c>
      <c r="D3766" s="19" t="s">
        <v>1039</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19" t="s">
        <v>298</v>
      </c>
      <c r="J3766" s="43" t="s">
        <v>1763</v>
      </c>
      <c r="K3766" s="51" t="str">
        <f ca="1">LeaveTracker[[#This Row],[Days]]&amp;" "&amp;LeaveTracker[[#This Row],[Type of Leave]]</f>
        <v>1 OTHER</v>
      </c>
      <c r="L3766" s="23">
        <f ca="1">NETWORKDAYS(LeaveTracker[[#This Row],[Start Date]],LeaveTracker[[#This Row],[End Date]],lstHolidays)</f>
        <v>1</v>
      </c>
      <c r="M3766" s="27"/>
    </row>
    <row r="3767" spans="1:13" ht="30" customHeight="1" x14ac:dyDescent="0.3">
      <c r="A3767" s="27">
        <f t="shared" si="33"/>
        <v>287</v>
      </c>
      <c r="B3767" s="31">
        <v>44979</v>
      </c>
      <c r="C3767" s="31">
        <v>44876</v>
      </c>
      <c r="D3767" s="19" t="s">
        <v>323</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19" t="s">
        <v>82</v>
      </c>
      <c r="K3767" s="51" t="str">
        <f ca="1">LeaveTracker[[#This Row],[Days]]&amp;" "&amp;LeaveTracker[[#This Row],[Type of Leave]]</f>
        <v>2 VL</v>
      </c>
      <c r="L3767" s="23">
        <f ca="1">NETWORKDAYS(LeaveTracker[[#This Row],[Start Date]],LeaveTracker[[#This Row],[End Date]],lstHolidays)</f>
        <v>2</v>
      </c>
      <c r="M3767" s="27"/>
    </row>
    <row r="3768" spans="1:13" ht="30" customHeight="1" x14ac:dyDescent="0.3">
      <c r="A3768" s="27">
        <f t="shared" si="33"/>
        <v>288</v>
      </c>
      <c r="B3768" s="31">
        <v>44979</v>
      </c>
      <c r="C3768" s="31">
        <v>44922</v>
      </c>
      <c r="D3768" s="19" t="s">
        <v>1821</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19" t="s">
        <v>298</v>
      </c>
      <c r="J3768" s="43" t="s">
        <v>1763</v>
      </c>
      <c r="K3768" s="51" t="str">
        <f ca="1">LeaveTracker[[#This Row],[Days]]&amp;" "&amp;LeaveTracker[[#This Row],[Type of Leave]]</f>
        <v>1 OTHER</v>
      </c>
      <c r="L3768" s="23">
        <f ca="1">NETWORKDAYS(LeaveTracker[[#This Row],[Start Date]],LeaveTracker[[#This Row],[End Date]],lstHolidays)</f>
        <v>1</v>
      </c>
      <c r="M3768" s="27"/>
    </row>
    <row r="3769" spans="1:13" ht="30" customHeight="1" x14ac:dyDescent="0.3">
      <c r="A3769" s="27">
        <f t="shared" si="33"/>
        <v>289</v>
      </c>
      <c r="B3769" s="31">
        <v>44979</v>
      </c>
      <c r="C3769" s="31">
        <v>44907</v>
      </c>
      <c r="D3769" s="19" t="s">
        <v>1734</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19" t="s">
        <v>81</v>
      </c>
      <c r="K3769" s="51" t="str">
        <f ca="1">LeaveTracker[[#This Row],[Days]]&amp;" "&amp;LeaveTracker[[#This Row],[Type of Leave]]</f>
        <v>-2 SL</v>
      </c>
      <c r="L3769" s="23">
        <f ca="1">NETWORKDAYS(LeaveTracker[[#This Row],[Start Date]],LeaveTracker[[#This Row],[End Date]],lstHolidays)</f>
        <v>-2</v>
      </c>
      <c r="M3769" s="27"/>
    </row>
    <row r="3770" spans="1:13" ht="30" customHeight="1" x14ac:dyDescent="0.3">
      <c r="A3770" s="27">
        <v>289</v>
      </c>
      <c r="B3770" s="31">
        <v>44979</v>
      </c>
      <c r="C3770" s="31">
        <v>44907</v>
      </c>
      <c r="D3770" s="19" t="s">
        <v>1734</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19" t="s">
        <v>81</v>
      </c>
      <c r="K3770" s="51" t="str">
        <f ca="1">LeaveTracker[[#This Row],[Days]]&amp;" "&amp;LeaveTracker[[#This Row],[Type of Leave]]</f>
        <v>-2 SL</v>
      </c>
      <c r="L3770" s="23">
        <f ca="1">NETWORKDAYS(LeaveTracker[[#This Row],[Start Date]],LeaveTracker[[#This Row],[End Date]],lstHolidays)</f>
        <v>-2</v>
      </c>
      <c r="M3770" s="27"/>
    </row>
    <row r="3771" spans="1:13" ht="30" customHeight="1" x14ac:dyDescent="0.3">
      <c r="A3771" s="27">
        <f t="shared" si="33"/>
        <v>290</v>
      </c>
      <c r="B3771" s="31">
        <v>44979</v>
      </c>
      <c r="C3771" s="31">
        <v>44908</v>
      </c>
      <c r="D3771" s="19" t="s">
        <v>1734</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19" t="s">
        <v>298</v>
      </c>
      <c r="J3771" s="43" t="s">
        <v>299</v>
      </c>
      <c r="K3771" s="51" t="str">
        <f ca="1">LeaveTracker[[#This Row],[Days]]&amp;" "&amp;LeaveTracker[[#This Row],[Type of Leave]]</f>
        <v>1 OTHER</v>
      </c>
      <c r="L3771" s="23">
        <f ca="1">NETWORKDAYS(LeaveTracker[[#This Row],[Start Date]],LeaveTracker[[#This Row],[End Date]],lstHolidays)</f>
        <v>1</v>
      </c>
      <c r="M3771" s="27"/>
    </row>
    <row r="3772" spans="1:13" ht="30" customHeight="1" x14ac:dyDescent="0.3">
      <c r="A3772" s="27">
        <f t="shared" si="33"/>
        <v>291</v>
      </c>
      <c r="B3772" s="31">
        <v>44979</v>
      </c>
      <c r="C3772" s="31">
        <v>44930</v>
      </c>
      <c r="D3772" s="19" t="s">
        <v>1734</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19" t="s">
        <v>81</v>
      </c>
      <c r="K3772" s="51" t="str">
        <f ca="1">LeaveTracker[[#This Row],[Days]]&amp;" "&amp;LeaveTracker[[#This Row],[Type of Leave]]</f>
        <v>2 SL</v>
      </c>
      <c r="L3772" s="23">
        <f ca="1">NETWORKDAYS(LeaveTracker[[#This Row],[Start Date]],LeaveTracker[[#This Row],[End Date]],lstHolidays)</f>
        <v>2</v>
      </c>
      <c r="M3772" s="27"/>
    </row>
    <row r="3773" spans="1:13" ht="30" customHeight="1" x14ac:dyDescent="0.3">
      <c r="A3773" s="27">
        <v>291</v>
      </c>
      <c r="B3773" s="31">
        <v>44979</v>
      </c>
      <c r="C3773" s="31">
        <v>44930</v>
      </c>
      <c r="D3773" s="19" t="s">
        <v>1734</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19" t="s">
        <v>81</v>
      </c>
      <c r="K3773" s="51" t="str">
        <f ca="1">LeaveTracker[[#This Row],[Days]]&amp;" "&amp;LeaveTracker[[#This Row],[Type of Leave]]</f>
        <v>1 SL</v>
      </c>
      <c r="L3773" s="23">
        <f ca="1">NETWORKDAYS(LeaveTracker[[#This Row],[Start Date]],LeaveTracker[[#This Row],[End Date]],lstHolidays)</f>
        <v>1</v>
      </c>
      <c r="M3773" s="27"/>
    </row>
    <row r="3774" spans="1:13" ht="30" customHeight="1" x14ac:dyDescent="0.3">
      <c r="A3774" s="27">
        <f t="shared" si="33"/>
        <v>292</v>
      </c>
      <c r="B3774" s="31">
        <v>44979</v>
      </c>
      <c r="C3774" s="31">
        <v>44960</v>
      </c>
      <c r="D3774" s="19" t="s">
        <v>1803</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19" t="s">
        <v>82</v>
      </c>
      <c r="K3774" s="51" t="str">
        <f ca="1">LeaveTracker[[#This Row],[Days]]&amp;" "&amp;LeaveTracker[[#This Row],[Type of Leave]]</f>
        <v>1 VL</v>
      </c>
      <c r="L3774" s="23">
        <f ca="1">NETWORKDAYS(LeaveTracker[[#This Row],[Start Date]],LeaveTracker[[#This Row],[End Date]],lstHolidays)</f>
        <v>1</v>
      </c>
      <c r="M3774" s="27"/>
    </row>
    <row r="3775" spans="1:13" ht="30" customHeight="1" x14ac:dyDescent="0.3">
      <c r="A3775" s="27">
        <f t="shared" si="33"/>
        <v>293</v>
      </c>
      <c r="B3775" s="31">
        <v>44979</v>
      </c>
      <c r="C3775" s="31">
        <v>44930</v>
      </c>
      <c r="D3775" s="19" t="s">
        <v>1951</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19" t="s">
        <v>82</v>
      </c>
      <c r="K3775" s="51" t="str">
        <f ca="1">LeaveTracker[[#This Row],[Days]]&amp;" "&amp;LeaveTracker[[#This Row],[Type of Leave]]</f>
        <v>5 VL</v>
      </c>
      <c r="L3775" s="23">
        <f ca="1">NETWORKDAYS(LeaveTracker[[#This Row],[Start Date]],LeaveTracker[[#This Row],[End Date]],lstHolidays)</f>
        <v>5</v>
      </c>
      <c r="M3775" s="27"/>
    </row>
    <row r="3776" spans="1:13" ht="30" customHeight="1" x14ac:dyDescent="0.3">
      <c r="A3776" s="27">
        <f t="shared" si="33"/>
        <v>294</v>
      </c>
      <c r="B3776" s="31">
        <v>44979</v>
      </c>
      <c r="C3776" s="31">
        <v>44929</v>
      </c>
      <c r="D3776" s="19" t="s">
        <v>446</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19" t="s">
        <v>81</v>
      </c>
      <c r="K3776" s="51" t="str">
        <f ca="1">LeaveTracker[[#This Row],[Days]]&amp;" "&amp;LeaveTracker[[#This Row],[Type of Leave]]</f>
        <v>2 SL</v>
      </c>
      <c r="L3776" s="23">
        <f ca="1">NETWORKDAYS(LeaveTracker[[#This Row],[Start Date]],LeaveTracker[[#This Row],[End Date]],lstHolidays)</f>
        <v>2</v>
      </c>
      <c r="M3776" s="27"/>
    </row>
    <row r="3777" spans="1:13" ht="30" customHeight="1" x14ac:dyDescent="0.3">
      <c r="A3777" s="27">
        <f t="shared" si="33"/>
        <v>295</v>
      </c>
      <c r="B3777" s="31">
        <v>44979</v>
      </c>
      <c r="C3777" s="31">
        <v>44916</v>
      </c>
      <c r="D3777" s="19" t="s">
        <v>1892</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19" t="s">
        <v>82</v>
      </c>
      <c r="K3777" s="51" t="str">
        <f ca="1">LeaveTracker[[#This Row],[Days]]&amp;" "&amp;LeaveTracker[[#This Row],[Type of Leave]]</f>
        <v>4 VL</v>
      </c>
      <c r="L3777" s="23">
        <f ca="1">NETWORKDAYS(LeaveTracker[[#This Row],[Start Date]],LeaveTracker[[#This Row],[End Date]],lstHolidays)</f>
        <v>4</v>
      </c>
      <c r="M3777" s="27"/>
    </row>
    <row r="3778" spans="1:13" ht="30" customHeight="1" x14ac:dyDescent="0.3">
      <c r="A3778" s="27">
        <f t="shared" si="33"/>
        <v>296</v>
      </c>
      <c r="B3778" s="31">
        <v>44979</v>
      </c>
      <c r="C3778" s="31">
        <v>44939</v>
      </c>
      <c r="D3778" s="19" t="s">
        <v>1892</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19" t="s">
        <v>81</v>
      </c>
      <c r="K3778" s="51" t="str">
        <f ca="1">LeaveTracker[[#This Row],[Days]]&amp;" "&amp;LeaveTracker[[#This Row],[Type of Leave]]</f>
        <v>2 SL</v>
      </c>
      <c r="L3778" s="23">
        <f ca="1">NETWORKDAYS(LeaveTracker[[#This Row],[Start Date]],LeaveTracker[[#This Row],[End Date]],lstHolidays)</f>
        <v>2</v>
      </c>
      <c r="M3778" s="27"/>
    </row>
    <row r="3779" spans="1:13" ht="30" customHeight="1" x14ac:dyDescent="0.3">
      <c r="A3779" s="27">
        <f t="shared" si="33"/>
        <v>297</v>
      </c>
      <c r="B3779" s="31">
        <v>44979</v>
      </c>
      <c r="C3779" s="31">
        <v>44964</v>
      </c>
      <c r="D3779" s="19" t="s">
        <v>1747</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19" t="s">
        <v>82</v>
      </c>
      <c r="K3779" s="51" t="str">
        <f ca="1">LeaveTracker[[#This Row],[Days]]&amp;" "&amp;LeaveTracker[[#This Row],[Type of Leave]]</f>
        <v>2 VL</v>
      </c>
      <c r="L3779" s="23">
        <f ca="1">NETWORKDAYS(LeaveTracker[[#This Row],[Start Date]],LeaveTracker[[#This Row],[End Date]],lstHolidays)</f>
        <v>2</v>
      </c>
      <c r="M3779" s="27"/>
    </row>
    <row r="3780" spans="1:13" ht="30" customHeight="1" x14ac:dyDescent="0.3">
      <c r="A3780" s="27">
        <f t="shared" si="33"/>
        <v>298</v>
      </c>
      <c r="B3780" s="31">
        <v>44979</v>
      </c>
      <c r="C3780" s="31">
        <v>44958</v>
      </c>
      <c r="D3780" s="19" t="s">
        <v>1744</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19" t="s">
        <v>81</v>
      </c>
      <c r="K3780" s="51" t="str">
        <f ca="1">LeaveTracker[[#This Row],[Days]]&amp;" "&amp;LeaveTracker[[#This Row],[Type of Leave]]</f>
        <v>1 SL</v>
      </c>
      <c r="L3780" s="23">
        <f ca="1">NETWORKDAYS(LeaveTracker[[#This Row],[Start Date]],LeaveTracker[[#This Row],[End Date]],lstHolidays)</f>
        <v>1</v>
      </c>
      <c r="M3780" s="27"/>
    </row>
    <row r="3781" spans="1:13" ht="30" customHeight="1" x14ac:dyDescent="0.3">
      <c r="A3781" s="27">
        <f t="shared" si="33"/>
        <v>299</v>
      </c>
      <c r="B3781" s="31">
        <v>44979</v>
      </c>
      <c r="C3781" s="31">
        <v>44973</v>
      </c>
      <c r="D3781" s="19" t="s">
        <v>1934</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19" t="s">
        <v>82</v>
      </c>
      <c r="K3781" s="51" t="str">
        <f ca="1">LeaveTracker[[#This Row],[Days]]&amp;" "&amp;LeaveTracker[[#This Row],[Type of Leave]]</f>
        <v>5 VL</v>
      </c>
      <c r="L3781" s="23">
        <f ca="1">NETWORKDAYS(LeaveTracker[[#This Row],[Start Date]],LeaveTracker[[#This Row],[End Date]],lstHolidays)</f>
        <v>5</v>
      </c>
      <c r="M3781" s="27"/>
    </row>
    <row r="3782" spans="1:13" ht="30" customHeight="1" x14ac:dyDescent="0.3">
      <c r="A3782" s="27">
        <f t="shared" si="33"/>
        <v>300</v>
      </c>
      <c r="B3782" s="31">
        <v>44979</v>
      </c>
      <c r="C3782" s="31">
        <v>44945</v>
      </c>
      <c r="D3782" s="19" t="s">
        <v>1946</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19" t="s">
        <v>81</v>
      </c>
      <c r="K3782" s="51" t="str">
        <f ca="1">LeaveTracker[[#This Row],[Days]]&amp;" "&amp;LeaveTracker[[#This Row],[Type of Leave]]</f>
        <v>3 SL</v>
      </c>
      <c r="L3782" s="23">
        <f ca="1">NETWORKDAYS(LeaveTracker[[#This Row],[Start Date]],LeaveTracker[[#This Row],[End Date]],lstHolidays)</f>
        <v>3</v>
      </c>
      <c r="M3782" s="27"/>
    </row>
    <row r="3783" spans="1:13" ht="30" customHeight="1" x14ac:dyDescent="0.3">
      <c r="A3783" s="27">
        <f t="shared" si="33"/>
        <v>301</v>
      </c>
      <c r="B3783" s="31">
        <v>44979</v>
      </c>
      <c r="C3783" s="31">
        <v>44945</v>
      </c>
      <c r="D3783" s="19" t="s">
        <v>1734</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19" t="s">
        <v>81</v>
      </c>
      <c r="K3783" s="51" t="str">
        <f ca="1">LeaveTracker[[#This Row],[Days]]&amp;" "&amp;LeaveTracker[[#This Row],[Type of Leave]]</f>
        <v>1 SL</v>
      </c>
      <c r="L3783" s="23">
        <f ca="1">NETWORKDAYS(LeaveTracker[[#This Row],[Start Date]],LeaveTracker[[#This Row],[End Date]],lstHolidays)</f>
        <v>1</v>
      </c>
      <c r="M3783" s="27"/>
    </row>
    <row r="3784" spans="1:13" ht="30" customHeight="1" x14ac:dyDescent="0.3">
      <c r="A3784" s="27">
        <f t="shared" si="33"/>
        <v>302</v>
      </c>
      <c r="B3784" s="31">
        <v>44979</v>
      </c>
      <c r="C3784" s="31">
        <v>44915</v>
      </c>
      <c r="D3784" s="19" t="s">
        <v>1734</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19" t="s">
        <v>82</v>
      </c>
      <c r="K3784" s="51" t="str">
        <f ca="1">LeaveTracker[[#This Row],[Days]]&amp;" "&amp;LeaveTracker[[#This Row],[Type of Leave]]</f>
        <v>2 VL</v>
      </c>
      <c r="L3784" s="23">
        <f ca="1">NETWORKDAYS(LeaveTracker[[#This Row],[Start Date]],LeaveTracker[[#This Row],[End Date]],lstHolidays)</f>
        <v>2</v>
      </c>
      <c r="M3784" s="27"/>
    </row>
    <row r="3785" spans="1:13" ht="30" customHeight="1" x14ac:dyDescent="0.3">
      <c r="A3785" s="27">
        <f t="shared" si="33"/>
        <v>303</v>
      </c>
      <c r="B3785" s="31">
        <v>44979</v>
      </c>
      <c r="C3785" s="31">
        <v>44922</v>
      </c>
      <c r="D3785" s="19" t="s">
        <v>1821</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19" t="s">
        <v>82</v>
      </c>
      <c r="K3785" s="51" t="str">
        <f ca="1">LeaveTracker[[#This Row],[Days]]&amp;" "&amp;LeaveTracker[[#This Row],[Type of Leave]]</f>
        <v>1 VL</v>
      </c>
      <c r="L3785" s="23">
        <f ca="1">NETWORKDAYS(LeaveTracker[[#This Row],[Start Date]],LeaveTracker[[#This Row],[End Date]],lstHolidays)</f>
        <v>1</v>
      </c>
      <c r="M3785" s="27"/>
    </row>
    <row r="3786" spans="1:13" ht="30" customHeight="1" x14ac:dyDescent="0.3">
      <c r="A3786" s="27">
        <v>303</v>
      </c>
      <c r="B3786" s="31">
        <v>44979</v>
      </c>
      <c r="C3786" s="31">
        <v>44922</v>
      </c>
      <c r="D3786" s="19" t="s">
        <v>1821</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19" t="s">
        <v>82</v>
      </c>
      <c r="K3786" s="51" t="str">
        <f ca="1">LeaveTracker[[#This Row],[Days]]&amp;" "&amp;LeaveTracker[[#This Row],[Type of Leave]]</f>
        <v>1 VL</v>
      </c>
      <c r="L3786" s="23">
        <f ca="1">NETWORKDAYS(LeaveTracker[[#This Row],[Start Date]],LeaveTracker[[#This Row],[End Date]],lstHolidays)</f>
        <v>1</v>
      </c>
      <c r="M3786" s="27"/>
    </row>
    <row r="3787" spans="1:13" ht="30" customHeight="1" x14ac:dyDescent="0.3">
      <c r="A3787" s="27">
        <v>303</v>
      </c>
      <c r="B3787" s="31">
        <v>44979</v>
      </c>
      <c r="C3787" s="31">
        <v>44922</v>
      </c>
      <c r="D3787" s="19" t="s">
        <v>1821</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19" t="s">
        <v>82</v>
      </c>
      <c r="K3787" s="51" t="str">
        <f ca="1">LeaveTracker[[#This Row],[Days]]&amp;" "&amp;LeaveTracker[[#This Row],[Type of Leave]]</f>
        <v>1 VL</v>
      </c>
      <c r="L3787" s="23">
        <f ca="1">NETWORKDAYS(LeaveTracker[[#This Row],[Start Date]],LeaveTracker[[#This Row],[End Date]],lstHolidays)</f>
        <v>1</v>
      </c>
      <c r="M3787" s="27"/>
    </row>
    <row r="3788" spans="1:13" ht="30" customHeight="1" x14ac:dyDescent="0.3">
      <c r="A3788" s="27">
        <f t="shared" si="33"/>
        <v>304</v>
      </c>
      <c r="B3788" s="31">
        <v>44979</v>
      </c>
      <c r="C3788" s="31">
        <v>44886</v>
      </c>
      <c r="D3788" s="19" t="s">
        <v>1950</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19" t="s">
        <v>82</v>
      </c>
      <c r="K3788" s="51" t="str">
        <f ca="1">LeaveTracker[[#This Row],[Days]]&amp;" "&amp;LeaveTracker[[#This Row],[Type of Leave]]</f>
        <v>0 VL</v>
      </c>
      <c r="L3788" s="23">
        <f ca="1">NETWORKDAYS(LeaveTracker[[#This Row],[Start Date]],LeaveTracker[[#This Row],[End Date]],lstHolidays)</f>
        <v>0</v>
      </c>
      <c r="M3788" s="27"/>
    </row>
    <row r="3789" spans="1:13" ht="30" customHeight="1" x14ac:dyDescent="0.3">
      <c r="A3789" s="27">
        <v>304</v>
      </c>
      <c r="B3789" s="31">
        <v>44979</v>
      </c>
      <c r="C3789" s="31">
        <v>44886</v>
      </c>
      <c r="D3789" s="19" t="s">
        <v>1950</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19" t="s">
        <v>82</v>
      </c>
      <c r="K3789" s="51" t="str">
        <f ca="1">LeaveTracker[[#This Row],[Days]]&amp;" "&amp;LeaveTracker[[#This Row],[Type of Leave]]</f>
        <v>1 VL</v>
      </c>
      <c r="L3789" s="23">
        <f ca="1">NETWORKDAYS(LeaveTracker[[#This Row],[Start Date]],LeaveTracker[[#This Row],[End Date]],lstHolidays)</f>
        <v>1</v>
      </c>
      <c r="M3789" s="27"/>
    </row>
    <row r="3790" spans="1:13" ht="30" customHeight="1" x14ac:dyDescent="0.3">
      <c r="A3790" s="27">
        <f t="shared" si="33"/>
        <v>305</v>
      </c>
      <c r="B3790" s="31">
        <v>44979</v>
      </c>
      <c r="C3790" s="31">
        <v>44886</v>
      </c>
      <c r="D3790" s="19" t="s">
        <v>1950</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19" t="s">
        <v>298</v>
      </c>
      <c r="J3790" s="43" t="s">
        <v>1763</v>
      </c>
      <c r="K3790" s="51" t="str">
        <f ca="1">LeaveTracker[[#This Row],[Days]]&amp;" "&amp;LeaveTracker[[#This Row],[Type of Leave]]</f>
        <v>1 OTHER</v>
      </c>
      <c r="L3790" s="23">
        <f ca="1">NETWORKDAYS(LeaveTracker[[#This Row],[Start Date]],LeaveTracker[[#This Row],[End Date]],lstHolidays)</f>
        <v>1</v>
      </c>
      <c r="M3790" s="27"/>
    </row>
    <row r="3791" spans="1:13" ht="30" customHeight="1" x14ac:dyDescent="0.3">
      <c r="A3791" s="27">
        <f t="shared" si="33"/>
        <v>306</v>
      </c>
      <c r="B3791" s="31">
        <v>44979</v>
      </c>
      <c r="C3791" s="31">
        <v>44877</v>
      </c>
      <c r="D3791" s="19" t="s">
        <v>1834</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19"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customHeight="1" x14ac:dyDescent="0.3">
      <c r="A3792" s="27">
        <f t="shared" si="33"/>
        <v>307</v>
      </c>
      <c r="B3792" s="31">
        <v>44979</v>
      </c>
      <c r="C3792" s="31">
        <v>44964</v>
      </c>
      <c r="D3792" s="19" t="s">
        <v>1846</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19" t="s">
        <v>81</v>
      </c>
      <c r="K3792" s="51" t="str">
        <f ca="1">LeaveTracker[[#This Row],[Days]]&amp;" "&amp;LeaveTracker[[#This Row],[Type of Leave]]</f>
        <v>1 SL</v>
      </c>
      <c r="L3792" s="23">
        <f ca="1">NETWORKDAYS(LeaveTracker[[#This Row],[Start Date]],LeaveTracker[[#This Row],[End Date]],lstHolidays)</f>
        <v>1</v>
      </c>
      <c r="M3792" s="27"/>
    </row>
    <row r="3793" spans="1:13" ht="30" customHeight="1" x14ac:dyDescent="0.3">
      <c r="A3793" s="27">
        <f t="shared" si="33"/>
        <v>308</v>
      </c>
      <c r="B3793" s="31">
        <v>44979</v>
      </c>
      <c r="C3793" s="31">
        <v>44964</v>
      </c>
      <c r="D3793" s="19" t="s">
        <v>1846</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19" t="s">
        <v>82</v>
      </c>
      <c r="K3793" s="51" t="str">
        <f ca="1">LeaveTracker[[#This Row],[Days]]&amp;" "&amp;LeaveTracker[[#This Row],[Type of Leave]]</f>
        <v>2 VL</v>
      </c>
      <c r="L3793" s="23">
        <f ca="1">NETWORKDAYS(LeaveTracker[[#This Row],[Start Date]],LeaveTracker[[#This Row],[End Date]],lstHolidays)</f>
        <v>2</v>
      </c>
      <c r="M3793" s="27"/>
    </row>
    <row r="3794" spans="1:13" ht="30" customHeight="1" x14ac:dyDescent="0.3">
      <c r="A3794" s="27">
        <v>308</v>
      </c>
      <c r="B3794" s="31">
        <v>44979</v>
      </c>
      <c r="C3794" s="31">
        <v>44964</v>
      </c>
      <c r="D3794" s="19" t="s">
        <v>1846</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19" t="s">
        <v>82</v>
      </c>
      <c r="K3794" s="51" t="str">
        <f ca="1">LeaveTracker[[#This Row],[Days]]&amp;" "&amp;LeaveTracker[[#This Row],[Type of Leave]]</f>
        <v>3 VL</v>
      </c>
      <c r="L3794" s="23">
        <f ca="1">NETWORKDAYS(LeaveTracker[[#This Row],[Start Date]],LeaveTracker[[#This Row],[End Date]],lstHolidays)</f>
        <v>3</v>
      </c>
      <c r="M3794" s="27"/>
    </row>
    <row r="3795" spans="1:13" ht="30" customHeight="1" x14ac:dyDescent="0.3">
      <c r="A3795" s="27">
        <f t="shared" ref="A3795:A3857" si="34">A3794+1</f>
        <v>309</v>
      </c>
      <c r="B3795" s="31">
        <v>44979</v>
      </c>
      <c r="C3795" s="31">
        <v>44922</v>
      </c>
      <c r="D3795" s="19" t="s">
        <v>2070</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19" t="s">
        <v>81</v>
      </c>
      <c r="K3795" s="51" t="str">
        <f ca="1">LeaveTracker[[#This Row],[Days]]&amp;" "&amp;LeaveTracker[[#This Row],[Type of Leave]]</f>
        <v>2 SL</v>
      </c>
      <c r="L3795" s="23">
        <f ca="1">NETWORKDAYS(LeaveTracker[[#This Row],[Start Date]],LeaveTracker[[#This Row],[End Date]],lstHolidays)</f>
        <v>2</v>
      </c>
      <c r="M3795" s="27"/>
    </row>
    <row r="3796" spans="1:13" ht="30" customHeight="1" x14ac:dyDescent="0.3">
      <c r="A3796" s="27">
        <f t="shared" si="34"/>
        <v>310</v>
      </c>
      <c r="B3796" s="31">
        <v>44979</v>
      </c>
      <c r="C3796" s="31">
        <v>44944</v>
      </c>
      <c r="D3796" s="19" t="s">
        <v>1804</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19" t="s">
        <v>81</v>
      </c>
      <c r="K3796" s="51" t="str">
        <f ca="1">LeaveTracker[[#This Row],[Days]]&amp;" "&amp;LeaveTracker[[#This Row],[Type of Leave]]</f>
        <v>1 SL</v>
      </c>
      <c r="L3796" s="23">
        <f ca="1">NETWORKDAYS(LeaveTracker[[#This Row],[Start Date]],LeaveTracker[[#This Row],[End Date]],lstHolidays)</f>
        <v>1</v>
      </c>
      <c r="M3796" s="27"/>
    </row>
    <row r="3797" spans="1:13" ht="30" customHeight="1" x14ac:dyDescent="0.3">
      <c r="A3797" s="27">
        <f t="shared" si="34"/>
        <v>311</v>
      </c>
      <c r="B3797" s="31">
        <v>44979</v>
      </c>
      <c r="C3797" s="31">
        <v>44937</v>
      </c>
      <c r="D3797" s="19" t="s">
        <v>1804</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19" t="s">
        <v>298</v>
      </c>
      <c r="J3797" s="43" t="s">
        <v>1763</v>
      </c>
      <c r="K3797" s="51" t="str">
        <f ca="1">LeaveTracker[[#This Row],[Days]]&amp;" "&amp;LeaveTracker[[#This Row],[Type of Leave]]</f>
        <v>1 OTHER</v>
      </c>
      <c r="L3797" s="23">
        <f ca="1">NETWORKDAYS(LeaveTracker[[#This Row],[Start Date]],LeaveTracker[[#This Row],[End Date]],lstHolidays)</f>
        <v>1</v>
      </c>
      <c r="M3797" s="27"/>
    </row>
    <row r="3798" spans="1:13" ht="30" customHeight="1" x14ac:dyDescent="0.3">
      <c r="A3798" s="27">
        <f t="shared" si="34"/>
        <v>312</v>
      </c>
      <c r="B3798" s="31">
        <v>44979</v>
      </c>
      <c r="C3798" s="31">
        <v>45254</v>
      </c>
      <c r="D3798" s="19" t="s">
        <v>1766</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19" t="s">
        <v>82</v>
      </c>
      <c r="K3798" s="51" t="str">
        <f ca="1">LeaveTracker[[#This Row],[Days]]&amp;" "&amp;LeaveTracker[[#This Row],[Type of Leave]]</f>
        <v>1 VL</v>
      </c>
      <c r="L3798" s="23">
        <f ca="1">NETWORKDAYS(LeaveTracker[[#This Row],[Start Date]],LeaveTracker[[#This Row],[End Date]],lstHolidays)</f>
        <v>1</v>
      </c>
      <c r="M3798" s="27"/>
    </row>
    <row r="3799" spans="1:13" ht="30" customHeight="1" x14ac:dyDescent="0.3">
      <c r="A3799" s="27">
        <v>312</v>
      </c>
      <c r="B3799" s="31">
        <v>44979</v>
      </c>
      <c r="C3799" s="31">
        <v>45254</v>
      </c>
      <c r="D3799" s="19" t="s">
        <v>1766</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19" t="s">
        <v>82</v>
      </c>
      <c r="K3799" s="51" t="str">
        <f ca="1">LeaveTracker[[#This Row],[Days]]&amp;" "&amp;LeaveTracker[[#This Row],[Type of Leave]]</f>
        <v>1 VL</v>
      </c>
      <c r="L3799" s="23">
        <f ca="1">NETWORKDAYS(LeaveTracker[[#This Row],[Start Date]],LeaveTracker[[#This Row],[End Date]],lstHolidays)</f>
        <v>1</v>
      </c>
      <c r="M3799" s="27"/>
    </row>
    <row r="3800" spans="1:13" ht="30" customHeight="1" x14ac:dyDescent="0.3">
      <c r="A3800" s="27">
        <v>312</v>
      </c>
      <c r="B3800" s="31">
        <v>44979</v>
      </c>
      <c r="C3800" s="31">
        <v>45254</v>
      </c>
      <c r="D3800" s="19" t="s">
        <v>1766</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19" t="s">
        <v>82</v>
      </c>
      <c r="K3800" s="51" t="str">
        <f ca="1">LeaveTracker[[#This Row],[Days]]&amp;" "&amp;LeaveTracker[[#This Row],[Type of Leave]]</f>
        <v>0 VL</v>
      </c>
      <c r="L3800" s="23">
        <f ca="1">NETWORKDAYS(LeaveTracker[[#This Row],[Start Date]],LeaveTracker[[#This Row],[End Date]],lstHolidays)</f>
        <v>0</v>
      </c>
      <c r="M3800" s="27"/>
    </row>
    <row r="3801" spans="1:13" ht="30" customHeight="1" x14ac:dyDescent="0.3">
      <c r="A3801" s="27">
        <v>312</v>
      </c>
      <c r="B3801" s="31">
        <v>44979</v>
      </c>
      <c r="C3801" s="31">
        <v>45254</v>
      </c>
      <c r="D3801" s="19" t="s">
        <v>1766</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19" t="s">
        <v>82</v>
      </c>
      <c r="K3801" s="51" t="str">
        <f ca="1">LeaveTracker[[#This Row],[Days]]&amp;" "&amp;LeaveTracker[[#This Row],[Type of Leave]]</f>
        <v>1 VL</v>
      </c>
      <c r="L3801" s="23">
        <f ca="1">NETWORKDAYS(LeaveTracker[[#This Row],[Start Date]],LeaveTracker[[#This Row],[End Date]],lstHolidays)</f>
        <v>1</v>
      </c>
      <c r="M3801" s="27"/>
    </row>
    <row r="3802" spans="1:13" ht="30" customHeight="1" x14ac:dyDescent="0.3">
      <c r="A3802" s="27">
        <v>312</v>
      </c>
      <c r="B3802" s="31">
        <v>44979</v>
      </c>
      <c r="C3802" s="31">
        <v>45254</v>
      </c>
      <c r="D3802" s="19" t="s">
        <v>1766</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19" t="s">
        <v>82</v>
      </c>
      <c r="K3802" s="51" t="str">
        <f ca="1">LeaveTracker[[#This Row],[Days]]&amp;" "&amp;LeaveTracker[[#This Row],[Type of Leave]]</f>
        <v>0 VL</v>
      </c>
      <c r="L3802" s="23">
        <f ca="1">NETWORKDAYS(LeaveTracker[[#This Row],[Start Date]],LeaveTracker[[#This Row],[End Date]],lstHolidays)</f>
        <v>0</v>
      </c>
      <c r="M3802" s="27"/>
    </row>
    <row r="3803" spans="1:13" ht="30" customHeight="1" x14ac:dyDescent="0.3">
      <c r="A3803" s="27">
        <f t="shared" si="34"/>
        <v>313</v>
      </c>
      <c r="B3803" s="31">
        <v>44979</v>
      </c>
      <c r="C3803" s="31">
        <v>44887</v>
      </c>
      <c r="D3803" s="19" t="s">
        <v>1815</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19" t="s">
        <v>82</v>
      </c>
      <c r="K3803" s="51" t="str">
        <f ca="1">LeaveTracker[[#This Row],[Days]]&amp;" "&amp;LeaveTracker[[#This Row],[Type of Leave]]</f>
        <v>1 VL</v>
      </c>
      <c r="L3803" s="23">
        <f ca="1">NETWORKDAYS(LeaveTracker[[#This Row],[Start Date]],LeaveTracker[[#This Row],[End Date]],lstHolidays)</f>
        <v>1</v>
      </c>
      <c r="M3803" s="27"/>
    </row>
    <row r="3804" spans="1:13" ht="30" customHeight="1" x14ac:dyDescent="0.3">
      <c r="A3804" s="27">
        <f t="shared" si="34"/>
        <v>314</v>
      </c>
      <c r="B3804" s="31">
        <v>44979</v>
      </c>
      <c r="C3804" s="31">
        <v>44887</v>
      </c>
      <c r="D3804" s="19" t="s">
        <v>1306</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19" t="s">
        <v>82</v>
      </c>
      <c r="K3804" s="51" t="str">
        <f ca="1">LeaveTracker[[#This Row],[Days]]&amp;" "&amp;LeaveTracker[[#This Row],[Type of Leave]]</f>
        <v>2 VL</v>
      </c>
      <c r="L3804" s="23">
        <f ca="1">NETWORKDAYS(LeaveTracker[[#This Row],[Start Date]],LeaveTracker[[#This Row],[End Date]],lstHolidays)</f>
        <v>2</v>
      </c>
      <c r="M3804" s="27"/>
    </row>
    <row r="3805" spans="1:13" ht="30" customHeight="1" x14ac:dyDescent="0.3">
      <c r="A3805" s="27">
        <f t="shared" si="34"/>
        <v>315</v>
      </c>
      <c r="B3805" s="31">
        <v>44979</v>
      </c>
      <c r="C3805" s="31">
        <v>44887</v>
      </c>
      <c r="D3805" s="19" t="s">
        <v>1306</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19" t="s">
        <v>298</v>
      </c>
      <c r="J3805" s="43" t="s">
        <v>1763</v>
      </c>
      <c r="K3805" s="51" t="str">
        <f ca="1">LeaveTracker[[#This Row],[Days]]&amp;" "&amp;LeaveTracker[[#This Row],[Type of Leave]]</f>
        <v>1 OTHER</v>
      </c>
      <c r="L3805" s="23">
        <f ca="1">NETWORKDAYS(LeaveTracker[[#This Row],[Start Date]],LeaveTracker[[#This Row],[End Date]],lstHolidays)</f>
        <v>1</v>
      </c>
      <c r="M3805" s="27"/>
    </row>
    <row r="3806" spans="1:13" ht="30" customHeight="1" x14ac:dyDescent="0.3">
      <c r="A3806" s="27">
        <f t="shared" si="34"/>
        <v>316</v>
      </c>
      <c r="B3806" s="31">
        <v>44979</v>
      </c>
      <c r="C3806" s="31">
        <v>44887</v>
      </c>
      <c r="D3806" s="19" t="s">
        <v>1306</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19" t="s">
        <v>82</v>
      </c>
      <c r="K3806" s="51" t="str">
        <f ca="1">LeaveTracker[[#This Row],[Days]]&amp;" "&amp;LeaveTracker[[#This Row],[Type of Leave]]</f>
        <v>1 VL</v>
      </c>
      <c r="L3806" s="23">
        <f ca="1">NETWORKDAYS(LeaveTracker[[#This Row],[Start Date]],LeaveTracker[[#This Row],[End Date]],lstHolidays)</f>
        <v>1</v>
      </c>
      <c r="M3806" s="27"/>
    </row>
    <row r="3807" spans="1:13" ht="30" customHeight="1" x14ac:dyDescent="0.3">
      <c r="A3807" s="27">
        <f t="shared" si="34"/>
        <v>317</v>
      </c>
      <c r="B3807" s="31">
        <v>44979</v>
      </c>
      <c r="C3807" s="31">
        <v>44882</v>
      </c>
      <c r="D3807" s="19" t="s">
        <v>1799</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19" t="s">
        <v>81</v>
      </c>
      <c r="K3807" s="51" t="str">
        <f ca="1">LeaveTracker[[#This Row],[Days]]&amp;" "&amp;LeaveTracker[[#This Row],[Type of Leave]]</f>
        <v>2 SL</v>
      </c>
      <c r="L3807" s="23">
        <f ca="1">NETWORKDAYS(LeaveTracker[[#This Row],[Start Date]],LeaveTracker[[#This Row],[End Date]],lstHolidays)</f>
        <v>2</v>
      </c>
      <c r="M3807" s="27"/>
    </row>
    <row r="3808" spans="1:13" ht="30" customHeight="1" x14ac:dyDescent="0.3">
      <c r="A3808" s="27">
        <f t="shared" si="34"/>
        <v>318</v>
      </c>
      <c r="B3808" s="31">
        <v>44979</v>
      </c>
      <c r="C3808" s="31">
        <v>44886</v>
      </c>
      <c r="D3808" s="19" t="s">
        <v>1949</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19" t="s">
        <v>82</v>
      </c>
      <c r="K3808" s="51" t="str">
        <f ca="1">LeaveTracker[[#This Row],[Days]]&amp;" "&amp;LeaveTracker[[#This Row],[Type of Leave]]</f>
        <v>2 VL</v>
      </c>
      <c r="L3808" s="23">
        <f ca="1">NETWORKDAYS(LeaveTracker[[#This Row],[Start Date]],LeaveTracker[[#This Row],[End Date]],lstHolidays)</f>
        <v>2</v>
      </c>
      <c r="M3808" s="27"/>
    </row>
    <row r="3809" spans="1:13" ht="30" customHeight="1" x14ac:dyDescent="0.3">
      <c r="A3809" s="27">
        <f t="shared" si="34"/>
        <v>319</v>
      </c>
      <c r="B3809" s="31">
        <v>44979</v>
      </c>
      <c r="C3809" s="31">
        <v>44911</v>
      </c>
      <c r="D3809" s="19" t="s">
        <v>2073</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19" t="s">
        <v>81</v>
      </c>
      <c r="K3809" s="51" t="str">
        <f ca="1">LeaveTracker[[#This Row],[Days]]&amp;" "&amp;LeaveTracker[[#This Row],[Type of Leave]]</f>
        <v>1 SL</v>
      </c>
      <c r="L3809" s="23">
        <f ca="1">NETWORKDAYS(LeaveTracker[[#This Row],[Start Date]],LeaveTracker[[#This Row],[End Date]],lstHolidays)</f>
        <v>1</v>
      </c>
      <c r="M3809" s="27"/>
    </row>
    <row r="3810" spans="1:13" ht="30" customHeight="1" x14ac:dyDescent="0.3">
      <c r="A3810" s="27">
        <f t="shared" si="34"/>
        <v>320</v>
      </c>
      <c r="B3810" s="31">
        <v>44979</v>
      </c>
      <c r="C3810" s="31">
        <v>44887</v>
      </c>
      <c r="D3810" s="19" t="s">
        <v>1941</v>
      </c>
      <c r="E3810" s="51" t="str">
        <f>IF(ISBLANK(LeaveTracker[[#This Row],[Employee Name]]),"-----",VLOOKUP(LeaveTracker[[#This Row],[Employee Name]],Employees[[Employee Name]:[Office]],7))</f>
        <v>CROSSING ELEM SCH</v>
      </c>
      <c r="F3810" s="51" t="str">
        <f>IF(ISBLANK(LeaveTracker[[#This Row],[Employee Name]]),"-----",VLOOKUP(LeaveTracker[[#This Row],[Employee Name]],Employees[[Employee Name]:[Office]],6))</f>
        <v>REGULAR</v>
      </c>
      <c r="G3810" s="24">
        <v>44881</v>
      </c>
      <c r="H3810" s="24">
        <v>44883</v>
      </c>
      <c r="I3810" s="19" t="s">
        <v>81</v>
      </c>
      <c r="K3810" s="51" t="str">
        <f ca="1">LeaveTracker[[#This Row],[Days]]&amp;" "&amp;LeaveTracker[[#This Row],[Type of Leave]]</f>
        <v>3 SL</v>
      </c>
      <c r="L3810" s="23">
        <f ca="1">NETWORKDAYS(LeaveTracker[[#This Row],[Start Date]],LeaveTracker[[#This Row],[End Date]],lstHolidays)</f>
        <v>3</v>
      </c>
      <c r="M3810" s="27"/>
    </row>
    <row r="3811" spans="1:13" ht="30" customHeight="1" x14ac:dyDescent="0.3">
      <c r="A3811" s="27">
        <f t="shared" si="34"/>
        <v>321</v>
      </c>
      <c r="B3811" s="31">
        <v>44979</v>
      </c>
      <c r="C3811" s="31">
        <v>44889</v>
      </c>
      <c r="D3811" s="19" t="s">
        <v>1734</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19" t="s">
        <v>81</v>
      </c>
      <c r="K3811" s="51" t="str">
        <f ca="1">LeaveTracker[[#This Row],[Days]]&amp;" "&amp;LeaveTracker[[#This Row],[Type of Leave]]</f>
        <v>3 SL</v>
      </c>
      <c r="L3811" s="23">
        <f ca="1">NETWORKDAYS(LeaveTracker[[#This Row],[Start Date]],LeaveTracker[[#This Row],[End Date]],lstHolidays)</f>
        <v>3</v>
      </c>
      <c r="M3811" s="27"/>
    </row>
    <row r="3812" spans="1:13" ht="30" customHeight="1" x14ac:dyDescent="0.3">
      <c r="A3812" s="27">
        <f t="shared" si="34"/>
        <v>322</v>
      </c>
      <c r="B3812" s="31">
        <v>44979</v>
      </c>
      <c r="C3812" s="31">
        <v>44805</v>
      </c>
      <c r="D3812" s="19" t="s">
        <v>1039</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19" t="s">
        <v>81</v>
      </c>
      <c r="K3812" s="51" t="str">
        <f ca="1">LeaveTracker[[#This Row],[Days]]&amp;" "&amp;LeaveTracker[[#This Row],[Type of Leave]]</f>
        <v>1 SL</v>
      </c>
      <c r="L3812" s="23">
        <f ca="1">NETWORKDAYS(LeaveTracker[[#This Row],[Start Date]],LeaveTracker[[#This Row],[End Date]],lstHolidays)</f>
        <v>1</v>
      </c>
      <c r="M3812" s="27"/>
    </row>
    <row r="3813" spans="1:13" ht="30" customHeight="1" x14ac:dyDescent="0.3">
      <c r="A3813" s="27">
        <v>322</v>
      </c>
      <c r="B3813" s="31">
        <v>44979</v>
      </c>
      <c r="C3813" s="31">
        <v>44805</v>
      </c>
      <c r="D3813" s="19" t="s">
        <v>1039</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19" t="s">
        <v>81</v>
      </c>
      <c r="K3813" s="51" t="str">
        <f ca="1">LeaveTracker[[#This Row],[Days]]&amp;" "&amp;LeaveTracker[[#This Row],[Type of Leave]]</f>
        <v>1 SL</v>
      </c>
      <c r="L3813" s="23">
        <f ca="1">NETWORKDAYS(LeaveTracker[[#This Row],[Start Date]],LeaveTracker[[#This Row],[End Date]],lstHolidays)</f>
        <v>1</v>
      </c>
      <c r="M3813" s="27"/>
    </row>
    <row r="3814" spans="1:13" ht="30" customHeight="1" x14ac:dyDescent="0.3">
      <c r="A3814" s="27">
        <f t="shared" si="34"/>
        <v>323</v>
      </c>
      <c r="B3814" s="31">
        <v>44979</v>
      </c>
      <c r="C3814" s="31">
        <v>44953</v>
      </c>
      <c r="D3814" s="19" t="s">
        <v>1893</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19" t="s">
        <v>82</v>
      </c>
      <c r="K3814" s="51" t="str">
        <f ca="1">LeaveTracker[[#This Row],[Days]]&amp;" "&amp;LeaveTracker[[#This Row],[Type of Leave]]</f>
        <v>2 VL</v>
      </c>
      <c r="L3814" s="23">
        <f ca="1">NETWORKDAYS(LeaveTracker[[#This Row],[Start Date]],LeaveTracker[[#This Row],[End Date]],lstHolidays)</f>
        <v>2</v>
      </c>
      <c r="M3814" s="27"/>
    </row>
    <row r="3815" spans="1:13" ht="30" customHeight="1" x14ac:dyDescent="0.3">
      <c r="A3815" s="27">
        <f t="shared" si="34"/>
        <v>324</v>
      </c>
      <c r="B3815" s="31">
        <v>44979</v>
      </c>
      <c r="C3815" s="31">
        <v>44897</v>
      </c>
      <c r="D3815" s="19" t="s">
        <v>1816</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19" t="s">
        <v>82</v>
      </c>
      <c r="K3815" s="51" t="str">
        <f ca="1">LeaveTracker[[#This Row],[Days]]&amp;" "&amp;LeaveTracker[[#This Row],[Type of Leave]]</f>
        <v>1 VL</v>
      </c>
      <c r="L3815" s="23">
        <f ca="1">NETWORKDAYS(LeaveTracker[[#This Row],[Start Date]],LeaveTracker[[#This Row],[End Date]],lstHolidays)</f>
        <v>1</v>
      </c>
      <c r="M3815" s="27"/>
    </row>
    <row r="3816" spans="1:13" ht="30" customHeight="1" x14ac:dyDescent="0.3">
      <c r="A3816" s="27">
        <f t="shared" si="34"/>
        <v>325</v>
      </c>
      <c r="B3816" s="31">
        <v>44979</v>
      </c>
      <c r="C3816" s="31">
        <v>44936</v>
      </c>
      <c r="D3816" s="19" t="s">
        <v>1916</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19" t="s">
        <v>298</v>
      </c>
      <c r="J3816" s="43" t="s">
        <v>2126</v>
      </c>
      <c r="K3816" s="51" t="str">
        <f ca="1">LeaveTracker[[#This Row],[Days]]&amp;" "&amp;LeaveTracker[[#This Row],[Type of Leave]]</f>
        <v>0 OTHER</v>
      </c>
      <c r="L3816" s="23">
        <f ca="1">NETWORKDAYS(LeaveTracker[[#This Row],[Start Date]],LeaveTracker[[#This Row],[End Date]],lstHolidays)</f>
        <v>0</v>
      </c>
      <c r="M3816" s="27"/>
    </row>
    <row r="3817" spans="1:13" ht="30" customHeight="1" x14ac:dyDescent="0.3">
      <c r="A3817" s="27">
        <f t="shared" si="34"/>
        <v>326</v>
      </c>
      <c r="B3817" s="31">
        <v>44979</v>
      </c>
      <c r="C3817" s="31">
        <v>44937</v>
      </c>
      <c r="D3817" s="19" t="s">
        <v>1849</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19" t="s">
        <v>81</v>
      </c>
      <c r="K3817" s="51" t="str">
        <f ca="1">LeaveTracker[[#This Row],[Days]]&amp;" "&amp;LeaveTracker[[#This Row],[Type of Leave]]</f>
        <v>1 SL</v>
      </c>
      <c r="L3817" s="23">
        <f ca="1">NETWORKDAYS(LeaveTracker[[#This Row],[Start Date]],LeaveTracker[[#This Row],[End Date]],lstHolidays)</f>
        <v>1</v>
      </c>
      <c r="M3817" s="27"/>
    </row>
    <row r="3818" spans="1:13" ht="30" customHeight="1" x14ac:dyDescent="0.3">
      <c r="A3818" s="27">
        <f t="shared" si="34"/>
        <v>327</v>
      </c>
      <c r="B3818" s="31">
        <v>44979</v>
      </c>
      <c r="C3818" s="31">
        <v>44909</v>
      </c>
      <c r="D3818" s="19" t="s">
        <v>367</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19" t="s">
        <v>82</v>
      </c>
      <c r="K3818" s="51" t="str">
        <f ca="1">LeaveTracker[[#This Row],[Days]]&amp;" "&amp;LeaveTracker[[#This Row],[Type of Leave]]</f>
        <v>2 VL</v>
      </c>
      <c r="L3818" s="23">
        <f ca="1">NETWORKDAYS(LeaveTracker[[#This Row],[Start Date]],LeaveTracker[[#This Row],[End Date]],lstHolidays)</f>
        <v>2</v>
      </c>
      <c r="M3818" s="27"/>
    </row>
    <row r="3819" spans="1:13" ht="30" customHeight="1" x14ac:dyDescent="0.3">
      <c r="A3819" s="27">
        <v>327</v>
      </c>
      <c r="B3819" s="31">
        <v>44979</v>
      </c>
      <c r="C3819" s="31">
        <v>44909</v>
      </c>
      <c r="D3819" s="19" t="s">
        <v>367</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19" t="s">
        <v>82</v>
      </c>
      <c r="K3819" s="51" t="str">
        <f ca="1">LeaveTracker[[#This Row],[Days]]&amp;" "&amp;LeaveTracker[[#This Row],[Type of Leave]]</f>
        <v>2 VL</v>
      </c>
      <c r="L3819" s="23">
        <f ca="1">NETWORKDAYS(LeaveTracker[[#This Row],[Start Date]],LeaveTracker[[#This Row],[End Date]],lstHolidays)</f>
        <v>2</v>
      </c>
      <c r="M3819" s="27"/>
    </row>
    <row r="3820" spans="1:13" ht="30" customHeight="1" x14ac:dyDescent="0.3">
      <c r="A3820" s="27">
        <f t="shared" si="34"/>
        <v>328</v>
      </c>
      <c r="B3820" s="31">
        <v>44979</v>
      </c>
      <c r="C3820" s="31">
        <v>45261</v>
      </c>
      <c r="D3820" s="19" t="s">
        <v>396</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19" t="s">
        <v>81</v>
      </c>
      <c r="K3820" s="51" t="str">
        <f ca="1">LeaveTracker[[#This Row],[Days]]&amp;" "&amp;LeaveTracker[[#This Row],[Type of Leave]]</f>
        <v>1 SL</v>
      </c>
      <c r="L3820" s="23">
        <f ca="1">NETWORKDAYS(LeaveTracker[[#This Row],[Start Date]],LeaveTracker[[#This Row],[End Date]],lstHolidays)</f>
        <v>1</v>
      </c>
      <c r="M3820" s="27"/>
    </row>
    <row r="3821" spans="1:13" ht="30" customHeight="1" x14ac:dyDescent="0.3">
      <c r="A3821" s="27">
        <f t="shared" si="34"/>
        <v>329</v>
      </c>
      <c r="B3821" s="31">
        <v>44979</v>
      </c>
      <c r="C3821" s="31">
        <v>44897</v>
      </c>
      <c r="D3821" s="19" t="s">
        <v>1872</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19" t="s">
        <v>81</v>
      </c>
      <c r="K3821" s="51" t="str">
        <f ca="1">LeaveTracker[[#This Row],[Days]]&amp;" "&amp;LeaveTracker[[#This Row],[Type of Leave]]</f>
        <v>1 SL</v>
      </c>
      <c r="L3821" s="23">
        <f ca="1">NETWORKDAYS(LeaveTracker[[#This Row],[Start Date]],LeaveTracker[[#This Row],[End Date]],lstHolidays)</f>
        <v>1</v>
      </c>
      <c r="M3821" s="27"/>
    </row>
    <row r="3822" spans="1:13" ht="30" customHeight="1" x14ac:dyDescent="0.3">
      <c r="A3822" s="27">
        <f t="shared" si="34"/>
        <v>330</v>
      </c>
      <c r="B3822" s="31">
        <v>44979</v>
      </c>
      <c r="C3822" s="31">
        <v>44894</v>
      </c>
      <c r="D3822" s="19" t="s">
        <v>1744</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19" t="s">
        <v>81</v>
      </c>
      <c r="K3822" s="51" t="str">
        <f ca="1">LeaveTracker[[#This Row],[Days]]&amp;" "&amp;LeaveTracker[[#This Row],[Type of Leave]]</f>
        <v>1 SL</v>
      </c>
      <c r="L3822" s="23">
        <f ca="1">NETWORKDAYS(LeaveTracker[[#This Row],[Start Date]],LeaveTracker[[#This Row],[End Date]],lstHolidays)</f>
        <v>1</v>
      </c>
      <c r="M3822" s="27"/>
    </row>
    <row r="3823" spans="1:13" ht="30" customHeight="1" x14ac:dyDescent="0.3">
      <c r="A3823" s="27">
        <f t="shared" si="34"/>
        <v>331</v>
      </c>
      <c r="B3823" s="31">
        <v>44979</v>
      </c>
      <c r="C3823" s="31">
        <v>44891</v>
      </c>
      <c r="D3823" s="19" t="s">
        <v>2070</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19" t="s">
        <v>81</v>
      </c>
      <c r="K3823" s="51" t="str">
        <f ca="1">LeaveTracker[[#This Row],[Days]]&amp;" "&amp;LeaveTracker[[#This Row],[Type of Leave]]</f>
        <v>1 SL</v>
      </c>
      <c r="L3823" s="23">
        <f ca="1">NETWORKDAYS(LeaveTracker[[#This Row],[Start Date]],LeaveTracker[[#This Row],[End Date]],lstHolidays)</f>
        <v>1</v>
      </c>
      <c r="M3823" s="27"/>
    </row>
    <row r="3824" spans="1:13" ht="30" customHeight="1" x14ac:dyDescent="0.3">
      <c r="A3824" s="27">
        <f t="shared" si="34"/>
        <v>332</v>
      </c>
      <c r="B3824" s="31">
        <v>44979</v>
      </c>
      <c r="C3824" s="31">
        <v>44889</v>
      </c>
      <c r="D3824" s="19" t="s">
        <v>1730</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19" t="s">
        <v>81</v>
      </c>
      <c r="K3824" s="51" t="str">
        <f ca="1">LeaveTracker[[#This Row],[Days]]&amp;" "&amp;LeaveTracker[[#This Row],[Type of Leave]]</f>
        <v>3 SL</v>
      </c>
      <c r="L3824" s="23">
        <f ca="1">NETWORKDAYS(LeaveTracker[[#This Row],[Start Date]],LeaveTracker[[#This Row],[End Date]],lstHolidays)</f>
        <v>3</v>
      </c>
      <c r="M3824" s="27"/>
    </row>
    <row r="3825" spans="1:13" ht="30" customHeight="1" x14ac:dyDescent="0.3">
      <c r="A3825" s="27">
        <f t="shared" si="34"/>
        <v>333</v>
      </c>
      <c r="B3825" s="31">
        <v>44979</v>
      </c>
      <c r="C3825" s="31">
        <v>44893</v>
      </c>
      <c r="D3825" s="19" t="s">
        <v>1896</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19" t="s">
        <v>81</v>
      </c>
      <c r="K3825" s="51" t="str">
        <f ca="1">LeaveTracker[[#This Row],[Days]]&amp;" "&amp;LeaveTracker[[#This Row],[Type of Leave]]</f>
        <v>5 SL</v>
      </c>
      <c r="L3825" s="23">
        <f ca="1">NETWORKDAYS(LeaveTracker[[#This Row],[Start Date]],LeaveTracker[[#This Row],[End Date]],lstHolidays)</f>
        <v>5</v>
      </c>
      <c r="M3825" s="27"/>
    </row>
    <row r="3826" spans="1:13" ht="30" customHeight="1" x14ac:dyDescent="0.3">
      <c r="A3826" s="27">
        <f t="shared" si="34"/>
        <v>334</v>
      </c>
      <c r="B3826" s="31">
        <v>44979</v>
      </c>
      <c r="C3826" s="31">
        <v>44809</v>
      </c>
      <c r="D3826" s="19" t="s">
        <v>1849</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19" t="s">
        <v>82</v>
      </c>
      <c r="K3826" s="51" t="str">
        <f ca="1">LeaveTracker[[#This Row],[Days]]&amp;" "&amp;LeaveTracker[[#This Row],[Type of Leave]]</f>
        <v>2 VL</v>
      </c>
      <c r="L3826" s="23">
        <f ca="1">NETWORKDAYS(LeaveTracker[[#This Row],[Start Date]],LeaveTracker[[#This Row],[End Date]],lstHolidays)</f>
        <v>2</v>
      </c>
      <c r="M3826" s="27"/>
    </row>
    <row r="3827" spans="1:13" ht="30" customHeight="1" x14ac:dyDescent="0.3">
      <c r="A3827" s="27">
        <f t="shared" si="34"/>
        <v>335</v>
      </c>
      <c r="B3827" s="31">
        <v>44979</v>
      </c>
      <c r="C3827" s="31">
        <v>44886</v>
      </c>
      <c r="D3827" s="19" t="s">
        <v>1975</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19" t="s">
        <v>82</v>
      </c>
      <c r="K3827" s="51" t="str">
        <f ca="1">LeaveTracker[[#This Row],[Days]]&amp;" "&amp;LeaveTracker[[#This Row],[Type of Leave]]</f>
        <v>2 VL</v>
      </c>
      <c r="L3827" s="23">
        <f ca="1">NETWORKDAYS(LeaveTracker[[#This Row],[Start Date]],LeaveTracker[[#This Row],[End Date]],lstHolidays)</f>
        <v>2</v>
      </c>
      <c r="M3827" s="27"/>
    </row>
    <row r="3828" spans="1:13" ht="30" customHeight="1" x14ac:dyDescent="0.3">
      <c r="A3828" s="27">
        <f t="shared" si="34"/>
        <v>336</v>
      </c>
      <c r="B3828" s="31">
        <v>44979</v>
      </c>
      <c r="C3828" s="31">
        <v>44907</v>
      </c>
      <c r="D3828" s="19" t="s">
        <v>2076</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19" t="s">
        <v>82</v>
      </c>
      <c r="K3828" s="51" t="str">
        <f ca="1">LeaveTracker[[#This Row],[Days]]&amp;" "&amp;LeaveTracker[[#This Row],[Type of Leave]]</f>
        <v>3 VL</v>
      </c>
      <c r="L3828" s="23">
        <f ca="1">NETWORKDAYS(LeaveTracker[[#This Row],[Start Date]],LeaveTracker[[#This Row],[End Date]],lstHolidays)</f>
        <v>3</v>
      </c>
      <c r="M3828" s="27"/>
    </row>
    <row r="3829" spans="1:13" ht="30" customHeight="1" x14ac:dyDescent="0.3">
      <c r="A3829" s="27">
        <f t="shared" si="34"/>
        <v>337</v>
      </c>
      <c r="B3829" s="31">
        <v>44979</v>
      </c>
      <c r="C3829" s="31">
        <v>44909</v>
      </c>
      <c r="D3829" s="19" t="s">
        <v>2079</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19" t="s">
        <v>82</v>
      </c>
      <c r="K3829" s="51" t="str">
        <f ca="1">LeaveTracker[[#This Row],[Days]]&amp;" "&amp;LeaveTracker[[#This Row],[Type of Leave]]</f>
        <v>4 VL</v>
      </c>
      <c r="L3829" s="23">
        <f ca="1">NETWORKDAYS(LeaveTracker[[#This Row],[Start Date]],LeaveTracker[[#This Row],[End Date]],lstHolidays)</f>
        <v>4</v>
      </c>
      <c r="M3829" s="27"/>
    </row>
    <row r="3830" spans="1:13" ht="30" customHeight="1" x14ac:dyDescent="0.3">
      <c r="A3830" s="27">
        <f t="shared" si="34"/>
        <v>338</v>
      </c>
      <c r="B3830" s="31">
        <v>44979</v>
      </c>
      <c r="C3830" s="31">
        <v>44899</v>
      </c>
      <c r="D3830" s="19" t="s">
        <v>2082</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19" t="s">
        <v>82</v>
      </c>
      <c r="K3830" s="51" t="str">
        <f ca="1">LeaveTracker[[#This Row],[Days]]&amp;" "&amp;LeaveTracker[[#This Row],[Type of Leave]]</f>
        <v>1 VL</v>
      </c>
      <c r="L3830" s="23">
        <f ca="1">NETWORKDAYS(LeaveTracker[[#This Row],[Start Date]],LeaveTracker[[#This Row],[End Date]],lstHolidays)</f>
        <v>1</v>
      </c>
      <c r="M3830" s="27"/>
    </row>
    <row r="3831" spans="1:13" ht="30" customHeight="1" x14ac:dyDescent="0.3">
      <c r="A3831" s="27">
        <v>338</v>
      </c>
      <c r="B3831" s="31">
        <v>44979</v>
      </c>
      <c r="C3831" s="31">
        <v>44899</v>
      </c>
      <c r="D3831" s="19" t="s">
        <v>2082</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19" t="s">
        <v>82</v>
      </c>
      <c r="K3831" s="51" t="str">
        <f ca="1">LeaveTracker[[#This Row],[Days]]&amp;" "&amp;LeaveTracker[[#This Row],[Type of Leave]]</f>
        <v>3 VL</v>
      </c>
      <c r="L3831" s="23">
        <f ca="1">NETWORKDAYS(LeaveTracker[[#This Row],[Start Date]],LeaveTracker[[#This Row],[End Date]],lstHolidays)</f>
        <v>3</v>
      </c>
      <c r="M3831" s="27"/>
    </row>
    <row r="3832" spans="1:13" ht="30" customHeight="1" x14ac:dyDescent="0.3">
      <c r="A3832" s="27">
        <f t="shared" si="34"/>
        <v>339</v>
      </c>
      <c r="B3832" s="31">
        <v>44979</v>
      </c>
      <c r="C3832" s="31">
        <v>44907</v>
      </c>
      <c r="D3832" s="19" t="s">
        <v>2083</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19" t="s">
        <v>81</v>
      </c>
      <c r="K3832" s="51" t="str">
        <f ca="1">LeaveTracker[[#This Row],[Days]]&amp;" "&amp;LeaveTracker[[#This Row],[Type of Leave]]</f>
        <v>4 SL</v>
      </c>
      <c r="L3832" s="23">
        <f ca="1">NETWORKDAYS(LeaveTracker[[#This Row],[Start Date]],LeaveTracker[[#This Row],[End Date]],lstHolidays)</f>
        <v>4</v>
      </c>
      <c r="M3832" s="27"/>
    </row>
    <row r="3833" spans="1:13" ht="30" customHeight="1" x14ac:dyDescent="0.3">
      <c r="A3833" s="27">
        <f t="shared" si="34"/>
        <v>340</v>
      </c>
      <c r="B3833" s="31">
        <v>44979</v>
      </c>
      <c r="C3833" s="31">
        <v>44907</v>
      </c>
      <c r="D3833" s="19" t="s">
        <v>2083</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19" t="s">
        <v>82</v>
      </c>
      <c r="K3833" s="51" t="str">
        <f ca="1">LeaveTracker[[#This Row],[Days]]&amp;" "&amp;LeaveTracker[[#This Row],[Type of Leave]]</f>
        <v>9 VL</v>
      </c>
      <c r="L3833" s="23">
        <f ca="1">NETWORKDAYS(LeaveTracker[[#This Row],[Start Date]],LeaveTracker[[#This Row],[End Date]],lstHolidays)</f>
        <v>9</v>
      </c>
      <c r="M3833" s="27"/>
    </row>
    <row r="3834" spans="1:13" ht="30" customHeight="1" x14ac:dyDescent="0.3">
      <c r="A3834" s="27">
        <f t="shared" si="34"/>
        <v>341</v>
      </c>
      <c r="B3834" s="31">
        <v>44979</v>
      </c>
      <c r="C3834" s="31">
        <v>44879</v>
      </c>
      <c r="D3834" s="19" t="s">
        <v>1764</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19" t="s">
        <v>81</v>
      </c>
      <c r="K3834" s="51" t="str">
        <f ca="1">LeaveTracker[[#This Row],[Days]]&amp;" "&amp;LeaveTracker[[#This Row],[Type of Leave]]</f>
        <v>1 SL</v>
      </c>
      <c r="L3834" s="23">
        <f ca="1">NETWORKDAYS(LeaveTracker[[#This Row],[Start Date]],LeaveTracker[[#This Row],[End Date]],lstHolidays)</f>
        <v>1</v>
      </c>
      <c r="M3834" s="27"/>
    </row>
    <row r="3835" spans="1:13" ht="30" customHeight="1" x14ac:dyDescent="0.3">
      <c r="A3835" s="27">
        <f t="shared" si="34"/>
        <v>342</v>
      </c>
      <c r="B3835" s="31">
        <v>44979</v>
      </c>
      <c r="C3835" s="31">
        <v>44911</v>
      </c>
      <c r="D3835" s="19" t="s">
        <v>1739</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19" t="s">
        <v>81</v>
      </c>
      <c r="K3835" s="51" t="str">
        <f ca="1">LeaveTracker[[#This Row],[Days]]&amp;" "&amp;LeaveTracker[[#This Row],[Type of Leave]]</f>
        <v>1 SL</v>
      </c>
      <c r="L3835" s="23">
        <f ca="1">NETWORKDAYS(LeaveTracker[[#This Row],[Start Date]],LeaveTracker[[#This Row],[End Date]],lstHolidays)</f>
        <v>1</v>
      </c>
      <c r="M3835" s="27"/>
    </row>
    <row r="3836" spans="1:13" ht="30" customHeight="1" x14ac:dyDescent="0.3">
      <c r="A3836" s="27">
        <f t="shared" si="34"/>
        <v>343</v>
      </c>
      <c r="B3836" s="31">
        <v>44979</v>
      </c>
      <c r="C3836" s="31">
        <v>44911</v>
      </c>
      <c r="D3836" s="19" t="s">
        <v>1739</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19" t="s">
        <v>81</v>
      </c>
      <c r="K3836" s="51" t="str">
        <f ca="1">LeaveTracker[[#This Row],[Days]]&amp;" "&amp;LeaveTracker[[#This Row],[Type of Leave]]</f>
        <v>1 SL</v>
      </c>
      <c r="L3836" s="23">
        <f ca="1">NETWORKDAYS(LeaveTracker[[#This Row],[Start Date]],LeaveTracker[[#This Row],[End Date]],lstHolidays)</f>
        <v>1</v>
      </c>
      <c r="M3836" s="27"/>
    </row>
    <row r="3837" spans="1:13" ht="30" customHeight="1" x14ac:dyDescent="0.3">
      <c r="A3837" s="27">
        <f t="shared" si="34"/>
        <v>344</v>
      </c>
      <c r="B3837" s="31">
        <v>44979</v>
      </c>
      <c r="C3837" s="31">
        <v>44956</v>
      </c>
      <c r="D3837" s="19" t="s">
        <v>1952</v>
      </c>
      <c r="E3837" s="51" t="str">
        <f>IF(ISBLANK(LeaveTracker[[#This Row],[Employee Name]]),"-----",VLOOKUP(LeaveTracker[[#This Row],[Employee Name]],Employees[[Employee Name]:[Office]],7))</f>
        <v>NUTRITION OFFICE</v>
      </c>
      <c r="F3837" s="51" t="str">
        <f>IF(ISBLANK(LeaveTracker[[#This Row],[Employee Name]]),"-----",VLOOKUP(LeaveTracker[[#This Row],[Employee Name]],Employees[[Employee Name]:[Office]],6))</f>
        <v>REGULAR</v>
      </c>
      <c r="G3837" s="24">
        <v>44952</v>
      </c>
      <c r="H3837" s="24">
        <v>44953</v>
      </c>
      <c r="I3837" s="19" t="s">
        <v>298</v>
      </c>
      <c r="J3837" s="43" t="s">
        <v>274</v>
      </c>
      <c r="K3837" s="51" t="str">
        <f ca="1">LeaveTracker[[#This Row],[Days]]&amp;" "&amp;LeaveTracker[[#This Row],[Type of Leave]]</f>
        <v>2 OTHER</v>
      </c>
      <c r="L3837" s="23">
        <f ca="1">NETWORKDAYS(LeaveTracker[[#This Row],[Start Date]],LeaveTracker[[#This Row],[End Date]],lstHolidays)</f>
        <v>2</v>
      </c>
      <c r="M3837" s="27"/>
    </row>
    <row r="3838" spans="1:13" ht="30" customHeight="1" x14ac:dyDescent="0.3">
      <c r="A3838" s="27">
        <f t="shared" si="34"/>
        <v>345</v>
      </c>
      <c r="B3838" s="31">
        <v>44979</v>
      </c>
      <c r="C3838" s="31">
        <v>44918</v>
      </c>
      <c r="D3838" s="19" t="s">
        <v>2085</v>
      </c>
      <c r="E3838" s="51" t="str">
        <f>IF(ISBLANK(LeaveTracker[[#This Row],[Employee Name]]),"-----",VLOOKUP(LeaveTracker[[#This Row],[Employee Name]],Employees[[Employee Name]:[Office]],7))</f>
        <v>NUTRITION OFFICE</v>
      </c>
      <c r="F3838" s="51" t="str">
        <f>IF(ISBLANK(LeaveTracker[[#This Row],[Employee Name]]),"-----",VLOOKUP(LeaveTracker[[#This Row],[Employee Name]],Employees[[Employee Name]:[Office]],6))</f>
        <v>REGULAR</v>
      </c>
      <c r="G3838" s="24">
        <v>44915</v>
      </c>
      <c r="H3838" s="24">
        <v>44917</v>
      </c>
      <c r="I3838" s="19" t="s">
        <v>81</v>
      </c>
      <c r="K3838" s="51" t="str">
        <f ca="1">LeaveTracker[[#This Row],[Days]]&amp;" "&amp;LeaveTracker[[#This Row],[Type of Leave]]</f>
        <v>3 SL</v>
      </c>
      <c r="L3838" s="23">
        <f ca="1">NETWORKDAYS(LeaveTracker[[#This Row],[Start Date]],LeaveTracker[[#This Row],[End Date]],lstHolidays)</f>
        <v>3</v>
      </c>
      <c r="M3838" s="27"/>
    </row>
    <row r="3839" spans="1:13" ht="30" customHeight="1" x14ac:dyDescent="0.3">
      <c r="A3839" s="27">
        <f t="shared" si="34"/>
        <v>346</v>
      </c>
      <c r="B3839" s="31">
        <v>44979</v>
      </c>
      <c r="C3839" s="31">
        <v>44908</v>
      </c>
      <c r="D3839" s="19" t="s">
        <v>1848</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19" t="s">
        <v>82</v>
      </c>
      <c r="K3839" s="51" t="str">
        <f ca="1">LeaveTracker[[#This Row],[Days]]&amp;" "&amp;LeaveTracker[[#This Row],[Type of Leave]]</f>
        <v>2 VL</v>
      </c>
      <c r="L3839" s="23">
        <f ca="1">NETWORKDAYS(LeaveTracker[[#This Row],[Start Date]],LeaveTracker[[#This Row],[End Date]],lstHolidays)</f>
        <v>2</v>
      </c>
      <c r="M3839" s="27"/>
    </row>
    <row r="3840" spans="1:13" ht="30" customHeight="1" x14ac:dyDescent="0.3">
      <c r="A3840" s="27">
        <v>346</v>
      </c>
      <c r="B3840" s="31">
        <v>44979</v>
      </c>
      <c r="C3840" s="31">
        <v>44908</v>
      </c>
      <c r="D3840" s="19" t="s">
        <v>1848</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19" t="s">
        <v>82</v>
      </c>
      <c r="K3840" s="51" t="str">
        <f ca="1">LeaveTracker[[#This Row],[Days]]&amp;" "&amp;LeaveTracker[[#This Row],[Type of Leave]]</f>
        <v>1 VL</v>
      </c>
      <c r="L3840" s="23">
        <f ca="1">NETWORKDAYS(LeaveTracker[[#This Row],[Start Date]],LeaveTracker[[#This Row],[End Date]],lstHolidays)</f>
        <v>1</v>
      </c>
      <c r="M3840" s="27"/>
    </row>
    <row r="3841" spans="1:13" ht="30" customHeight="1" x14ac:dyDescent="0.3">
      <c r="A3841" s="27">
        <f t="shared" si="34"/>
        <v>347</v>
      </c>
      <c r="B3841" s="31">
        <v>44985</v>
      </c>
      <c r="C3841" s="31">
        <v>44939</v>
      </c>
      <c r="D3841" s="19" t="s">
        <v>1864</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19" t="s">
        <v>81</v>
      </c>
      <c r="K3841" s="51" t="str">
        <f ca="1">LeaveTracker[[#This Row],[Days]]&amp;" "&amp;LeaveTracker[[#This Row],[Type of Leave]]</f>
        <v>1 SL</v>
      </c>
      <c r="L3841" s="23">
        <f ca="1">NETWORKDAYS(LeaveTracker[[#This Row],[Start Date]],LeaveTracker[[#This Row],[End Date]],lstHolidays)</f>
        <v>1</v>
      </c>
      <c r="M3841" s="27"/>
    </row>
    <row r="3842" spans="1:13" ht="30" customHeight="1" x14ac:dyDescent="0.3">
      <c r="A3842" s="27">
        <f t="shared" si="34"/>
        <v>348</v>
      </c>
      <c r="B3842" s="31">
        <v>44985</v>
      </c>
      <c r="C3842" s="31">
        <v>44963</v>
      </c>
      <c r="D3842" s="19" t="s">
        <v>1864</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19" t="s">
        <v>81</v>
      </c>
      <c r="K3842" s="51" t="str">
        <f ca="1">LeaveTracker[[#This Row],[Days]]&amp;" "&amp;LeaveTracker[[#This Row],[Type of Leave]]</f>
        <v>2 SL</v>
      </c>
      <c r="L3842" s="23">
        <f ca="1">NETWORKDAYS(LeaveTracker[[#This Row],[Start Date]],LeaveTracker[[#This Row],[End Date]],lstHolidays)</f>
        <v>2</v>
      </c>
      <c r="M3842" s="27"/>
    </row>
    <row r="3843" spans="1:13" ht="30" customHeight="1" x14ac:dyDescent="0.3">
      <c r="A3843" s="27">
        <f t="shared" si="34"/>
        <v>349</v>
      </c>
      <c r="B3843" s="31">
        <v>44985</v>
      </c>
      <c r="C3843" s="31">
        <v>44963</v>
      </c>
      <c r="D3843" s="19" t="s">
        <v>1864</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19" t="s">
        <v>82</v>
      </c>
      <c r="K3843" s="51" t="str">
        <f ca="1">LeaveTracker[[#This Row],[Days]]&amp;" "&amp;LeaveTracker[[#This Row],[Type of Leave]]</f>
        <v>2 VL</v>
      </c>
      <c r="L3843" s="23">
        <f ca="1">NETWORKDAYS(LeaveTracker[[#This Row],[Start Date]],LeaveTracker[[#This Row],[End Date]],lstHolidays)</f>
        <v>2</v>
      </c>
      <c r="M3843" s="27"/>
    </row>
    <row r="3844" spans="1:13" ht="30" customHeight="1" x14ac:dyDescent="0.3">
      <c r="A3844" s="27">
        <f t="shared" si="34"/>
        <v>350</v>
      </c>
      <c r="B3844" s="31">
        <v>44985</v>
      </c>
      <c r="C3844" s="31">
        <v>44956</v>
      </c>
      <c r="D3844" s="19" t="s">
        <v>1879</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19" t="s">
        <v>82</v>
      </c>
      <c r="K3844" s="51" t="str">
        <f ca="1">LeaveTracker[[#This Row],[Days]]&amp;" "&amp;LeaveTracker[[#This Row],[Type of Leave]]</f>
        <v>2 VL</v>
      </c>
      <c r="L3844" s="23">
        <f ca="1">NETWORKDAYS(LeaveTracker[[#This Row],[Start Date]],LeaveTracker[[#This Row],[End Date]],lstHolidays)</f>
        <v>2</v>
      </c>
      <c r="M3844" s="27"/>
    </row>
    <row r="3845" spans="1:13" ht="30" customHeight="1" x14ac:dyDescent="0.3">
      <c r="A3845" s="27">
        <f t="shared" si="34"/>
        <v>351</v>
      </c>
      <c r="B3845" s="31">
        <v>44985</v>
      </c>
      <c r="C3845" s="31">
        <v>44956</v>
      </c>
      <c r="D3845" s="19" t="s">
        <v>1879</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19" t="s">
        <v>81</v>
      </c>
      <c r="K3845" s="51" t="str">
        <f ca="1">LeaveTracker[[#This Row],[Days]]&amp;" "&amp;LeaveTracker[[#This Row],[Type of Leave]]</f>
        <v>1 SL</v>
      </c>
      <c r="L3845" s="23">
        <f ca="1">NETWORKDAYS(LeaveTracker[[#This Row],[Start Date]],LeaveTracker[[#This Row],[End Date]],lstHolidays)</f>
        <v>1</v>
      </c>
      <c r="M3845" s="27"/>
    </row>
    <row r="3846" spans="1:13" ht="30" customHeight="1" x14ac:dyDescent="0.3">
      <c r="A3846" s="27">
        <f t="shared" si="34"/>
        <v>352</v>
      </c>
      <c r="B3846" s="31">
        <v>44985</v>
      </c>
      <c r="C3846" s="31">
        <v>44938</v>
      </c>
      <c r="D3846" s="19" t="s">
        <v>1821</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19" t="s">
        <v>81</v>
      </c>
      <c r="K3846" s="51" t="str">
        <f ca="1">LeaveTracker[[#This Row],[Days]]&amp;" "&amp;LeaveTracker[[#This Row],[Type of Leave]]</f>
        <v>1 SL</v>
      </c>
      <c r="L3846" s="23">
        <f ca="1">NETWORKDAYS(LeaveTracker[[#This Row],[Start Date]],LeaveTracker[[#This Row],[End Date]],lstHolidays)</f>
        <v>1</v>
      </c>
      <c r="M3846" s="27"/>
    </row>
    <row r="3847" spans="1:13" ht="30" customHeight="1" x14ac:dyDescent="0.3">
      <c r="A3847" s="27">
        <f t="shared" si="34"/>
        <v>353</v>
      </c>
      <c r="B3847" s="31">
        <v>44985</v>
      </c>
      <c r="C3847" s="31">
        <v>44887</v>
      </c>
      <c r="D3847" s="19" t="s">
        <v>1936</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19" t="s">
        <v>82</v>
      </c>
      <c r="K3847" s="51" t="str">
        <f ca="1">LeaveTracker[[#This Row],[Days]]&amp;" "&amp;LeaveTracker[[#This Row],[Type of Leave]]</f>
        <v>1 VL</v>
      </c>
      <c r="L3847" s="23">
        <f ca="1">NETWORKDAYS(LeaveTracker[[#This Row],[Start Date]],LeaveTracker[[#This Row],[End Date]],lstHolidays)</f>
        <v>1</v>
      </c>
      <c r="M3847" s="27"/>
    </row>
    <row r="3848" spans="1:13" ht="30" customHeight="1" x14ac:dyDescent="0.3">
      <c r="A3848" s="27">
        <v>353</v>
      </c>
      <c r="B3848" s="31">
        <v>44985</v>
      </c>
      <c r="C3848" s="31">
        <v>44887</v>
      </c>
      <c r="D3848" s="19" t="s">
        <v>1936</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19" t="s">
        <v>82</v>
      </c>
      <c r="K3848" s="51" t="str">
        <f ca="1">LeaveTracker[[#This Row],[Days]]&amp;" "&amp;LeaveTracker[[#This Row],[Type of Leave]]</f>
        <v>2 VL</v>
      </c>
      <c r="L3848" s="23">
        <f ca="1">NETWORKDAYS(LeaveTracker[[#This Row],[Start Date]],LeaveTracker[[#This Row],[End Date]],lstHolidays)</f>
        <v>2</v>
      </c>
      <c r="M3848" s="27"/>
    </row>
    <row r="3849" spans="1:13" ht="30" customHeight="1" x14ac:dyDescent="0.3">
      <c r="A3849" s="27">
        <v>353</v>
      </c>
      <c r="B3849" s="31">
        <v>44985</v>
      </c>
      <c r="C3849" s="31">
        <v>44887</v>
      </c>
      <c r="D3849" s="19" t="s">
        <v>1936</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19" t="s">
        <v>82</v>
      </c>
      <c r="K3849" s="51" t="str">
        <f ca="1">LeaveTracker[[#This Row],[Days]]&amp;" "&amp;LeaveTracker[[#This Row],[Type of Leave]]</f>
        <v>1 VL</v>
      </c>
      <c r="L3849" s="23">
        <f ca="1">NETWORKDAYS(LeaveTracker[[#This Row],[Start Date]],LeaveTracker[[#This Row],[End Date]],lstHolidays)</f>
        <v>1</v>
      </c>
      <c r="M3849" s="27"/>
    </row>
    <row r="3850" spans="1:13" ht="30" customHeight="1" x14ac:dyDescent="0.3">
      <c r="A3850" s="27">
        <v>353</v>
      </c>
      <c r="B3850" s="31">
        <v>44985</v>
      </c>
      <c r="C3850" s="31">
        <v>44887</v>
      </c>
      <c r="D3850" s="19" t="s">
        <v>1936</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19" t="s">
        <v>82</v>
      </c>
      <c r="K3850" s="51" t="str">
        <f ca="1">LeaveTracker[[#This Row],[Days]]&amp;" "&amp;LeaveTracker[[#This Row],[Type of Leave]]</f>
        <v>1 VL</v>
      </c>
      <c r="L3850" s="23">
        <f ca="1">NETWORKDAYS(LeaveTracker[[#This Row],[Start Date]],LeaveTracker[[#This Row],[End Date]],lstHolidays)</f>
        <v>1</v>
      </c>
      <c r="M3850" s="27"/>
    </row>
    <row r="3851" spans="1:13" ht="30" customHeight="1" x14ac:dyDescent="0.3">
      <c r="A3851" s="27">
        <f t="shared" si="34"/>
        <v>354</v>
      </c>
      <c r="B3851" s="31">
        <v>44985</v>
      </c>
      <c r="C3851" s="31">
        <v>44908</v>
      </c>
      <c r="D3851" s="19" t="s">
        <v>2086</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19" t="s">
        <v>298</v>
      </c>
      <c r="J3851" s="43" t="s">
        <v>1763</v>
      </c>
      <c r="K3851" s="51" t="str">
        <f ca="1">LeaveTracker[[#This Row],[Days]]&amp;" "&amp;LeaveTracker[[#This Row],[Type of Leave]]</f>
        <v>2 OTHER</v>
      </c>
      <c r="L3851" s="23">
        <f ca="1">NETWORKDAYS(LeaveTracker[[#This Row],[Start Date]],LeaveTracker[[#This Row],[End Date]],lstHolidays)</f>
        <v>2</v>
      </c>
      <c r="M3851" s="27"/>
    </row>
    <row r="3852" spans="1:13" ht="30" customHeight="1" x14ac:dyDescent="0.3">
      <c r="A3852" s="27">
        <f t="shared" si="34"/>
        <v>355</v>
      </c>
      <c r="B3852" s="31">
        <v>44985</v>
      </c>
      <c r="C3852" s="31">
        <v>44904</v>
      </c>
      <c r="D3852" s="19" t="s">
        <v>1838</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19" t="s">
        <v>82</v>
      </c>
      <c r="K3852" s="51" t="str">
        <f ca="1">LeaveTracker[[#This Row],[Days]]&amp;" "&amp;LeaveTracker[[#This Row],[Type of Leave]]</f>
        <v>1 VL</v>
      </c>
      <c r="L3852" s="23">
        <f ca="1">NETWORKDAYS(LeaveTracker[[#This Row],[Start Date]],LeaveTracker[[#This Row],[End Date]],lstHolidays)</f>
        <v>1</v>
      </c>
      <c r="M3852" s="27"/>
    </row>
    <row r="3853" spans="1:13" ht="30" customHeight="1" x14ac:dyDescent="0.3">
      <c r="A3853" s="27">
        <v>355</v>
      </c>
      <c r="B3853" s="31">
        <v>44985</v>
      </c>
      <c r="C3853" s="31">
        <v>44904</v>
      </c>
      <c r="D3853" s="19" t="s">
        <v>1838</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19" t="s">
        <v>82</v>
      </c>
      <c r="K3853" s="51" t="str">
        <f ca="1">LeaveTracker[[#This Row],[Days]]&amp;" "&amp;LeaveTracker[[#This Row],[Type of Leave]]</f>
        <v>1 VL</v>
      </c>
      <c r="L3853" s="23">
        <f ca="1">NETWORKDAYS(LeaveTracker[[#This Row],[Start Date]],LeaveTracker[[#This Row],[End Date]],lstHolidays)</f>
        <v>1</v>
      </c>
      <c r="M3853" s="27"/>
    </row>
    <row r="3854" spans="1:13" ht="30" customHeight="1" x14ac:dyDescent="0.3">
      <c r="A3854" s="27">
        <v>355</v>
      </c>
      <c r="B3854" s="31">
        <v>44985</v>
      </c>
      <c r="C3854" s="31">
        <v>44905</v>
      </c>
      <c r="D3854" s="19" t="s">
        <v>1838</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19" t="s">
        <v>82</v>
      </c>
      <c r="K3854" s="51" t="str">
        <f ca="1">LeaveTracker[[#This Row],[Days]]&amp;" "&amp;LeaveTracker[[#This Row],[Type of Leave]]</f>
        <v>1 VL</v>
      </c>
      <c r="L3854" s="23">
        <f ca="1">NETWORKDAYS(LeaveTracker[[#This Row],[Start Date]],LeaveTracker[[#This Row],[End Date]],lstHolidays)</f>
        <v>1</v>
      </c>
      <c r="M3854" s="27"/>
    </row>
    <row r="3855" spans="1:13" ht="30" customHeight="1" x14ac:dyDescent="0.3">
      <c r="A3855" s="27">
        <v>355</v>
      </c>
      <c r="B3855" s="31">
        <v>44985</v>
      </c>
      <c r="C3855" s="31">
        <v>44906</v>
      </c>
      <c r="D3855" s="19" t="s">
        <v>1838</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19" t="s">
        <v>82</v>
      </c>
      <c r="K3855" s="51" t="str">
        <f ca="1">LeaveTracker[[#This Row],[Days]]&amp;" "&amp;LeaveTracker[[#This Row],[Type of Leave]]</f>
        <v>-2 VL</v>
      </c>
      <c r="L3855" s="23">
        <f ca="1">NETWORKDAYS(LeaveTracker[[#This Row],[Start Date]],LeaveTracker[[#This Row],[End Date]],lstHolidays)</f>
        <v>-2</v>
      </c>
      <c r="M3855" s="27"/>
    </row>
    <row r="3856" spans="1:13" ht="30" customHeight="1" x14ac:dyDescent="0.3">
      <c r="A3856" s="27">
        <v>355</v>
      </c>
      <c r="B3856" s="31">
        <v>44985</v>
      </c>
      <c r="C3856" s="31">
        <v>44907</v>
      </c>
      <c r="D3856" s="19" t="s">
        <v>1838</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19" t="s">
        <v>82</v>
      </c>
      <c r="K3856" s="51" t="str">
        <f ca="1">LeaveTracker[[#This Row],[Days]]&amp;" "&amp;LeaveTracker[[#This Row],[Type of Leave]]</f>
        <v>0 VL</v>
      </c>
      <c r="L3856" s="23">
        <f ca="1">NETWORKDAYS(LeaveTracker[[#This Row],[Start Date]],LeaveTracker[[#This Row],[End Date]],lstHolidays)</f>
        <v>0</v>
      </c>
      <c r="M3856" s="27"/>
    </row>
    <row r="3857" spans="1:13" ht="30" customHeight="1" x14ac:dyDescent="0.3">
      <c r="A3857" s="27">
        <f t="shared" si="34"/>
        <v>356</v>
      </c>
      <c r="B3857" s="31">
        <v>44985</v>
      </c>
      <c r="C3857" s="31">
        <v>44905</v>
      </c>
      <c r="D3857" s="19" t="s">
        <v>1845</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19" t="s">
        <v>81</v>
      </c>
      <c r="K3857" s="51" t="str">
        <f ca="1">LeaveTracker[[#This Row],[Days]]&amp;" "&amp;LeaveTracker[[#This Row],[Type of Leave]]</f>
        <v>1 SL</v>
      </c>
      <c r="L3857" s="23">
        <f ca="1">NETWORKDAYS(LeaveTracker[[#This Row],[Start Date]],LeaveTracker[[#This Row],[End Date]],lstHolidays)</f>
        <v>1</v>
      </c>
      <c r="M3857" s="27"/>
    </row>
    <row r="3858" spans="1:13" ht="30" customHeight="1" x14ac:dyDescent="0.3">
      <c r="A3858" s="27">
        <f>A3857+1</f>
        <v>357</v>
      </c>
      <c r="B3858" s="31">
        <v>44985</v>
      </c>
      <c r="C3858" s="31">
        <v>44907</v>
      </c>
      <c r="D3858" s="19" t="s">
        <v>2088</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19" t="s">
        <v>82</v>
      </c>
      <c r="K3858" s="51" t="str">
        <f ca="1">LeaveTracker[[#This Row],[Days]]&amp;" "&amp;LeaveTracker[[#This Row],[Type of Leave]]</f>
        <v>5 VL</v>
      </c>
      <c r="L3858" s="23">
        <f ca="1">NETWORKDAYS(LeaveTracker[[#This Row],[Start Date]],LeaveTracker[[#This Row],[End Date]],lstHolidays)</f>
        <v>5</v>
      </c>
      <c r="M3858" s="27"/>
    </row>
    <row r="3859" spans="1:13" ht="30" customHeight="1" x14ac:dyDescent="0.3">
      <c r="A3859" s="27">
        <f t="shared" ref="A3859:A3922" si="35">A3858+1</f>
        <v>358</v>
      </c>
      <c r="B3859" s="31">
        <v>44985</v>
      </c>
      <c r="C3859" s="31">
        <v>44893</v>
      </c>
      <c r="D3859" s="19" t="s">
        <v>1766</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19" t="s">
        <v>82</v>
      </c>
      <c r="K3859" s="51" t="str">
        <f ca="1">LeaveTracker[[#This Row],[Days]]&amp;" "&amp;LeaveTracker[[#This Row],[Type of Leave]]</f>
        <v>1 VL</v>
      </c>
      <c r="L3859" s="23">
        <f ca="1">NETWORKDAYS(LeaveTracker[[#This Row],[Start Date]],LeaveTracker[[#This Row],[End Date]],lstHolidays)</f>
        <v>1</v>
      </c>
      <c r="M3859" s="27"/>
    </row>
    <row r="3860" spans="1:13" ht="30" customHeight="1" x14ac:dyDescent="0.3">
      <c r="A3860" s="27">
        <v>358</v>
      </c>
      <c r="B3860" s="31">
        <v>44985</v>
      </c>
      <c r="C3860" s="31">
        <v>44893</v>
      </c>
      <c r="D3860" s="19" t="s">
        <v>1766</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19" t="s">
        <v>82</v>
      </c>
      <c r="K3860" s="51" t="str">
        <f ca="1">LeaveTracker[[#This Row],[Days]]&amp;" "&amp;LeaveTracker[[#This Row],[Type of Leave]]</f>
        <v>1 VL</v>
      </c>
      <c r="L3860" s="23">
        <f ca="1">NETWORKDAYS(LeaveTracker[[#This Row],[Start Date]],LeaveTracker[[#This Row],[End Date]],lstHolidays)</f>
        <v>1</v>
      </c>
      <c r="M3860" s="27"/>
    </row>
    <row r="3861" spans="1:13" ht="30" customHeight="1" x14ac:dyDescent="0.3">
      <c r="A3861" s="27">
        <v>358</v>
      </c>
      <c r="B3861" s="31">
        <v>44985</v>
      </c>
      <c r="C3861" s="31">
        <v>44893</v>
      </c>
      <c r="D3861" s="19" t="s">
        <v>1766</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19" t="s">
        <v>82</v>
      </c>
      <c r="K3861" s="51" t="str">
        <f ca="1">LeaveTracker[[#This Row],[Days]]&amp;" "&amp;LeaveTracker[[#This Row],[Type of Leave]]</f>
        <v>1 VL</v>
      </c>
      <c r="L3861" s="23">
        <f ca="1">NETWORKDAYS(LeaveTracker[[#This Row],[Start Date]],LeaveTracker[[#This Row],[End Date]],lstHolidays)</f>
        <v>1</v>
      </c>
      <c r="M3861" s="27"/>
    </row>
    <row r="3862" spans="1:13" ht="30" customHeight="1" x14ac:dyDescent="0.3">
      <c r="A3862" s="27">
        <f t="shared" si="35"/>
        <v>359</v>
      </c>
      <c r="B3862" s="31">
        <v>44985</v>
      </c>
      <c r="C3862" s="31">
        <v>44910</v>
      </c>
      <c r="D3862" s="19" t="s">
        <v>1834</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19" t="s">
        <v>82</v>
      </c>
      <c r="K3862" s="51" t="str">
        <f ca="1">LeaveTracker[[#This Row],[Days]]&amp;" "&amp;LeaveTracker[[#This Row],[Type of Leave]]</f>
        <v>3 VL</v>
      </c>
      <c r="L3862" s="23">
        <f ca="1">NETWORKDAYS(LeaveTracker[[#This Row],[Start Date]],LeaveTracker[[#This Row],[End Date]],lstHolidays)</f>
        <v>3</v>
      </c>
      <c r="M3862" s="27"/>
    </row>
    <row r="3863" spans="1:13" ht="30" customHeight="1" x14ac:dyDescent="0.3">
      <c r="A3863" s="27">
        <v>359</v>
      </c>
      <c r="B3863" s="31">
        <v>44985</v>
      </c>
      <c r="C3863" s="31">
        <v>44911</v>
      </c>
      <c r="D3863" s="19" t="s">
        <v>1834</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19" t="s">
        <v>82</v>
      </c>
      <c r="K3863" s="51" t="str">
        <f ca="1">LeaveTracker[[#This Row],[Days]]&amp;" "&amp;LeaveTracker[[#This Row],[Type of Leave]]</f>
        <v>1 VL</v>
      </c>
      <c r="L3863" s="23">
        <f ca="1">NETWORKDAYS(LeaveTracker[[#This Row],[Start Date]],LeaveTracker[[#This Row],[End Date]],lstHolidays)</f>
        <v>1</v>
      </c>
      <c r="M3863" s="27"/>
    </row>
    <row r="3864" spans="1:13" ht="30" customHeight="1" x14ac:dyDescent="0.3">
      <c r="A3864" s="27">
        <f t="shared" si="35"/>
        <v>360</v>
      </c>
      <c r="B3864" s="31">
        <v>44985</v>
      </c>
      <c r="C3864" s="31">
        <v>44897</v>
      </c>
      <c r="D3864" s="19" t="s">
        <v>2090</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19" t="s">
        <v>82</v>
      </c>
      <c r="K3864" s="51" t="str">
        <f ca="1">LeaveTracker[[#This Row],[Days]]&amp;" "&amp;LeaveTracker[[#This Row],[Type of Leave]]</f>
        <v>5 VL</v>
      </c>
      <c r="L3864" s="23">
        <f ca="1">NETWORKDAYS(LeaveTracker[[#This Row],[Start Date]],LeaveTracker[[#This Row],[End Date]],lstHolidays)</f>
        <v>5</v>
      </c>
      <c r="M3864" s="27"/>
    </row>
    <row r="3865" spans="1:13" ht="30" customHeight="1" x14ac:dyDescent="0.3">
      <c r="A3865" s="27">
        <f t="shared" si="35"/>
        <v>361</v>
      </c>
      <c r="B3865" s="31">
        <v>44985</v>
      </c>
      <c r="C3865" s="31">
        <v>44897</v>
      </c>
      <c r="D3865" s="19" t="s">
        <v>2093</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19" t="s">
        <v>82</v>
      </c>
      <c r="K3865" s="51" t="str">
        <f ca="1">LeaveTracker[[#This Row],[Days]]&amp;" "&amp;LeaveTracker[[#This Row],[Type of Leave]]</f>
        <v>3 VL</v>
      </c>
      <c r="L3865" s="23">
        <f ca="1">NETWORKDAYS(LeaveTracker[[#This Row],[Start Date]],LeaveTracker[[#This Row],[End Date]],lstHolidays)</f>
        <v>3</v>
      </c>
      <c r="M3865" s="27"/>
    </row>
    <row r="3866" spans="1:13" ht="30" customHeight="1" x14ac:dyDescent="0.3">
      <c r="A3866" s="27">
        <f t="shared" si="35"/>
        <v>362</v>
      </c>
      <c r="B3866" s="31">
        <v>44985</v>
      </c>
      <c r="C3866" s="31">
        <v>44896</v>
      </c>
      <c r="D3866" s="19" t="s">
        <v>1848</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19" t="s">
        <v>82</v>
      </c>
      <c r="K3866" s="51" t="str">
        <f ca="1">LeaveTracker[[#This Row],[Days]]&amp;" "&amp;LeaveTracker[[#This Row],[Type of Leave]]</f>
        <v>1 VL</v>
      </c>
      <c r="L3866" s="23">
        <f ca="1">NETWORKDAYS(LeaveTracker[[#This Row],[Start Date]],LeaveTracker[[#This Row],[End Date]],lstHolidays)</f>
        <v>1</v>
      </c>
      <c r="M3866" s="27"/>
    </row>
    <row r="3867" spans="1:13" ht="30" customHeight="1" x14ac:dyDescent="0.3">
      <c r="A3867" s="27">
        <f t="shared" si="35"/>
        <v>363</v>
      </c>
      <c r="B3867" s="31">
        <v>44985</v>
      </c>
      <c r="C3867" s="31">
        <v>44910</v>
      </c>
      <c r="D3867" s="19" t="s">
        <v>2096</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19" t="s">
        <v>82</v>
      </c>
      <c r="K3867" s="51" t="str">
        <f ca="1">LeaveTracker[[#This Row],[Days]]&amp;" "&amp;LeaveTracker[[#This Row],[Type of Leave]]</f>
        <v>2 VL</v>
      </c>
      <c r="L3867" s="23">
        <f ca="1">NETWORKDAYS(LeaveTracker[[#This Row],[Start Date]],LeaveTracker[[#This Row],[End Date]],lstHolidays)</f>
        <v>2</v>
      </c>
      <c r="M3867" s="27"/>
    </row>
    <row r="3868" spans="1:13" ht="30" customHeight="1" x14ac:dyDescent="0.3">
      <c r="A3868" s="27">
        <f t="shared" si="35"/>
        <v>364</v>
      </c>
      <c r="B3868" s="31">
        <v>44985</v>
      </c>
      <c r="C3868" s="31">
        <v>44937</v>
      </c>
      <c r="D3868" s="19" t="s">
        <v>1850</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19" t="s">
        <v>81</v>
      </c>
      <c r="K3868" s="51" t="str">
        <f ca="1">LeaveTracker[[#This Row],[Days]]&amp;" "&amp;LeaveTracker[[#This Row],[Type of Leave]]</f>
        <v>1 SL</v>
      </c>
      <c r="L3868" s="23">
        <f ca="1">NETWORKDAYS(LeaveTracker[[#This Row],[Start Date]],LeaveTracker[[#This Row],[End Date]],lstHolidays)</f>
        <v>1</v>
      </c>
      <c r="M3868" s="27"/>
    </row>
    <row r="3869" spans="1:13" ht="30" customHeight="1" x14ac:dyDescent="0.3">
      <c r="A3869" s="27">
        <f t="shared" si="35"/>
        <v>365</v>
      </c>
      <c r="B3869" s="31">
        <v>44985</v>
      </c>
      <c r="C3869" s="31">
        <v>44956</v>
      </c>
      <c r="D3869" s="19" t="s">
        <v>1850</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19" t="s">
        <v>82</v>
      </c>
      <c r="K3869" s="51" t="str">
        <f ca="1">LeaveTracker[[#This Row],[Days]]&amp;" "&amp;LeaveTracker[[#This Row],[Type of Leave]]</f>
        <v>2 VL</v>
      </c>
      <c r="L3869" s="23">
        <f ca="1">NETWORKDAYS(LeaveTracker[[#This Row],[Start Date]],LeaveTracker[[#This Row],[End Date]],lstHolidays)</f>
        <v>2</v>
      </c>
      <c r="M3869" s="27"/>
    </row>
    <row r="3870" spans="1:13" ht="30" customHeight="1" x14ac:dyDescent="0.3">
      <c r="A3870" s="27">
        <v>365</v>
      </c>
      <c r="B3870" s="31">
        <v>44985</v>
      </c>
      <c r="C3870" s="31">
        <v>44956</v>
      </c>
      <c r="D3870" s="19" t="s">
        <v>1850</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19" t="s">
        <v>82</v>
      </c>
      <c r="K3870" s="51" t="str">
        <f ca="1">LeaveTracker[[#This Row],[Days]]&amp;" "&amp;LeaveTracker[[#This Row],[Type of Leave]]</f>
        <v>1 VL</v>
      </c>
      <c r="L3870" s="23">
        <f ca="1">NETWORKDAYS(LeaveTracker[[#This Row],[Start Date]],LeaveTracker[[#This Row],[End Date]],lstHolidays)</f>
        <v>1</v>
      </c>
      <c r="M3870" s="27"/>
    </row>
    <row r="3871" spans="1:13" ht="30" customHeight="1" x14ac:dyDescent="0.3">
      <c r="A3871" s="27">
        <f t="shared" si="35"/>
        <v>366</v>
      </c>
      <c r="B3871" s="31">
        <v>44985</v>
      </c>
      <c r="C3871" s="31">
        <v>44788</v>
      </c>
      <c r="D3871" s="19" t="s">
        <v>1762</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19" t="s">
        <v>81</v>
      </c>
      <c r="K3871" s="51" t="str">
        <f ca="1">LeaveTracker[[#This Row],[Days]]&amp;" "&amp;LeaveTracker[[#This Row],[Type of Leave]]</f>
        <v>1 SL</v>
      </c>
      <c r="L3871" s="23">
        <f ca="1">NETWORKDAYS(LeaveTracker[[#This Row],[Start Date]],LeaveTracker[[#This Row],[End Date]],lstHolidays)</f>
        <v>1</v>
      </c>
      <c r="M3871" s="27"/>
    </row>
    <row r="3872" spans="1:13" ht="30" customHeight="1" x14ac:dyDescent="0.3">
      <c r="A3872" s="27">
        <f t="shared" si="35"/>
        <v>367</v>
      </c>
      <c r="B3872" s="31">
        <v>44985</v>
      </c>
      <c r="C3872" s="31">
        <v>44949</v>
      </c>
      <c r="D3872" s="19" t="s">
        <v>1762</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19" t="s">
        <v>298</v>
      </c>
      <c r="J3872" s="43" t="s">
        <v>1763</v>
      </c>
      <c r="K3872" s="51" t="str">
        <f ca="1">LeaveTracker[[#This Row],[Days]]&amp;" "&amp;LeaveTracker[[#This Row],[Type of Leave]]</f>
        <v>2 OTHER</v>
      </c>
      <c r="L3872" s="23">
        <f ca="1">NETWORKDAYS(LeaveTracker[[#This Row],[Start Date]],LeaveTracker[[#This Row],[End Date]],lstHolidays)</f>
        <v>2</v>
      </c>
      <c r="M3872" s="27"/>
    </row>
    <row r="3873" spans="1:13" ht="30" customHeight="1" x14ac:dyDescent="0.3">
      <c r="A3873" s="27">
        <f t="shared" si="35"/>
        <v>368</v>
      </c>
      <c r="B3873" s="31">
        <v>44985</v>
      </c>
      <c r="C3873" s="31">
        <v>44960</v>
      </c>
      <c r="D3873" s="19" t="s">
        <v>1799</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19" t="s">
        <v>82</v>
      </c>
      <c r="K3873" s="51" t="str">
        <f ca="1">LeaveTracker[[#This Row],[Days]]&amp;" "&amp;LeaveTracker[[#This Row],[Type of Leave]]</f>
        <v>1 VL</v>
      </c>
      <c r="L3873" s="23">
        <f ca="1">NETWORKDAYS(LeaveTracker[[#This Row],[Start Date]],LeaveTracker[[#This Row],[End Date]],lstHolidays)</f>
        <v>1</v>
      </c>
      <c r="M3873" s="27"/>
    </row>
    <row r="3874" spans="1:13" ht="30" customHeight="1" x14ac:dyDescent="0.3">
      <c r="A3874" s="27">
        <f t="shared" si="35"/>
        <v>369</v>
      </c>
      <c r="B3874" s="31">
        <v>44985</v>
      </c>
      <c r="C3874" s="31">
        <v>44960</v>
      </c>
      <c r="D3874" s="19" t="s">
        <v>1799</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19" t="s">
        <v>298</v>
      </c>
      <c r="J3874" s="43" t="s">
        <v>1763</v>
      </c>
      <c r="K3874" s="51" t="str">
        <f ca="1">LeaveTracker[[#This Row],[Days]]&amp;" "&amp;LeaveTracker[[#This Row],[Type of Leave]]</f>
        <v>1 OTHER</v>
      </c>
      <c r="L3874" s="23">
        <f ca="1">NETWORKDAYS(LeaveTracker[[#This Row],[Start Date]],LeaveTracker[[#This Row],[End Date]],lstHolidays)</f>
        <v>1</v>
      </c>
      <c r="M3874" s="27"/>
    </row>
    <row r="3875" spans="1:13" ht="30" customHeight="1" x14ac:dyDescent="0.3">
      <c r="A3875" s="27">
        <f t="shared" si="35"/>
        <v>370</v>
      </c>
      <c r="B3875" s="31">
        <v>44985</v>
      </c>
      <c r="C3875" s="31">
        <v>44915</v>
      </c>
      <c r="D3875" s="19" t="s">
        <v>1762</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19" t="s">
        <v>298</v>
      </c>
      <c r="J3875" s="43" t="s">
        <v>1763</v>
      </c>
      <c r="K3875" s="51" t="str">
        <f ca="1">LeaveTracker[[#This Row],[Days]]&amp;" "&amp;LeaveTracker[[#This Row],[Type of Leave]]</f>
        <v>3 OTHER</v>
      </c>
      <c r="L3875" s="23">
        <f ca="1">NETWORKDAYS(LeaveTracker[[#This Row],[Start Date]],LeaveTracker[[#This Row],[End Date]],lstHolidays)</f>
        <v>3</v>
      </c>
      <c r="M3875" s="27"/>
    </row>
    <row r="3876" spans="1:13" ht="30" customHeight="1" x14ac:dyDescent="0.3">
      <c r="A3876" s="27">
        <f t="shared" si="35"/>
        <v>371</v>
      </c>
      <c r="B3876" s="31">
        <v>44985</v>
      </c>
      <c r="C3876" s="31">
        <v>44915</v>
      </c>
      <c r="D3876" s="19" t="s">
        <v>1762</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19" t="s">
        <v>82</v>
      </c>
      <c r="K3876" s="51" t="str">
        <f ca="1">LeaveTracker[[#This Row],[Days]]&amp;" "&amp;LeaveTracker[[#This Row],[Type of Leave]]</f>
        <v>3 VL</v>
      </c>
      <c r="L3876" s="23">
        <f ca="1">NETWORKDAYS(LeaveTracker[[#This Row],[Start Date]],LeaveTracker[[#This Row],[End Date]],lstHolidays)</f>
        <v>3</v>
      </c>
      <c r="M3876" s="27"/>
    </row>
    <row r="3877" spans="1:13" ht="30" customHeight="1" x14ac:dyDescent="0.3">
      <c r="A3877" s="27">
        <f t="shared" si="35"/>
        <v>372</v>
      </c>
      <c r="B3877" s="31">
        <v>44985</v>
      </c>
      <c r="C3877" s="31">
        <v>44931</v>
      </c>
      <c r="D3877" s="19" t="s">
        <v>2099</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19" t="s">
        <v>81</v>
      </c>
      <c r="K3877" s="51" t="str">
        <f ca="1">LeaveTracker[[#This Row],[Days]]&amp;" "&amp;LeaveTracker[[#This Row],[Type of Leave]]</f>
        <v>4 SL</v>
      </c>
      <c r="L3877" s="23">
        <f ca="1">NETWORKDAYS(LeaveTracker[[#This Row],[Start Date]],LeaveTracker[[#This Row],[End Date]],lstHolidays)</f>
        <v>4</v>
      </c>
      <c r="M3877" s="27"/>
    </row>
    <row r="3878" spans="1:13" ht="30" customHeight="1" x14ac:dyDescent="0.3">
      <c r="A3878" s="27">
        <v>372</v>
      </c>
      <c r="B3878" s="31">
        <v>44985</v>
      </c>
      <c r="C3878" s="31">
        <v>44931</v>
      </c>
      <c r="D3878" s="19" t="s">
        <v>2099</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19" t="s">
        <v>81</v>
      </c>
      <c r="K3878" s="51" t="str">
        <f ca="1">LeaveTracker[[#This Row],[Days]]&amp;" "&amp;LeaveTracker[[#This Row],[Type of Leave]]</f>
        <v>3 SL</v>
      </c>
      <c r="L3878" s="23">
        <f ca="1">NETWORKDAYS(LeaveTracker[[#This Row],[Start Date]],LeaveTracker[[#This Row],[End Date]],lstHolidays)</f>
        <v>3</v>
      </c>
      <c r="M3878" s="27"/>
    </row>
    <row r="3879" spans="1:13" ht="30" customHeight="1" x14ac:dyDescent="0.3">
      <c r="A3879" s="27">
        <f t="shared" si="35"/>
        <v>373</v>
      </c>
      <c r="B3879" s="31">
        <v>44985</v>
      </c>
      <c r="C3879" s="31">
        <v>44931</v>
      </c>
      <c r="D3879" s="19" t="s">
        <v>2099</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19" t="s">
        <v>81</v>
      </c>
      <c r="K3879" s="51" t="str">
        <f ca="1">LeaveTracker[[#This Row],[Days]]&amp;" "&amp;LeaveTracker[[#This Row],[Type of Leave]]</f>
        <v>21 SL</v>
      </c>
      <c r="L3879" s="23">
        <f ca="1">NETWORKDAYS(LeaveTracker[[#This Row],[Start Date]],LeaveTracker[[#This Row],[End Date]],lstHolidays)</f>
        <v>21</v>
      </c>
      <c r="M3879" s="27"/>
    </row>
    <row r="3880" spans="1:13" ht="30" customHeight="1" x14ac:dyDescent="0.3">
      <c r="A3880" s="27">
        <f t="shared" si="35"/>
        <v>374</v>
      </c>
      <c r="B3880" s="31">
        <v>44985</v>
      </c>
      <c r="C3880" s="31">
        <v>44922</v>
      </c>
      <c r="D3880" s="19" t="s">
        <v>1765</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19" t="s">
        <v>298</v>
      </c>
      <c r="J3880" s="43" t="s">
        <v>2100</v>
      </c>
      <c r="K3880" s="51" t="str">
        <f ca="1">LeaveTracker[[#This Row],[Days]]&amp;" "&amp;LeaveTracker[[#This Row],[Type of Leave]]</f>
        <v>1 OTHER</v>
      </c>
      <c r="L3880" s="23">
        <f ca="1">NETWORKDAYS(LeaveTracker[[#This Row],[Start Date]],LeaveTracker[[#This Row],[End Date]],lstHolidays)</f>
        <v>1</v>
      </c>
      <c r="M3880" s="27"/>
    </row>
    <row r="3881" spans="1:13" ht="30" customHeight="1" x14ac:dyDescent="0.3">
      <c r="A3881" s="27">
        <f t="shared" si="35"/>
        <v>375</v>
      </c>
      <c r="B3881" s="31">
        <v>44985</v>
      </c>
      <c r="C3881" s="31">
        <v>44940</v>
      </c>
      <c r="D3881" s="19" t="s">
        <v>1765</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19" t="s">
        <v>81</v>
      </c>
      <c r="K3881" s="51" t="str">
        <f ca="1">LeaveTracker[[#This Row],[Days]]&amp;" "&amp;LeaveTracker[[#This Row],[Type of Leave]]</f>
        <v>4 SL</v>
      </c>
      <c r="L3881" s="23">
        <f ca="1">NETWORKDAYS(LeaveTracker[[#This Row],[Start Date]],LeaveTracker[[#This Row],[End Date]],lstHolidays)</f>
        <v>4</v>
      </c>
      <c r="M3881" s="27"/>
    </row>
    <row r="3882" spans="1:13" ht="30" customHeight="1" x14ac:dyDescent="0.3">
      <c r="A3882" s="27">
        <f t="shared" si="35"/>
        <v>376</v>
      </c>
      <c r="B3882" s="31">
        <v>44985</v>
      </c>
      <c r="C3882" s="31">
        <v>44963</v>
      </c>
      <c r="D3882" s="19" t="s">
        <v>1941</v>
      </c>
      <c r="E3882" s="51" t="str">
        <f>IF(ISBLANK(LeaveTracker[[#This Row],[Employee Name]]),"-----",VLOOKUP(LeaveTracker[[#This Row],[Employee Name]],Employees[[Employee Name]:[Office]],7))</f>
        <v>CROSSING ELEM SCH</v>
      </c>
      <c r="F3882" s="51" t="str">
        <f>IF(ISBLANK(LeaveTracker[[#This Row],[Employee Name]]),"-----",VLOOKUP(LeaveTracker[[#This Row],[Employee Name]],Employees[[Employee Name]:[Office]],6))</f>
        <v>REGULAR</v>
      </c>
      <c r="G3882" s="24">
        <v>44944</v>
      </c>
      <c r="H3882" s="24">
        <v>44957</v>
      </c>
      <c r="I3882" s="19" t="s">
        <v>81</v>
      </c>
      <c r="K3882" s="51" t="str">
        <f ca="1">LeaveTracker[[#This Row],[Days]]&amp;" "&amp;LeaveTracker[[#This Row],[Type of Leave]]</f>
        <v>10 SL</v>
      </c>
      <c r="L3882" s="23">
        <f ca="1">NETWORKDAYS(LeaveTracker[[#This Row],[Start Date]],LeaveTracker[[#This Row],[End Date]],lstHolidays)</f>
        <v>10</v>
      </c>
      <c r="M3882" s="27"/>
    </row>
    <row r="3883" spans="1:13" ht="30" customHeight="1" x14ac:dyDescent="0.3">
      <c r="A3883" s="27">
        <f t="shared" si="35"/>
        <v>377</v>
      </c>
      <c r="B3883" s="31">
        <v>44985</v>
      </c>
      <c r="C3883" s="31">
        <v>44942</v>
      </c>
      <c r="D3883" s="19" t="s">
        <v>1757</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19" t="s">
        <v>81</v>
      </c>
      <c r="K3883" s="51" t="str">
        <f ca="1">LeaveTracker[[#This Row],[Days]]&amp;" "&amp;LeaveTracker[[#This Row],[Type of Leave]]</f>
        <v>2 SL</v>
      </c>
      <c r="L3883" s="23">
        <f ca="1">NETWORKDAYS(LeaveTracker[[#This Row],[Start Date]],LeaveTracker[[#This Row],[End Date]],lstHolidays)</f>
        <v>2</v>
      </c>
      <c r="M3883" s="27"/>
    </row>
    <row r="3884" spans="1:13" ht="30" customHeight="1" x14ac:dyDescent="0.3">
      <c r="A3884" s="27">
        <f t="shared" si="35"/>
        <v>378</v>
      </c>
      <c r="B3884" s="31">
        <v>44985</v>
      </c>
      <c r="C3884" s="31">
        <v>44944</v>
      </c>
      <c r="D3884" s="19" t="s">
        <v>1758</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19" t="s">
        <v>298</v>
      </c>
      <c r="J3884" s="43" t="s">
        <v>1763</v>
      </c>
      <c r="K3884" s="51" t="str">
        <f ca="1">LeaveTracker[[#This Row],[Days]]&amp;" "&amp;LeaveTracker[[#This Row],[Type of Leave]]</f>
        <v>1 OTHER</v>
      </c>
      <c r="L3884" s="23">
        <f ca="1">NETWORKDAYS(LeaveTracker[[#This Row],[Start Date]],LeaveTracker[[#This Row],[End Date]],lstHolidays)</f>
        <v>1</v>
      </c>
      <c r="M3884" s="27"/>
    </row>
    <row r="3885" spans="1:13" ht="30" customHeight="1" x14ac:dyDescent="0.3">
      <c r="A3885" s="27">
        <f t="shared" si="35"/>
        <v>379</v>
      </c>
      <c r="B3885" s="31">
        <v>44985</v>
      </c>
      <c r="C3885" s="31">
        <v>44949</v>
      </c>
      <c r="D3885" s="19" t="s">
        <v>2102</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19" t="s">
        <v>82</v>
      </c>
      <c r="K3885" s="51" t="str">
        <f ca="1">LeaveTracker[[#This Row],[Days]]&amp;" "&amp;LeaveTracker[[#This Row],[Type of Leave]]</f>
        <v>1 VL</v>
      </c>
      <c r="L3885" s="23">
        <f ca="1">NETWORKDAYS(LeaveTracker[[#This Row],[Start Date]],LeaveTracker[[#This Row],[End Date]],lstHolidays)</f>
        <v>1</v>
      </c>
      <c r="M3885" s="27"/>
    </row>
    <row r="3886" spans="1:13" ht="30" customHeight="1" x14ac:dyDescent="0.3">
      <c r="A3886" s="27">
        <f t="shared" si="35"/>
        <v>380</v>
      </c>
      <c r="B3886" s="31">
        <v>44985</v>
      </c>
      <c r="C3886" s="31">
        <v>44953</v>
      </c>
      <c r="D3886" s="19" t="s">
        <v>2104</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19" t="s">
        <v>82</v>
      </c>
      <c r="K3886" s="51" t="str">
        <f ca="1">LeaveTracker[[#This Row],[Days]]&amp;" "&amp;LeaveTracker[[#This Row],[Type of Leave]]</f>
        <v>3 VL</v>
      </c>
      <c r="L3886" s="23">
        <f ca="1">NETWORKDAYS(LeaveTracker[[#This Row],[Start Date]],LeaveTracker[[#This Row],[End Date]],lstHolidays)</f>
        <v>3</v>
      </c>
      <c r="M3886" s="27"/>
    </row>
    <row r="3887" spans="1:13" ht="30" customHeight="1" x14ac:dyDescent="0.3">
      <c r="A3887" s="27">
        <v>380</v>
      </c>
      <c r="B3887" s="31">
        <v>44985</v>
      </c>
      <c r="C3887" s="31">
        <v>44953</v>
      </c>
      <c r="D3887" s="19" t="s">
        <v>2104</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19" t="s">
        <v>82</v>
      </c>
      <c r="K3887" s="51" t="str">
        <f ca="1">LeaveTracker[[#This Row],[Days]]&amp;" "&amp;LeaveTracker[[#This Row],[Type of Leave]]</f>
        <v>1 VL</v>
      </c>
      <c r="L3887" s="23">
        <f ca="1">NETWORKDAYS(LeaveTracker[[#This Row],[Start Date]],LeaveTracker[[#This Row],[End Date]],lstHolidays)</f>
        <v>1</v>
      </c>
      <c r="M3887" s="27"/>
    </row>
    <row r="3888" spans="1:13" ht="30" customHeight="1" x14ac:dyDescent="0.3">
      <c r="A3888" s="27">
        <f t="shared" si="35"/>
        <v>381</v>
      </c>
      <c r="B3888" s="31">
        <v>44985</v>
      </c>
      <c r="C3888" s="31">
        <v>44952</v>
      </c>
      <c r="D3888" s="19" t="s">
        <v>2107</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19" t="s">
        <v>81</v>
      </c>
      <c r="K3888" s="51" t="str">
        <f ca="1">LeaveTracker[[#This Row],[Days]]&amp;" "&amp;LeaveTracker[[#This Row],[Type of Leave]]</f>
        <v>-3 SL</v>
      </c>
      <c r="L3888" s="23">
        <f ca="1">NETWORKDAYS(LeaveTracker[[#This Row],[Start Date]],LeaveTracker[[#This Row],[End Date]],lstHolidays)</f>
        <v>-3</v>
      </c>
      <c r="M3888" s="27"/>
    </row>
    <row r="3889" spans="1:13" ht="30" customHeight="1" x14ac:dyDescent="0.3">
      <c r="A3889" s="27">
        <f t="shared" si="35"/>
        <v>382</v>
      </c>
      <c r="B3889" s="31">
        <v>44985</v>
      </c>
      <c r="C3889" s="31">
        <v>44960</v>
      </c>
      <c r="D3889" s="19" t="s">
        <v>1896</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19" t="s">
        <v>81</v>
      </c>
      <c r="K3889" s="51" t="str">
        <f ca="1">LeaveTracker[[#This Row],[Days]]&amp;" "&amp;LeaveTracker[[#This Row],[Type of Leave]]</f>
        <v>2 SL</v>
      </c>
      <c r="L3889" s="23">
        <f ca="1">NETWORKDAYS(LeaveTracker[[#This Row],[Start Date]],LeaveTracker[[#This Row],[End Date]],lstHolidays)</f>
        <v>2</v>
      </c>
      <c r="M3889" s="27"/>
    </row>
    <row r="3890" spans="1:13" ht="30" customHeight="1" x14ac:dyDescent="0.3">
      <c r="A3890" s="27">
        <f t="shared" si="35"/>
        <v>383</v>
      </c>
      <c r="B3890" s="31">
        <v>44985</v>
      </c>
      <c r="C3890" s="31">
        <v>44929</v>
      </c>
      <c r="D3890" s="19" t="s">
        <v>2110</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19" t="s">
        <v>81</v>
      </c>
      <c r="K3890" s="51" t="str">
        <f ca="1">LeaveTracker[[#This Row],[Days]]&amp;" "&amp;LeaveTracker[[#This Row],[Type of Leave]]</f>
        <v>1 SL</v>
      </c>
      <c r="L3890" s="23">
        <f ca="1">NETWORKDAYS(LeaveTracker[[#This Row],[Start Date]],LeaveTracker[[#This Row],[End Date]],lstHolidays)</f>
        <v>1</v>
      </c>
      <c r="M3890" s="27"/>
    </row>
    <row r="3891" spans="1:13" ht="30" customHeight="1" x14ac:dyDescent="0.3">
      <c r="A3891" s="27">
        <v>283</v>
      </c>
      <c r="B3891" s="31">
        <v>44985</v>
      </c>
      <c r="C3891" s="31">
        <v>44929</v>
      </c>
      <c r="D3891" s="19" t="s">
        <v>2110</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19" t="s">
        <v>81</v>
      </c>
      <c r="K3891" s="51" t="str">
        <f ca="1">LeaveTracker[[#This Row],[Days]]&amp;" "&amp;LeaveTracker[[#This Row],[Type of Leave]]</f>
        <v>1 SL</v>
      </c>
      <c r="L3891" s="23">
        <f ca="1">NETWORKDAYS(LeaveTracker[[#This Row],[Start Date]],LeaveTracker[[#This Row],[End Date]],lstHolidays)</f>
        <v>1</v>
      </c>
      <c r="M3891" s="27"/>
    </row>
    <row r="3892" spans="1:13" ht="30" customHeight="1" x14ac:dyDescent="0.3">
      <c r="A3892" s="27">
        <v>283</v>
      </c>
      <c r="B3892" s="31">
        <v>44985</v>
      </c>
      <c r="C3892" s="31">
        <v>44929</v>
      </c>
      <c r="D3892" s="19" t="s">
        <v>2110</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19" t="s">
        <v>81</v>
      </c>
      <c r="K3892" s="51" t="str">
        <f ca="1">LeaveTracker[[#This Row],[Days]]&amp;" "&amp;LeaveTracker[[#This Row],[Type of Leave]]</f>
        <v>1 SL</v>
      </c>
      <c r="L3892" s="23">
        <f ca="1">NETWORKDAYS(LeaveTracker[[#This Row],[Start Date]],LeaveTracker[[#This Row],[End Date]],lstHolidays)</f>
        <v>1</v>
      </c>
      <c r="M3892" s="27"/>
    </row>
    <row r="3893" spans="1:13" ht="30" customHeight="1" x14ac:dyDescent="0.3">
      <c r="A3893" s="27">
        <f t="shared" si="35"/>
        <v>284</v>
      </c>
      <c r="B3893" s="31">
        <v>44985</v>
      </c>
      <c r="C3893" s="31">
        <v>45235</v>
      </c>
      <c r="D3893" s="19" t="s">
        <v>290</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19" t="s">
        <v>81</v>
      </c>
      <c r="K3893" s="51" t="str">
        <f ca="1">LeaveTracker[[#This Row],[Days]]&amp;" "&amp;LeaveTracker[[#This Row],[Type of Leave]]</f>
        <v>10 SL</v>
      </c>
      <c r="L3893" s="23">
        <f ca="1">NETWORKDAYS(LeaveTracker[[#This Row],[Start Date]],LeaveTracker[[#This Row],[End Date]],lstHolidays)</f>
        <v>10</v>
      </c>
      <c r="M3893" s="27"/>
    </row>
    <row r="3894" spans="1:13" ht="30" customHeight="1" x14ac:dyDescent="0.3">
      <c r="A3894" s="27">
        <f t="shared" si="35"/>
        <v>285</v>
      </c>
      <c r="B3894" s="31">
        <v>44985</v>
      </c>
      <c r="C3894" s="31">
        <v>44879</v>
      </c>
      <c r="D3894" s="19" t="s">
        <v>2111</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19" t="s">
        <v>81</v>
      </c>
      <c r="K3894" s="51" t="str">
        <f ca="1">LeaveTracker[[#This Row],[Days]]&amp;" "&amp;LeaveTracker[[#This Row],[Type of Leave]]</f>
        <v>5 SL</v>
      </c>
      <c r="L3894" s="23">
        <f ca="1">NETWORKDAYS(LeaveTracker[[#This Row],[Start Date]],LeaveTracker[[#This Row],[End Date]],lstHolidays)</f>
        <v>5</v>
      </c>
      <c r="M3894" s="27"/>
    </row>
    <row r="3895" spans="1:13" ht="30" customHeight="1" x14ac:dyDescent="0.3">
      <c r="A3895" s="27">
        <f t="shared" si="35"/>
        <v>286</v>
      </c>
      <c r="B3895" s="31">
        <v>44985</v>
      </c>
      <c r="C3895" s="31">
        <v>44880</v>
      </c>
      <c r="D3895" s="19" t="s">
        <v>2111</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19" t="s">
        <v>298</v>
      </c>
      <c r="J3895" s="43" t="s">
        <v>1763</v>
      </c>
      <c r="K3895" s="51" t="str">
        <f ca="1">LeaveTracker[[#This Row],[Days]]&amp;" "&amp;LeaveTracker[[#This Row],[Type of Leave]]</f>
        <v>1 OTHER</v>
      </c>
      <c r="L3895" s="23">
        <f ca="1">NETWORKDAYS(LeaveTracker[[#This Row],[Start Date]],LeaveTracker[[#This Row],[End Date]],lstHolidays)</f>
        <v>1</v>
      </c>
      <c r="M3895" s="27"/>
    </row>
    <row r="3896" spans="1:13" ht="30" customHeight="1" x14ac:dyDescent="0.3">
      <c r="A3896" s="27">
        <f t="shared" si="35"/>
        <v>287</v>
      </c>
      <c r="B3896" s="31">
        <v>44985</v>
      </c>
      <c r="C3896" s="31">
        <v>44876</v>
      </c>
      <c r="D3896" s="19" t="s">
        <v>2114</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19" t="s">
        <v>298</v>
      </c>
      <c r="J3896" s="43" t="s">
        <v>1763</v>
      </c>
      <c r="K3896" s="51" t="str">
        <f ca="1">LeaveTracker[[#This Row],[Days]]&amp;" "&amp;LeaveTracker[[#This Row],[Type of Leave]]</f>
        <v>3 OTHER</v>
      </c>
      <c r="L3896" s="23">
        <f ca="1">NETWORKDAYS(LeaveTracker[[#This Row],[Start Date]],LeaveTracker[[#This Row],[End Date]],lstHolidays)</f>
        <v>3</v>
      </c>
      <c r="M3896" s="27"/>
    </row>
    <row r="3897" spans="1:13" ht="30" customHeight="1" x14ac:dyDescent="0.3">
      <c r="A3897" s="27">
        <f t="shared" si="35"/>
        <v>288</v>
      </c>
      <c r="B3897" s="31">
        <v>44985</v>
      </c>
      <c r="C3897" s="31">
        <v>44880</v>
      </c>
      <c r="D3897" s="19" t="s">
        <v>553</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19" t="s">
        <v>81</v>
      </c>
      <c r="K3897" s="51" t="str">
        <f ca="1">LeaveTracker[[#This Row],[Days]]&amp;" "&amp;LeaveTracker[[#This Row],[Type of Leave]]</f>
        <v>1 SL</v>
      </c>
      <c r="L3897" s="23">
        <f ca="1">NETWORKDAYS(LeaveTracker[[#This Row],[Start Date]],LeaveTracker[[#This Row],[End Date]],lstHolidays)</f>
        <v>1</v>
      </c>
      <c r="M3897" s="27"/>
    </row>
    <row r="3898" spans="1:13" ht="30" customHeight="1" x14ac:dyDescent="0.3">
      <c r="A3898" s="27">
        <f t="shared" si="35"/>
        <v>289</v>
      </c>
      <c r="B3898" s="31">
        <v>44985</v>
      </c>
      <c r="C3898" s="31">
        <v>44876</v>
      </c>
      <c r="D3898" s="19" t="s">
        <v>2025</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19" t="s">
        <v>298</v>
      </c>
      <c r="J3898" s="43" t="s">
        <v>1763</v>
      </c>
      <c r="K3898" s="51" t="str">
        <f ca="1">LeaveTracker[[#This Row],[Days]]&amp;" "&amp;LeaveTracker[[#This Row],[Type of Leave]]</f>
        <v>1 OTHER</v>
      </c>
      <c r="L3898" s="23">
        <f ca="1">NETWORKDAYS(LeaveTracker[[#This Row],[Start Date]],LeaveTracker[[#This Row],[End Date]],lstHolidays)</f>
        <v>1</v>
      </c>
      <c r="M3898" s="27"/>
    </row>
    <row r="3899" spans="1:13" ht="30" customHeight="1" x14ac:dyDescent="0.3">
      <c r="A3899" s="27">
        <f t="shared" si="35"/>
        <v>290</v>
      </c>
      <c r="B3899" s="31">
        <v>44985</v>
      </c>
      <c r="C3899" s="31">
        <v>44879</v>
      </c>
      <c r="D3899" s="19" t="s">
        <v>1892</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19" t="s">
        <v>76</v>
      </c>
      <c r="K3899" s="51" t="str">
        <f ca="1">LeaveTracker[[#This Row],[Days]]&amp;" "&amp;LeaveTracker[[#This Row],[Type of Leave]]</f>
        <v>1 Maternity</v>
      </c>
      <c r="L3899" s="23">
        <f ca="1">NETWORKDAYS(LeaveTracker[[#This Row],[Start Date]],LeaveTracker[[#This Row],[End Date]],lstHolidays)</f>
        <v>1</v>
      </c>
      <c r="M3899" s="27"/>
    </row>
    <row r="3900" spans="1:13" ht="30" customHeight="1" x14ac:dyDescent="0.3">
      <c r="A3900" s="27">
        <f t="shared" si="35"/>
        <v>291</v>
      </c>
      <c r="B3900" s="31">
        <v>44985</v>
      </c>
      <c r="C3900" s="31">
        <v>44879</v>
      </c>
      <c r="D3900" s="19" t="s">
        <v>618</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19" t="s">
        <v>298</v>
      </c>
      <c r="J3900" s="43" t="s">
        <v>1763</v>
      </c>
      <c r="K3900" s="51" t="str">
        <f ca="1">LeaveTracker[[#This Row],[Days]]&amp;" "&amp;LeaveTracker[[#This Row],[Type of Leave]]</f>
        <v>1 OTHER</v>
      </c>
      <c r="L3900" s="23">
        <f ca="1">NETWORKDAYS(LeaveTracker[[#This Row],[Start Date]],LeaveTracker[[#This Row],[End Date]],lstHolidays)</f>
        <v>1</v>
      </c>
      <c r="M3900" s="27"/>
    </row>
    <row r="3901" spans="1:13" ht="30" customHeight="1" x14ac:dyDescent="0.3">
      <c r="A3901" s="27">
        <f t="shared" si="35"/>
        <v>292</v>
      </c>
      <c r="B3901" s="31">
        <v>44985</v>
      </c>
      <c r="C3901" s="31">
        <v>44886</v>
      </c>
      <c r="D3901" s="19" t="s">
        <v>323</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19" t="s">
        <v>81</v>
      </c>
      <c r="K3901" s="51" t="str">
        <f ca="1">LeaveTracker[[#This Row],[Days]]&amp;" "&amp;LeaveTracker[[#This Row],[Type of Leave]]</f>
        <v>1 SL</v>
      </c>
      <c r="L3901" s="23">
        <f ca="1">NETWORKDAYS(LeaveTracker[[#This Row],[Start Date]],LeaveTracker[[#This Row],[End Date]],lstHolidays)</f>
        <v>1</v>
      </c>
      <c r="M3901" s="27"/>
    </row>
    <row r="3902" spans="1:13" ht="30" customHeight="1" x14ac:dyDescent="0.3">
      <c r="A3902" s="27">
        <f t="shared" si="35"/>
        <v>293</v>
      </c>
      <c r="B3902" s="31">
        <v>44985</v>
      </c>
      <c r="C3902" s="31">
        <v>44791</v>
      </c>
      <c r="D3902" s="19" t="s">
        <v>323</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19" t="s">
        <v>81</v>
      </c>
      <c r="K3902" s="51" t="str">
        <f ca="1">LeaveTracker[[#This Row],[Days]]&amp;" "&amp;LeaveTracker[[#This Row],[Type of Leave]]</f>
        <v>1 SL</v>
      </c>
      <c r="L3902" s="23">
        <f ca="1">NETWORKDAYS(LeaveTracker[[#This Row],[Start Date]],LeaveTracker[[#This Row],[End Date]],lstHolidays)</f>
        <v>1</v>
      </c>
      <c r="M3902" s="27"/>
    </row>
    <row r="3903" spans="1:13" ht="30" customHeight="1" x14ac:dyDescent="0.3">
      <c r="A3903" s="27">
        <f t="shared" si="35"/>
        <v>294</v>
      </c>
      <c r="B3903" s="31">
        <v>44985</v>
      </c>
      <c r="C3903" s="31">
        <v>44918</v>
      </c>
      <c r="D3903" s="19" t="s">
        <v>2116</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19" t="s">
        <v>82</v>
      </c>
      <c r="K3903" s="51" t="str">
        <f ca="1">LeaveTracker[[#This Row],[Days]]&amp;" "&amp;LeaveTracker[[#This Row],[Type of Leave]]</f>
        <v>2 VL</v>
      </c>
      <c r="L3903" s="23">
        <f ca="1">NETWORKDAYS(LeaveTracker[[#This Row],[Start Date]],LeaveTracker[[#This Row],[End Date]],lstHolidays)</f>
        <v>2</v>
      </c>
      <c r="M3903" s="27"/>
    </row>
    <row r="3904" spans="1:13" ht="30" customHeight="1" x14ac:dyDescent="0.3">
      <c r="A3904" s="27">
        <f t="shared" si="35"/>
        <v>295</v>
      </c>
      <c r="B3904" s="31">
        <v>44985</v>
      </c>
      <c r="C3904" s="31">
        <v>44932</v>
      </c>
      <c r="D3904" s="19" t="s">
        <v>1782</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19" t="s">
        <v>81</v>
      </c>
      <c r="K3904" s="51" t="str">
        <f ca="1">LeaveTracker[[#This Row],[Days]]&amp;" "&amp;LeaveTracker[[#This Row],[Type of Leave]]</f>
        <v>1 SL</v>
      </c>
      <c r="L3904" s="23">
        <f ca="1">NETWORKDAYS(LeaveTracker[[#This Row],[Start Date]],LeaveTracker[[#This Row],[End Date]],lstHolidays)</f>
        <v>1</v>
      </c>
      <c r="M3904" s="27"/>
    </row>
    <row r="3905" spans="1:13" ht="30" customHeight="1" x14ac:dyDescent="0.3">
      <c r="A3905" s="27">
        <f t="shared" si="35"/>
        <v>296</v>
      </c>
      <c r="B3905" s="31">
        <v>44985</v>
      </c>
      <c r="C3905" s="31">
        <v>44935</v>
      </c>
      <c r="D3905" s="19" t="s">
        <v>1876</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19" t="s">
        <v>81</v>
      </c>
      <c r="K3905" s="51" t="str">
        <f ca="1">LeaveTracker[[#This Row],[Days]]&amp;" "&amp;LeaveTracker[[#This Row],[Type of Leave]]</f>
        <v>0 SL</v>
      </c>
      <c r="L3905" s="23">
        <f ca="1">NETWORKDAYS(LeaveTracker[[#This Row],[Start Date]],LeaveTracker[[#This Row],[End Date]],lstHolidays)</f>
        <v>0</v>
      </c>
      <c r="M3905" s="27"/>
    </row>
    <row r="3906" spans="1:13" ht="30" customHeight="1" x14ac:dyDescent="0.3">
      <c r="A3906" s="27">
        <f t="shared" si="35"/>
        <v>297</v>
      </c>
      <c r="B3906" s="31">
        <v>44985</v>
      </c>
      <c r="C3906" s="31">
        <v>44944</v>
      </c>
      <c r="D3906" s="19" t="s">
        <v>1730</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19" t="s">
        <v>82</v>
      </c>
      <c r="K3906" s="51" t="str">
        <f ca="1">LeaveTracker[[#This Row],[Days]]&amp;" "&amp;LeaveTracker[[#This Row],[Type of Leave]]</f>
        <v>1 VL</v>
      </c>
      <c r="L3906" s="23">
        <f ca="1">NETWORKDAYS(LeaveTracker[[#This Row],[Start Date]],LeaveTracker[[#This Row],[End Date]],lstHolidays)</f>
        <v>1</v>
      </c>
      <c r="M3906" s="27"/>
    </row>
    <row r="3907" spans="1:13" ht="30" customHeight="1" x14ac:dyDescent="0.3">
      <c r="A3907" s="27">
        <f t="shared" si="35"/>
        <v>298</v>
      </c>
      <c r="B3907" s="31">
        <v>44985</v>
      </c>
      <c r="C3907" s="31">
        <v>44940</v>
      </c>
      <c r="D3907" s="19" t="s">
        <v>1765</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19" t="s">
        <v>82</v>
      </c>
      <c r="K3907" s="51" t="str">
        <f ca="1">LeaveTracker[[#This Row],[Days]]&amp;" "&amp;LeaveTracker[[#This Row],[Type of Leave]]</f>
        <v>3 VL</v>
      </c>
      <c r="L3907" s="23">
        <f ca="1">NETWORKDAYS(LeaveTracker[[#This Row],[Start Date]],LeaveTracker[[#This Row],[End Date]],lstHolidays)</f>
        <v>3</v>
      </c>
      <c r="M3907" s="27"/>
    </row>
    <row r="3908" spans="1:13" ht="30" customHeight="1" x14ac:dyDescent="0.3">
      <c r="A3908" s="27">
        <f t="shared" si="35"/>
        <v>299</v>
      </c>
      <c r="B3908" s="31">
        <v>44985</v>
      </c>
      <c r="C3908" s="31">
        <v>44957</v>
      </c>
      <c r="D3908" s="19" t="s">
        <v>1765</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19" t="s">
        <v>81</v>
      </c>
      <c r="K3908" s="51" t="str">
        <f ca="1">LeaveTracker[[#This Row],[Days]]&amp;" "&amp;LeaveTracker[[#This Row],[Type of Leave]]</f>
        <v>4 SL</v>
      </c>
      <c r="L3908" s="23">
        <f ca="1">NETWORKDAYS(LeaveTracker[[#This Row],[Start Date]],LeaveTracker[[#This Row],[End Date]],lstHolidays)</f>
        <v>4</v>
      </c>
      <c r="M3908" s="27"/>
    </row>
    <row r="3909" spans="1:13" ht="30" customHeight="1" x14ac:dyDescent="0.3">
      <c r="A3909" s="27">
        <f t="shared" si="35"/>
        <v>300</v>
      </c>
      <c r="B3909" s="31">
        <v>44985</v>
      </c>
      <c r="C3909" s="31">
        <v>44938</v>
      </c>
      <c r="D3909" s="19" t="s">
        <v>1941</v>
      </c>
      <c r="E3909" s="51" t="str">
        <f>IF(ISBLANK(LeaveTracker[[#This Row],[Employee Name]]),"-----",VLOOKUP(LeaveTracker[[#This Row],[Employee Name]],Employees[[Employee Name]:[Office]],7))</f>
        <v>CROSSING ELEM SCH</v>
      </c>
      <c r="F3909" s="51" t="str">
        <f>IF(ISBLANK(LeaveTracker[[#This Row],[Employee Name]]),"-----",VLOOKUP(LeaveTracker[[#This Row],[Employee Name]],Employees[[Employee Name]:[Office]],6))</f>
        <v>REGULAR</v>
      </c>
      <c r="G3909" s="24">
        <v>44937</v>
      </c>
      <c r="H3909" s="24">
        <v>44938</v>
      </c>
      <c r="I3909" s="19" t="s">
        <v>81</v>
      </c>
      <c r="K3909" s="51" t="str">
        <f ca="1">LeaveTracker[[#This Row],[Days]]&amp;" "&amp;LeaveTracker[[#This Row],[Type of Leave]]</f>
        <v>2 SL</v>
      </c>
      <c r="L3909" s="23">
        <f ca="1">NETWORKDAYS(LeaveTracker[[#This Row],[Start Date]],LeaveTracker[[#This Row],[End Date]],lstHolidays)</f>
        <v>2</v>
      </c>
      <c r="M3909" s="27"/>
    </row>
    <row r="3910" spans="1:13" ht="30" customHeight="1" x14ac:dyDescent="0.3">
      <c r="A3910" s="27">
        <f t="shared" si="35"/>
        <v>301</v>
      </c>
      <c r="B3910" s="31">
        <v>44985</v>
      </c>
      <c r="C3910" s="31">
        <v>44916</v>
      </c>
      <c r="D3910" s="19" t="s">
        <v>2083</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19" t="s">
        <v>82</v>
      </c>
      <c r="K3910" s="51" t="str">
        <f ca="1">LeaveTracker[[#This Row],[Days]]&amp;" "&amp;LeaveTracker[[#This Row],[Type of Leave]]</f>
        <v>4 VL</v>
      </c>
      <c r="L3910" s="23">
        <f ca="1">NETWORKDAYS(LeaveTracker[[#This Row],[Start Date]],LeaveTracker[[#This Row],[End Date]],lstHolidays)</f>
        <v>4</v>
      </c>
      <c r="M3910" s="27"/>
    </row>
    <row r="3911" spans="1:13" ht="30" customHeight="1" x14ac:dyDescent="0.3">
      <c r="A3911" s="27">
        <f t="shared" si="35"/>
        <v>302</v>
      </c>
      <c r="B3911" s="31">
        <v>44985</v>
      </c>
      <c r="C3911" s="31">
        <v>44921</v>
      </c>
      <c r="D3911" s="19" t="s">
        <v>2119</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19" t="s">
        <v>82</v>
      </c>
      <c r="K3911" s="51" t="str">
        <f ca="1">LeaveTracker[[#This Row],[Days]]&amp;" "&amp;LeaveTracker[[#This Row],[Type of Leave]]</f>
        <v>3 VL</v>
      </c>
      <c r="L3911" s="23">
        <f ca="1">NETWORKDAYS(LeaveTracker[[#This Row],[Start Date]],LeaveTracker[[#This Row],[End Date]],lstHolidays)</f>
        <v>3</v>
      </c>
      <c r="M3911" s="27"/>
    </row>
    <row r="3912" spans="1:13" ht="30" customHeight="1" x14ac:dyDescent="0.3">
      <c r="A3912" s="27">
        <f t="shared" si="35"/>
        <v>303</v>
      </c>
      <c r="B3912" s="31">
        <v>44985</v>
      </c>
      <c r="C3912" s="31">
        <v>44909</v>
      </c>
      <c r="D3912" s="19" t="s">
        <v>1816</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19" t="s">
        <v>82</v>
      </c>
      <c r="K3912" s="51" t="str">
        <f ca="1">LeaveTracker[[#This Row],[Days]]&amp;" "&amp;LeaveTracker[[#This Row],[Type of Leave]]</f>
        <v>1 VL</v>
      </c>
      <c r="L3912" s="23">
        <f ca="1">NETWORKDAYS(LeaveTracker[[#This Row],[Start Date]],LeaveTracker[[#This Row],[End Date]],lstHolidays)</f>
        <v>1</v>
      </c>
      <c r="M3912" s="27"/>
    </row>
    <row r="3913" spans="1:13" ht="30" customHeight="1" x14ac:dyDescent="0.3">
      <c r="A3913" s="27">
        <f t="shared" si="35"/>
        <v>304</v>
      </c>
      <c r="B3913" s="31">
        <v>44985</v>
      </c>
      <c r="C3913" s="31">
        <v>44921</v>
      </c>
      <c r="D3913" s="19" t="s">
        <v>2121</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19" t="s">
        <v>82</v>
      </c>
      <c r="K3913" s="51" t="str">
        <f ca="1">LeaveTracker[[#This Row],[Days]]&amp;" "&amp;LeaveTracker[[#This Row],[Type of Leave]]</f>
        <v>3 VL</v>
      </c>
      <c r="L3913" s="23">
        <f ca="1">NETWORKDAYS(LeaveTracker[[#This Row],[Start Date]],LeaveTracker[[#This Row],[End Date]],lstHolidays)</f>
        <v>3</v>
      </c>
      <c r="M3913" s="27"/>
    </row>
    <row r="3914" spans="1:13" ht="30" customHeight="1" x14ac:dyDescent="0.3">
      <c r="A3914" s="27">
        <f t="shared" si="35"/>
        <v>305</v>
      </c>
      <c r="B3914" s="31">
        <v>44985</v>
      </c>
      <c r="C3914" s="31">
        <v>44921</v>
      </c>
      <c r="D3914" s="19" t="s">
        <v>1939</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19" t="s">
        <v>82</v>
      </c>
      <c r="K3914" s="51" t="str">
        <f ca="1">LeaveTracker[[#This Row],[Days]]&amp;" "&amp;LeaveTracker[[#This Row],[Type of Leave]]</f>
        <v>3 VL</v>
      </c>
      <c r="L3914" s="23">
        <f ca="1">NETWORKDAYS(LeaveTracker[[#This Row],[Start Date]],LeaveTracker[[#This Row],[End Date]],lstHolidays)</f>
        <v>3</v>
      </c>
      <c r="M3914" s="27"/>
    </row>
    <row r="3915" spans="1:13" ht="30" customHeight="1" x14ac:dyDescent="0.3">
      <c r="A3915" s="27">
        <f t="shared" si="35"/>
        <v>306</v>
      </c>
      <c r="B3915" s="31">
        <v>44985</v>
      </c>
      <c r="C3915" s="31">
        <v>44912</v>
      </c>
      <c r="D3915" s="19" t="s">
        <v>2122</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19" t="s">
        <v>298</v>
      </c>
      <c r="J3915" s="43" t="s">
        <v>299</v>
      </c>
      <c r="K3915" s="51" t="str">
        <f ca="1">LeaveTracker[[#This Row],[Days]]&amp;" "&amp;LeaveTracker[[#This Row],[Type of Leave]]</f>
        <v>2 OTHER</v>
      </c>
      <c r="L3915" s="23">
        <f ca="1">NETWORKDAYS(LeaveTracker[[#This Row],[Start Date]],LeaveTracker[[#This Row],[End Date]],lstHolidays)</f>
        <v>2</v>
      </c>
      <c r="M3915" s="27"/>
    </row>
    <row r="3916" spans="1:13" ht="30" customHeight="1" x14ac:dyDescent="0.3">
      <c r="A3916" s="27">
        <f t="shared" si="35"/>
        <v>307</v>
      </c>
      <c r="B3916" s="31">
        <v>44985</v>
      </c>
      <c r="C3916" s="31">
        <v>44888</v>
      </c>
      <c r="D3916" s="19" t="s">
        <v>1760</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19" t="s">
        <v>81</v>
      </c>
      <c r="K3916" s="51" t="str">
        <f ca="1">LeaveTracker[[#This Row],[Days]]&amp;" "&amp;LeaveTracker[[#This Row],[Type of Leave]]</f>
        <v>1 SL</v>
      </c>
      <c r="L3916" s="23">
        <f ca="1">NETWORKDAYS(LeaveTracker[[#This Row],[Start Date]],LeaveTracker[[#This Row],[End Date]],lstHolidays)</f>
        <v>1</v>
      </c>
      <c r="M3916" s="27"/>
    </row>
    <row r="3917" spans="1:13" ht="30" customHeight="1" x14ac:dyDescent="0.3">
      <c r="A3917" s="27">
        <f t="shared" si="35"/>
        <v>308</v>
      </c>
      <c r="B3917" s="31">
        <v>44985</v>
      </c>
      <c r="C3917" s="31">
        <v>44888</v>
      </c>
      <c r="D3917" s="19" t="s">
        <v>1952</v>
      </c>
      <c r="E3917" s="51" t="str">
        <f>IF(ISBLANK(LeaveTracker[[#This Row],[Employee Name]]),"-----",VLOOKUP(LeaveTracker[[#This Row],[Employee Name]],Employees[[Employee Name]:[Office]],7))</f>
        <v>NUTRITION OFFICE</v>
      </c>
      <c r="F3917" s="51" t="str">
        <f>IF(ISBLANK(LeaveTracker[[#This Row],[Employee Name]]),"-----",VLOOKUP(LeaveTracker[[#This Row],[Employee Name]],Employees[[Employee Name]:[Office]],6))</f>
        <v>REGULAR</v>
      </c>
      <c r="G3917" s="24">
        <v>44889</v>
      </c>
      <c r="H3917" s="24">
        <v>44889</v>
      </c>
      <c r="I3917" s="19" t="s">
        <v>298</v>
      </c>
      <c r="J3917" s="43" t="s">
        <v>1763</v>
      </c>
      <c r="K3917" s="51" t="str">
        <f ca="1">LeaveTracker[[#This Row],[Days]]&amp;" "&amp;LeaveTracker[[#This Row],[Type of Leave]]</f>
        <v>1 OTHER</v>
      </c>
      <c r="L3917" s="23">
        <f ca="1">NETWORKDAYS(LeaveTracker[[#This Row],[Start Date]],LeaveTracker[[#This Row],[End Date]],lstHolidays)</f>
        <v>1</v>
      </c>
      <c r="M3917" s="27"/>
    </row>
    <row r="3918" spans="1:13" ht="30" customHeight="1" x14ac:dyDescent="0.3">
      <c r="A3918" s="27">
        <f t="shared" si="35"/>
        <v>309</v>
      </c>
      <c r="B3918" s="31">
        <v>44985</v>
      </c>
      <c r="C3918" s="31">
        <v>44886</v>
      </c>
      <c r="D3918" s="19" t="s">
        <v>2125</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19" t="s">
        <v>298</v>
      </c>
      <c r="J3918" s="43" t="s">
        <v>299</v>
      </c>
      <c r="K3918" s="51" t="str">
        <f ca="1">LeaveTracker[[#This Row],[Days]]&amp;" "&amp;LeaveTracker[[#This Row],[Type of Leave]]</f>
        <v>5 OTHER</v>
      </c>
      <c r="L3918" s="23">
        <f ca="1">NETWORKDAYS(LeaveTracker[[#This Row],[Start Date]],LeaveTracker[[#This Row],[End Date]],lstHolidays)</f>
        <v>5</v>
      </c>
      <c r="M3918" s="27"/>
    </row>
    <row r="3919" spans="1:13" ht="30" customHeight="1" x14ac:dyDescent="0.3">
      <c r="A3919" s="27">
        <f t="shared" si="35"/>
        <v>310</v>
      </c>
      <c r="B3919" s="31">
        <v>44986</v>
      </c>
      <c r="C3919" s="31">
        <v>44945</v>
      </c>
      <c r="D3919" s="19" t="s">
        <v>1838</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19" t="s">
        <v>298</v>
      </c>
      <c r="J3919" s="43" t="s">
        <v>299</v>
      </c>
      <c r="K3919" s="51" t="str">
        <f ca="1">LeaveTracker[[#This Row],[Days]]&amp;" "&amp;LeaveTracker[[#This Row],[Type of Leave]]</f>
        <v>4 OTHER</v>
      </c>
      <c r="L3919" s="23">
        <f ca="1">NETWORKDAYS(LeaveTracker[[#This Row],[Start Date]],LeaveTracker[[#This Row],[End Date]],lstHolidays)</f>
        <v>4</v>
      </c>
      <c r="M3919" s="27"/>
    </row>
    <row r="3920" spans="1:13" ht="30"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19" t="s">
        <v>82</v>
      </c>
      <c r="K3920" s="51" t="str">
        <f ca="1">LeaveTracker[[#This Row],[Days]]&amp;" "&amp;LeaveTracker[[#This Row],[Type of Leave]]</f>
        <v>3 VL</v>
      </c>
      <c r="L3920" s="23">
        <f ca="1">NETWORKDAYS(LeaveTracker[[#This Row],[Start Date]],LeaveTracker[[#This Row],[End Date]],lstHolidays)</f>
        <v>3</v>
      </c>
      <c r="M3920" s="27"/>
    </row>
    <row r="3921" spans="1:13" ht="30"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19" t="s">
        <v>81</v>
      </c>
      <c r="K3921" s="51" t="str">
        <f ca="1">LeaveTracker[[#This Row],[Days]]&amp;" "&amp;LeaveTracker[[#This Row],[Type of Leave]]</f>
        <v>1 SL</v>
      </c>
      <c r="L3921" s="23">
        <f ca="1">NETWORKDAYS(LeaveTracker[[#This Row],[Start Date]],LeaveTracker[[#This Row],[End Date]],lstHolidays)</f>
        <v>1</v>
      </c>
      <c r="M3921" s="27"/>
    </row>
    <row r="3922" spans="1:13" ht="30" customHeight="1" x14ac:dyDescent="0.3">
      <c r="A3922" s="27">
        <f t="shared" si="35"/>
        <v>313</v>
      </c>
      <c r="B3922" s="31">
        <v>44986</v>
      </c>
      <c r="C3922" s="31">
        <v>44938</v>
      </c>
      <c r="D3922" s="19" t="s">
        <v>477</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19" t="s">
        <v>81</v>
      </c>
      <c r="K3922" s="51" t="str">
        <f ca="1">LeaveTracker[[#This Row],[Days]]&amp;" "&amp;LeaveTracker[[#This Row],[Type of Leave]]</f>
        <v>1 SL</v>
      </c>
      <c r="L3922" s="23">
        <f ca="1">NETWORKDAYS(LeaveTracker[[#This Row],[Start Date]],LeaveTracker[[#This Row],[End Date]],lstHolidays)</f>
        <v>1</v>
      </c>
      <c r="M3922" s="27"/>
    </row>
    <row r="3923" spans="1:13" ht="30" customHeight="1" x14ac:dyDescent="0.3">
      <c r="A3923" s="27">
        <f t="shared" ref="A3923:A3986" si="36">A3922+1</f>
        <v>314</v>
      </c>
      <c r="B3923" s="31">
        <v>44986</v>
      </c>
      <c r="C3923" s="31">
        <v>44943</v>
      </c>
      <c r="D3923" s="19" t="s">
        <v>991</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19" t="s">
        <v>81</v>
      </c>
      <c r="K3923" s="51" t="str">
        <f ca="1">LeaveTracker[[#This Row],[Days]]&amp;" "&amp;LeaveTracker[[#This Row],[Type of Leave]]</f>
        <v>1 SL</v>
      </c>
      <c r="L3923" s="23">
        <f ca="1">NETWORKDAYS(LeaveTracker[[#This Row],[Start Date]],LeaveTracker[[#This Row],[End Date]],lstHolidays)</f>
        <v>1</v>
      </c>
      <c r="M3923" s="27"/>
    </row>
    <row r="3924" spans="1:13" ht="30" customHeight="1" x14ac:dyDescent="0.3">
      <c r="A3924" s="27">
        <f t="shared" si="36"/>
        <v>315</v>
      </c>
      <c r="B3924" s="31">
        <v>44986</v>
      </c>
      <c r="C3924" s="31">
        <v>44944</v>
      </c>
      <c r="D3924" s="19" t="s">
        <v>776</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19" t="s">
        <v>81</v>
      </c>
      <c r="K3924" s="51" t="str">
        <f ca="1">LeaveTracker[[#This Row],[Days]]&amp;" "&amp;LeaveTracker[[#This Row],[Type of Leave]]</f>
        <v>1 SL</v>
      </c>
      <c r="L3924" s="23">
        <f ca="1">NETWORKDAYS(LeaveTracker[[#This Row],[Start Date]],LeaveTracker[[#This Row],[End Date]],lstHolidays)</f>
        <v>1</v>
      </c>
      <c r="M3924" s="27"/>
    </row>
    <row r="3925" spans="1:13" ht="30" customHeight="1" x14ac:dyDescent="0.3">
      <c r="A3925" s="27">
        <f t="shared" si="36"/>
        <v>316</v>
      </c>
      <c r="B3925" s="31">
        <v>44986</v>
      </c>
      <c r="C3925" s="31">
        <v>44941</v>
      </c>
      <c r="D3925" s="19" t="s">
        <v>776</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19" t="s">
        <v>81</v>
      </c>
      <c r="K3925" s="51" t="str">
        <f ca="1">LeaveTracker[[#This Row],[Days]]&amp;" "&amp;LeaveTracker[[#This Row],[Type of Leave]]</f>
        <v>1 SL</v>
      </c>
      <c r="L3925" s="23">
        <f ca="1">NETWORKDAYS(LeaveTracker[[#This Row],[Start Date]],LeaveTracker[[#This Row],[End Date]],lstHolidays)</f>
        <v>1</v>
      </c>
      <c r="M3925" s="27"/>
    </row>
    <row r="3926" spans="1:13" ht="30" customHeight="1" x14ac:dyDescent="0.3">
      <c r="A3926" s="27">
        <f t="shared" si="36"/>
        <v>317</v>
      </c>
      <c r="B3926" s="31">
        <v>44986</v>
      </c>
      <c r="C3926" s="31">
        <v>44951</v>
      </c>
      <c r="D3926" s="19" t="s">
        <v>1768</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19" t="s">
        <v>298</v>
      </c>
      <c r="J3926" s="43" t="s">
        <v>1763</v>
      </c>
      <c r="K3926" s="51" t="str">
        <f ca="1">LeaveTracker[[#This Row],[Days]]&amp;" "&amp;LeaveTracker[[#This Row],[Type of Leave]]</f>
        <v>1 OTHER</v>
      </c>
      <c r="L3926" s="23">
        <f ca="1">NETWORKDAYS(LeaveTracker[[#This Row],[Start Date]],LeaveTracker[[#This Row],[End Date]],lstHolidays)</f>
        <v>1</v>
      </c>
      <c r="M3926" s="27"/>
    </row>
    <row r="3927" spans="1:13" ht="30" customHeight="1" x14ac:dyDescent="0.3">
      <c r="A3927" s="27">
        <f t="shared" si="36"/>
        <v>318</v>
      </c>
      <c r="B3927" s="31">
        <v>44986</v>
      </c>
      <c r="C3927" s="31">
        <v>44971</v>
      </c>
      <c r="D3927" s="19" t="s">
        <v>759</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19" t="s">
        <v>81</v>
      </c>
      <c r="K3927" s="51" t="str">
        <f ca="1">LeaveTracker[[#This Row],[Days]]&amp;" "&amp;LeaveTracker[[#This Row],[Type of Leave]]</f>
        <v>1 SL</v>
      </c>
      <c r="L3927" s="23">
        <f ca="1">NETWORKDAYS(LeaveTracker[[#This Row],[Start Date]],LeaveTracker[[#This Row],[End Date]],lstHolidays)</f>
        <v>1</v>
      </c>
      <c r="M3927" s="27"/>
    </row>
    <row r="3928" spans="1:13" ht="30" customHeight="1" x14ac:dyDescent="0.3">
      <c r="A3928" s="27">
        <f t="shared" si="36"/>
        <v>319</v>
      </c>
      <c r="B3928" s="31">
        <v>44986</v>
      </c>
      <c r="C3928" s="31">
        <v>44977</v>
      </c>
      <c r="D3928" s="19" t="s">
        <v>1056</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19" t="s">
        <v>81</v>
      </c>
      <c r="K3928" s="51" t="str">
        <f ca="1">LeaveTracker[[#This Row],[Days]]&amp;" "&amp;LeaveTracker[[#This Row],[Type of Leave]]</f>
        <v>1 SL</v>
      </c>
      <c r="L3928" s="23">
        <f ca="1">NETWORKDAYS(LeaveTracker[[#This Row],[Start Date]],LeaveTracker[[#This Row],[End Date]],lstHolidays)</f>
        <v>1</v>
      </c>
      <c r="M3928" s="27"/>
    </row>
    <row r="3929" spans="1:13" ht="30" customHeight="1" x14ac:dyDescent="0.3">
      <c r="A3929" s="27">
        <f t="shared" si="36"/>
        <v>320</v>
      </c>
      <c r="B3929" s="31">
        <v>44986</v>
      </c>
      <c r="C3929" s="31">
        <v>44979</v>
      </c>
      <c r="D3929" s="19" t="s">
        <v>1798</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19" t="s">
        <v>298</v>
      </c>
      <c r="J3929" s="43" t="s">
        <v>1763</v>
      </c>
      <c r="K3929" s="51" t="str">
        <f ca="1">LeaveTracker[[#This Row],[Days]]&amp;" "&amp;LeaveTracker[[#This Row],[Type of Leave]]</f>
        <v>2 OTHER</v>
      </c>
      <c r="L3929" s="23">
        <f ca="1">NETWORKDAYS(LeaveTracker[[#This Row],[Start Date]],LeaveTracker[[#This Row],[End Date]],lstHolidays)</f>
        <v>2</v>
      </c>
      <c r="M3929" s="27"/>
    </row>
    <row r="3930" spans="1:13" ht="30" customHeight="1" x14ac:dyDescent="0.3">
      <c r="A3930" s="27">
        <f t="shared" si="36"/>
        <v>321</v>
      </c>
      <c r="B3930" s="31">
        <v>44986</v>
      </c>
      <c r="C3930" s="31">
        <v>44984</v>
      </c>
      <c r="D3930" s="19" t="s">
        <v>1060</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19" t="s">
        <v>81</v>
      </c>
      <c r="K3930" s="51" t="str">
        <f ca="1">LeaveTracker[[#This Row],[Days]]&amp;" "&amp;LeaveTracker[[#This Row],[Type of Leave]]</f>
        <v>1 SL</v>
      </c>
      <c r="L3930" s="23">
        <f ca="1">NETWORKDAYS(LeaveTracker[[#This Row],[Start Date]],LeaveTracker[[#This Row],[End Date]],lstHolidays)</f>
        <v>1</v>
      </c>
      <c r="M3930" s="27"/>
    </row>
    <row r="3931" spans="1:13" ht="30" customHeight="1" x14ac:dyDescent="0.3">
      <c r="A3931" s="27">
        <f t="shared" si="36"/>
        <v>322</v>
      </c>
      <c r="B3931" s="31">
        <v>44986</v>
      </c>
      <c r="C3931" s="31">
        <v>44977</v>
      </c>
      <c r="D3931" s="19" t="s">
        <v>1056</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19" t="s">
        <v>298</v>
      </c>
      <c r="J3931" s="43" t="s">
        <v>1763</v>
      </c>
      <c r="K3931" s="51" t="str">
        <f ca="1">LeaveTracker[[#This Row],[Days]]&amp;" "&amp;LeaveTracker[[#This Row],[Type of Leave]]</f>
        <v>1 OTHER</v>
      </c>
      <c r="L3931" s="23">
        <f ca="1">NETWORKDAYS(LeaveTracker[[#This Row],[Start Date]],LeaveTracker[[#This Row],[End Date]],lstHolidays)</f>
        <v>1</v>
      </c>
      <c r="M3931" s="27"/>
    </row>
    <row r="3932" spans="1:13" ht="30" customHeight="1" x14ac:dyDescent="0.3">
      <c r="A3932" s="27">
        <f t="shared" si="36"/>
        <v>323</v>
      </c>
      <c r="B3932" s="31">
        <v>44986</v>
      </c>
      <c r="C3932" s="31">
        <v>44956</v>
      </c>
      <c r="D3932" s="19" t="s">
        <v>443</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19" t="s">
        <v>82</v>
      </c>
      <c r="K3932" s="51" t="str">
        <f ca="1">LeaveTracker[[#This Row],[Days]]&amp;" "&amp;LeaveTracker[[#This Row],[Type of Leave]]</f>
        <v>1 VL</v>
      </c>
      <c r="L3932" s="23">
        <f ca="1">NETWORKDAYS(LeaveTracker[[#This Row],[Start Date]],LeaveTracker[[#This Row],[End Date]],lstHolidays)</f>
        <v>1</v>
      </c>
      <c r="M3932" s="27"/>
    </row>
    <row r="3933" spans="1:13" ht="30" customHeight="1" x14ac:dyDescent="0.3">
      <c r="A3933" s="27">
        <f t="shared" si="36"/>
        <v>324</v>
      </c>
      <c r="B3933" s="31">
        <v>44986</v>
      </c>
      <c r="C3933" s="31">
        <v>44956</v>
      </c>
      <c r="D3933" s="19" t="s">
        <v>569</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19" t="s">
        <v>81</v>
      </c>
      <c r="K3933" s="51" t="str">
        <f ca="1">LeaveTracker[[#This Row],[Days]]&amp;" "&amp;LeaveTracker[[#This Row],[Type of Leave]]</f>
        <v>1 SL</v>
      </c>
      <c r="L3933" s="23">
        <f ca="1">NETWORKDAYS(LeaveTracker[[#This Row],[Start Date]],LeaveTracker[[#This Row],[End Date]],lstHolidays)</f>
        <v>1</v>
      </c>
      <c r="M3933" s="27"/>
    </row>
    <row r="3934" spans="1:13" ht="30" customHeight="1" x14ac:dyDescent="0.3">
      <c r="A3934" s="27">
        <f t="shared" si="36"/>
        <v>325</v>
      </c>
      <c r="B3934" s="31">
        <v>44986</v>
      </c>
      <c r="C3934" s="31">
        <v>44917</v>
      </c>
      <c r="D3934" s="19" t="s">
        <v>601</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19" t="s">
        <v>82</v>
      </c>
      <c r="K3934" s="51" t="str">
        <f ca="1">LeaveTracker[[#This Row],[Days]]&amp;" "&amp;LeaveTracker[[#This Row],[Type of Leave]]</f>
        <v>2 VL</v>
      </c>
      <c r="L3934" s="23">
        <f ca="1">NETWORKDAYS(LeaveTracker[[#This Row],[Start Date]],LeaveTracker[[#This Row],[End Date]],lstHolidays)</f>
        <v>2</v>
      </c>
      <c r="M3934" s="27"/>
    </row>
    <row r="3935" spans="1:13" ht="30" customHeight="1" x14ac:dyDescent="0.3">
      <c r="A3935" s="27">
        <f t="shared" si="36"/>
        <v>326</v>
      </c>
      <c r="B3935" s="31">
        <v>44986</v>
      </c>
      <c r="C3935" s="31">
        <v>44914</v>
      </c>
      <c r="D3935" s="19" t="s">
        <v>446</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19" t="s">
        <v>82</v>
      </c>
      <c r="K3935" s="51" t="str">
        <f ca="1">LeaveTracker[[#This Row],[Days]]&amp;" "&amp;LeaveTracker[[#This Row],[Type of Leave]]</f>
        <v>5 VL</v>
      </c>
      <c r="L3935" s="23">
        <f ca="1">NETWORKDAYS(LeaveTracker[[#This Row],[Start Date]],LeaveTracker[[#This Row],[End Date]],lstHolidays)</f>
        <v>5</v>
      </c>
      <c r="M3935" s="27"/>
    </row>
    <row r="3936" spans="1:13" ht="30" customHeight="1" x14ac:dyDescent="0.3">
      <c r="A3936" s="27">
        <f t="shared" si="36"/>
        <v>327</v>
      </c>
      <c r="B3936" s="31">
        <v>44986</v>
      </c>
      <c r="C3936" s="31">
        <v>44945</v>
      </c>
      <c r="D3936" s="19" t="s">
        <v>591</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19" t="s">
        <v>81</v>
      </c>
      <c r="K3936" s="51" t="str">
        <f ca="1">LeaveTracker[[#This Row],[Days]]&amp;" "&amp;LeaveTracker[[#This Row],[Type of Leave]]</f>
        <v>0 SL</v>
      </c>
      <c r="L3936" s="23">
        <f ca="1">NETWORKDAYS(LeaveTracker[[#This Row],[Start Date]],LeaveTracker[[#This Row],[End Date]],lstHolidays)</f>
        <v>0</v>
      </c>
      <c r="M3936" s="27"/>
    </row>
    <row r="3937" spans="1:13" ht="30" customHeight="1" x14ac:dyDescent="0.3">
      <c r="A3937" s="27">
        <f t="shared" si="36"/>
        <v>328</v>
      </c>
      <c r="B3937" s="31">
        <v>44986</v>
      </c>
      <c r="C3937" s="31">
        <v>44945</v>
      </c>
      <c r="D3937" s="19" t="s">
        <v>601</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19" t="s">
        <v>81</v>
      </c>
      <c r="K3937" s="51" t="str">
        <f ca="1">LeaveTracker[[#This Row],[Days]]&amp;" "&amp;LeaveTracker[[#This Row],[Type of Leave]]</f>
        <v>1 SL</v>
      </c>
      <c r="L3937" s="23">
        <f ca="1">NETWORKDAYS(LeaveTracker[[#This Row],[Start Date]],LeaveTracker[[#This Row],[End Date]],lstHolidays)</f>
        <v>1</v>
      </c>
      <c r="M3937" s="27"/>
    </row>
    <row r="3938" spans="1:13" ht="30" customHeight="1" x14ac:dyDescent="0.3">
      <c r="A3938" s="27">
        <f t="shared" si="36"/>
        <v>329</v>
      </c>
      <c r="B3938" s="31">
        <v>44986</v>
      </c>
      <c r="C3938" s="31">
        <v>44956</v>
      </c>
      <c r="D3938" s="19" t="s">
        <v>1916</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19" t="s">
        <v>81</v>
      </c>
      <c r="K3938" s="51" t="str">
        <f ca="1">LeaveTracker[[#This Row],[Days]]&amp;" "&amp;LeaveTracker[[#This Row],[Type of Leave]]</f>
        <v>0 SL</v>
      </c>
      <c r="L3938" s="23">
        <f ca="1">NETWORKDAYS(LeaveTracker[[#This Row],[Start Date]],LeaveTracker[[#This Row],[End Date]],lstHolidays)</f>
        <v>0</v>
      </c>
      <c r="M3938" s="27"/>
    </row>
    <row r="3939" spans="1:13" ht="30" customHeight="1" x14ac:dyDescent="0.3">
      <c r="A3939" s="27">
        <f t="shared" si="36"/>
        <v>330</v>
      </c>
      <c r="B3939" s="31">
        <v>44986</v>
      </c>
      <c r="C3939" s="31">
        <v>44959</v>
      </c>
      <c r="D3939" s="19" t="s">
        <v>597</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19" t="s">
        <v>298</v>
      </c>
      <c r="J3939" s="43" t="s">
        <v>2126</v>
      </c>
      <c r="K3939" s="51" t="str">
        <f>LeaveTracker[[#This Row],[Days]]&amp;" "&amp;LeaveTracker[[#This Row],[Type of Leave]]</f>
        <v>3 OTHER</v>
      </c>
      <c r="L3939" s="23">
        <v>3</v>
      </c>
      <c r="M3939" s="27"/>
    </row>
    <row r="3940" spans="1:13" ht="30" customHeight="1" x14ac:dyDescent="0.3">
      <c r="A3940" s="27">
        <f t="shared" si="36"/>
        <v>331</v>
      </c>
      <c r="B3940" s="31">
        <v>44986</v>
      </c>
      <c r="C3940" s="31">
        <v>44959</v>
      </c>
      <c r="D3940" s="19" t="s">
        <v>591</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19" t="s">
        <v>82</v>
      </c>
      <c r="K3940" s="51" t="str">
        <f ca="1">LeaveTracker[[#This Row],[Days]]&amp;" "&amp;LeaveTracker[[#This Row],[Type of Leave]]</f>
        <v>1 VL</v>
      </c>
      <c r="L3940" s="23">
        <f ca="1">NETWORKDAYS(LeaveTracker[[#This Row],[Start Date]],LeaveTracker[[#This Row],[End Date]],lstHolidays)</f>
        <v>1</v>
      </c>
      <c r="M3940" s="27"/>
    </row>
    <row r="3941" spans="1:13" ht="30" customHeight="1" x14ac:dyDescent="0.3">
      <c r="A3941" s="27">
        <f t="shared" si="36"/>
        <v>332</v>
      </c>
      <c r="B3941" s="31">
        <v>44986</v>
      </c>
      <c r="C3941" s="31">
        <v>44980</v>
      </c>
      <c r="D3941" s="19" t="s">
        <v>464</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19" t="s">
        <v>298</v>
      </c>
      <c r="J3941" s="43" t="s">
        <v>2127</v>
      </c>
      <c r="K3941" s="51" t="str">
        <f ca="1">LeaveTracker[[#This Row],[Days]]&amp;" "&amp;LeaveTracker[[#This Row],[Type of Leave]]</f>
        <v>1 OTHER</v>
      </c>
      <c r="L3941" s="23">
        <f ca="1">NETWORKDAYS(LeaveTracker[[#This Row],[Start Date]],LeaveTracker[[#This Row],[End Date]],lstHolidays)</f>
        <v>1</v>
      </c>
      <c r="M3941" s="27"/>
    </row>
    <row r="3942" spans="1:13" ht="30" customHeight="1" x14ac:dyDescent="0.3">
      <c r="A3942" s="27">
        <f t="shared" si="36"/>
        <v>333</v>
      </c>
      <c r="B3942" s="31">
        <v>44986</v>
      </c>
      <c r="C3942" s="31">
        <v>44960</v>
      </c>
      <c r="D3942" s="19" t="s">
        <v>595</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19" t="s">
        <v>81</v>
      </c>
      <c r="K3942" s="51" t="str">
        <f ca="1">LeaveTracker[[#This Row],[Days]]&amp;" "&amp;LeaveTracker[[#This Row],[Type of Leave]]</f>
        <v>9 SL</v>
      </c>
      <c r="L3942" s="23">
        <f ca="1">NETWORKDAYS(LeaveTracker[[#This Row],[Start Date]],LeaveTracker[[#This Row],[End Date]],lstHolidays)</f>
        <v>9</v>
      </c>
      <c r="M3942" s="27"/>
    </row>
    <row r="3943" spans="1:13" ht="30" customHeight="1" x14ac:dyDescent="0.3">
      <c r="A3943" s="27">
        <f t="shared" si="36"/>
        <v>334</v>
      </c>
      <c r="B3943" s="31">
        <v>44986</v>
      </c>
      <c r="C3943" s="31">
        <v>44914</v>
      </c>
      <c r="D3943" s="19" t="s">
        <v>776</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19" t="s">
        <v>81</v>
      </c>
      <c r="K3943" s="51" t="str">
        <f ca="1">LeaveTracker[[#This Row],[Days]]&amp;" "&amp;LeaveTracker[[#This Row],[Type of Leave]]</f>
        <v>0 SL</v>
      </c>
      <c r="L3943" s="23">
        <f ca="1">NETWORKDAYS(LeaveTracker[[#This Row],[Start Date]],LeaveTracker[[#This Row],[End Date]],lstHolidays)</f>
        <v>0</v>
      </c>
      <c r="M3943" s="27"/>
    </row>
    <row r="3944" spans="1:13" ht="30" customHeight="1" x14ac:dyDescent="0.3">
      <c r="A3944" s="27">
        <f t="shared" si="36"/>
        <v>335</v>
      </c>
      <c r="B3944" s="31">
        <v>44986</v>
      </c>
      <c r="C3944" s="31">
        <v>44915</v>
      </c>
      <c r="D3944" s="19" t="s">
        <v>875</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19" t="s">
        <v>81</v>
      </c>
      <c r="K3944" s="51" t="str">
        <f ca="1">LeaveTracker[[#This Row],[Days]]&amp;" "&amp;LeaveTracker[[#This Row],[Type of Leave]]</f>
        <v>1 SL</v>
      </c>
      <c r="L3944" s="23">
        <f ca="1">NETWORKDAYS(LeaveTracker[[#This Row],[Start Date]],LeaveTracker[[#This Row],[End Date]],lstHolidays)</f>
        <v>1</v>
      </c>
      <c r="M3944" s="27"/>
    </row>
    <row r="3945" spans="1:13" ht="30" customHeight="1" x14ac:dyDescent="0.3">
      <c r="A3945" s="27">
        <f t="shared" si="36"/>
        <v>336</v>
      </c>
      <c r="B3945" s="31">
        <v>44986</v>
      </c>
      <c r="C3945" s="31">
        <v>44918</v>
      </c>
      <c r="D3945" s="19" t="s">
        <v>1775</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19" t="s">
        <v>81</v>
      </c>
      <c r="K3945" s="51" t="str">
        <f ca="1">LeaveTracker[[#This Row],[Days]]&amp;" "&amp;LeaveTracker[[#This Row],[Type of Leave]]</f>
        <v>1 SL</v>
      </c>
      <c r="L3945" s="23">
        <f ca="1">NETWORKDAYS(LeaveTracker[[#This Row],[Start Date]],LeaveTracker[[#This Row],[End Date]],lstHolidays)</f>
        <v>1</v>
      </c>
      <c r="M3945" s="27"/>
    </row>
    <row r="3946" spans="1:13" ht="30" customHeight="1" x14ac:dyDescent="0.3">
      <c r="A3946" s="27">
        <f t="shared" si="36"/>
        <v>337</v>
      </c>
      <c r="B3946" s="31">
        <v>44986</v>
      </c>
      <c r="C3946" s="31">
        <v>44924</v>
      </c>
      <c r="D3946" s="19" t="s">
        <v>875</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19" t="s">
        <v>81</v>
      </c>
      <c r="K3946" s="51" t="str">
        <f ca="1">LeaveTracker[[#This Row],[Days]]&amp;" "&amp;LeaveTracker[[#This Row],[Type of Leave]]</f>
        <v>2 SL</v>
      </c>
      <c r="L3946" s="23">
        <f ca="1">NETWORKDAYS(LeaveTracker[[#This Row],[Start Date]],LeaveTracker[[#This Row],[End Date]],lstHolidays)</f>
        <v>2</v>
      </c>
      <c r="M3946" s="27"/>
    </row>
    <row r="3947" spans="1:13" ht="30" customHeight="1" x14ac:dyDescent="0.3">
      <c r="A3947" s="27">
        <f t="shared" si="36"/>
        <v>338</v>
      </c>
      <c r="B3947" s="31">
        <v>44986</v>
      </c>
      <c r="C3947" s="31">
        <v>44922</v>
      </c>
      <c r="D3947" s="19" t="s">
        <v>776</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19" t="s">
        <v>81</v>
      </c>
      <c r="K3947" s="51" t="str">
        <f ca="1">LeaveTracker[[#This Row],[Days]]&amp;" "&amp;LeaveTracker[[#This Row],[Type of Leave]]</f>
        <v>3 SL</v>
      </c>
      <c r="L3947" s="23">
        <f ca="1">NETWORKDAYS(LeaveTracker[[#This Row],[Start Date]],LeaveTracker[[#This Row],[End Date]],lstHolidays)</f>
        <v>3</v>
      </c>
      <c r="M3947" s="27"/>
    </row>
    <row r="3948" spans="1:13" ht="30" customHeight="1" x14ac:dyDescent="0.3">
      <c r="A3948" s="27">
        <f t="shared" si="36"/>
        <v>339</v>
      </c>
      <c r="B3948" s="31">
        <v>44986</v>
      </c>
      <c r="C3948" s="31">
        <v>44931</v>
      </c>
      <c r="D3948" s="19" t="s">
        <v>530</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19" t="s">
        <v>81</v>
      </c>
      <c r="K3948" s="51" t="str">
        <f ca="1">LeaveTracker[[#This Row],[Days]]&amp;" "&amp;LeaveTracker[[#This Row],[Type of Leave]]</f>
        <v>1 SL</v>
      </c>
      <c r="L3948" s="23">
        <f ca="1">NETWORKDAYS(LeaveTracker[[#This Row],[Start Date]],LeaveTracker[[#This Row],[End Date]],lstHolidays)</f>
        <v>1</v>
      </c>
      <c r="M3948" s="27"/>
    </row>
    <row r="3949" spans="1:13" ht="30" customHeight="1" x14ac:dyDescent="0.3">
      <c r="A3949" s="27">
        <f t="shared" si="36"/>
        <v>340</v>
      </c>
      <c r="B3949" s="31">
        <v>44986</v>
      </c>
      <c r="C3949" s="31">
        <v>44938</v>
      </c>
      <c r="D3949" s="19" t="s">
        <v>530</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19" t="s">
        <v>81</v>
      </c>
      <c r="K3949" s="51" t="str">
        <f ca="1">LeaveTracker[[#This Row],[Days]]&amp;" "&amp;LeaveTracker[[#This Row],[Type of Leave]]</f>
        <v>3 SL</v>
      </c>
      <c r="L3949" s="23">
        <f ca="1">NETWORKDAYS(LeaveTracker[[#This Row],[Start Date]],LeaveTracker[[#This Row],[End Date]],lstHolidays)</f>
        <v>3</v>
      </c>
      <c r="M3949" s="27"/>
    </row>
    <row r="3950" spans="1:13" ht="30" customHeight="1" x14ac:dyDescent="0.3">
      <c r="A3950" s="27">
        <f t="shared" si="36"/>
        <v>341</v>
      </c>
      <c r="B3950" s="31">
        <v>44986</v>
      </c>
      <c r="C3950" s="31">
        <v>44956</v>
      </c>
      <c r="D3950" s="19" t="s">
        <v>906</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19" t="s">
        <v>81</v>
      </c>
      <c r="K3950" s="51" t="str">
        <f ca="1">LeaveTracker[[#This Row],[Days]]&amp;" "&amp;LeaveTracker[[#This Row],[Type of Leave]]</f>
        <v>1 SL</v>
      </c>
      <c r="L3950" s="23">
        <f ca="1">NETWORKDAYS(LeaveTracker[[#This Row],[Start Date]],LeaveTracker[[#This Row],[End Date]],lstHolidays)</f>
        <v>1</v>
      </c>
      <c r="M3950" s="27"/>
    </row>
    <row r="3951" spans="1:13" ht="30" customHeight="1" x14ac:dyDescent="0.3">
      <c r="A3951" s="27">
        <f t="shared" si="36"/>
        <v>342</v>
      </c>
      <c r="B3951" s="31">
        <v>44986</v>
      </c>
      <c r="C3951" s="31">
        <v>44966</v>
      </c>
      <c r="D3951" s="19" t="s">
        <v>1311</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19" t="s">
        <v>82</v>
      </c>
      <c r="K3951" s="51" t="str">
        <f ca="1">LeaveTracker[[#This Row],[Days]]&amp;" "&amp;LeaveTracker[[#This Row],[Type of Leave]]</f>
        <v>2 VL</v>
      </c>
      <c r="L3951" s="23">
        <f ca="1">NETWORKDAYS(LeaveTracker[[#This Row],[Start Date]],LeaveTracker[[#This Row],[End Date]],lstHolidays)</f>
        <v>2</v>
      </c>
      <c r="M3951" s="27"/>
    </row>
    <row r="3952" spans="1:13" ht="30" customHeight="1" x14ac:dyDescent="0.3">
      <c r="A3952" s="27">
        <f t="shared" si="36"/>
        <v>343</v>
      </c>
      <c r="B3952" s="31">
        <v>44986</v>
      </c>
      <c r="C3952" s="31">
        <v>44943</v>
      </c>
      <c r="D3952" s="19" t="s">
        <v>2129</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19" t="s">
        <v>81</v>
      </c>
      <c r="K3952" s="51" t="str">
        <f ca="1">LeaveTracker[[#This Row],[Days]]&amp;" "&amp;LeaveTracker[[#This Row],[Type of Leave]]</f>
        <v>1 SL</v>
      </c>
      <c r="L3952" s="23">
        <f ca="1">NETWORKDAYS(LeaveTracker[[#This Row],[Start Date]],LeaveTracker[[#This Row],[End Date]],lstHolidays)</f>
        <v>1</v>
      </c>
      <c r="M3952" s="27"/>
    </row>
    <row r="3953" spans="1:13" ht="30" customHeight="1" x14ac:dyDescent="0.3">
      <c r="A3953" s="27">
        <f t="shared" si="36"/>
        <v>344</v>
      </c>
      <c r="B3953" s="31">
        <v>44986</v>
      </c>
      <c r="C3953" s="31">
        <v>44937</v>
      </c>
      <c r="D3953" s="19" t="s">
        <v>323</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19" t="s">
        <v>298</v>
      </c>
      <c r="J3953" s="43" t="s">
        <v>105</v>
      </c>
      <c r="K3953" s="51" t="str">
        <f ca="1">LeaveTracker[[#This Row],[Days]]&amp;" "&amp;LeaveTracker[[#This Row],[Type of Leave]]</f>
        <v>1 OTHER</v>
      </c>
      <c r="L3953" s="23">
        <f ca="1">NETWORKDAYS(LeaveTracker[[#This Row],[Start Date]],LeaveTracker[[#This Row],[End Date]],lstHolidays)</f>
        <v>1</v>
      </c>
      <c r="M3953" s="27"/>
    </row>
    <row r="3954" spans="1:13" ht="30" customHeight="1" x14ac:dyDescent="0.3">
      <c r="A3954" s="27">
        <f t="shared" si="36"/>
        <v>345</v>
      </c>
      <c r="B3954" s="31">
        <v>44986</v>
      </c>
      <c r="C3954" s="31">
        <v>44932</v>
      </c>
      <c r="D3954" s="19" t="s">
        <v>1311</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19" t="s">
        <v>82</v>
      </c>
      <c r="K3954" s="51" t="str">
        <f ca="1">LeaveTracker[[#This Row],[Days]]&amp;" "&amp;LeaveTracker[[#This Row],[Type of Leave]]</f>
        <v>1 VL</v>
      </c>
      <c r="L3954" s="23">
        <f ca="1">NETWORKDAYS(LeaveTracker[[#This Row],[Start Date]],LeaveTracker[[#This Row],[End Date]],lstHolidays)</f>
        <v>1</v>
      </c>
      <c r="M3954" s="27"/>
    </row>
    <row r="3955" spans="1:13" ht="30" customHeight="1" x14ac:dyDescent="0.3">
      <c r="A3955" s="27">
        <f t="shared" si="36"/>
        <v>346</v>
      </c>
      <c r="B3955" s="31">
        <v>44986</v>
      </c>
      <c r="C3955" s="31">
        <v>44931</v>
      </c>
      <c r="D3955" s="19" t="s">
        <v>323</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19" t="s">
        <v>81</v>
      </c>
      <c r="K3955" s="51" t="str">
        <f ca="1">LeaveTracker[[#This Row],[Days]]&amp;" "&amp;LeaveTracker[[#This Row],[Type of Leave]]</f>
        <v>1 SL</v>
      </c>
      <c r="L3955" s="23">
        <f ca="1">NETWORKDAYS(LeaveTracker[[#This Row],[Start Date]],LeaveTracker[[#This Row],[End Date]],lstHolidays)</f>
        <v>1</v>
      </c>
      <c r="M3955" s="27"/>
    </row>
    <row r="3956" spans="1:13" ht="30"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19" t="s">
        <v>298</v>
      </c>
      <c r="J3956" s="43" t="s">
        <v>105</v>
      </c>
      <c r="K3956" s="51" t="str">
        <f ca="1">LeaveTracker[[#This Row],[Days]]&amp;" "&amp;LeaveTracker[[#This Row],[Type of Leave]]</f>
        <v>1 OTHER</v>
      </c>
      <c r="L3956" s="23">
        <f ca="1">NETWORKDAYS(LeaveTracker[[#This Row],[Start Date]],LeaveTracker[[#This Row],[End Date]],lstHolidays)</f>
        <v>1</v>
      </c>
      <c r="M3956" s="27"/>
    </row>
    <row r="3957" spans="1:13" ht="30" customHeight="1" x14ac:dyDescent="0.3">
      <c r="A3957" s="27">
        <f t="shared" si="36"/>
        <v>348</v>
      </c>
      <c r="B3957" s="31">
        <v>44986</v>
      </c>
      <c r="C3957" s="31">
        <v>44945</v>
      </c>
      <c r="D3957" s="19" t="s">
        <v>1311</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19" t="s">
        <v>81</v>
      </c>
      <c r="K3957" s="51" t="str">
        <f ca="1">LeaveTracker[[#This Row],[Days]]&amp;" "&amp;LeaveTracker[[#This Row],[Type of Leave]]</f>
        <v>1 SL</v>
      </c>
      <c r="L3957" s="23">
        <f ca="1">NETWORKDAYS(LeaveTracker[[#This Row],[Start Date]],LeaveTracker[[#This Row],[End Date]],lstHolidays)</f>
        <v>1</v>
      </c>
      <c r="M3957" s="27"/>
    </row>
    <row r="3958" spans="1:13" ht="30" customHeight="1" x14ac:dyDescent="0.3">
      <c r="A3958" s="27">
        <f t="shared" si="36"/>
        <v>349</v>
      </c>
      <c r="B3958" s="31">
        <v>44986</v>
      </c>
      <c r="C3958" s="31">
        <v>44952</v>
      </c>
      <c r="D3958" s="19" t="s">
        <v>2130</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19" t="s">
        <v>81</v>
      </c>
      <c r="K3958" s="51" t="str">
        <f ca="1">LeaveTracker[[#This Row],[Days]]&amp;" "&amp;LeaveTracker[[#This Row],[Type of Leave]]</f>
        <v>2 SL</v>
      </c>
      <c r="L3958" s="23">
        <f ca="1">NETWORKDAYS(LeaveTracker[[#This Row],[Start Date]],LeaveTracker[[#This Row],[End Date]],lstHolidays)</f>
        <v>2</v>
      </c>
      <c r="M3958" s="27"/>
    </row>
    <row r="3959" spans="1:13" ht="30" customHeight="1" x14ac:dyDescent="0.3">
      <c r="A3959" s="27">
        <f t="shared" si="36"/>
        <v>350</v>
      </c>
      <c r="B3959" s="31">
        <v>44986</v>
      </c>
      <c r="C3959" s="31">
        <v>44935</v>
      </c>
      <c r="D3959" s="19" t="s">
        <v>367</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19" t="s">
        <v>298</v>
      </c>
      <c r="J3959" s="43" t="s">
        <v>105</v>
      </c>
      <c r="K3959" s="51" t="str">
        <f ca="1">LeaveTracker[[#This Row],[Days]]&amp;" "&amp;LeaveTracker[[#This Row],[Type of Leave]]</f>
        <v>1 OTHER</v>
      </c>
      <c r="L3959" s="23">
        <f ca="1">NETWORKDAYS(LeaveTracker[[#This Row],[Start Date]],LeaveTracker[[#This Row],[End Date]],lstHolidays)</f>
        <v>1</v>
      </c>
      <c r="M3959" s="27"/>
    </row>
    <row r="3960" spans="1:13" ht="30" customHeight="1" x14ac:dyDescent="0.3">
      <c r="A3960" s="27">
        <f t="shared" si="36"/>
        <v>351</v>
      </c>
      <c r="B3960" s="31">
        <v>44986</v>
      </c>
      <c r="C3960" s="31">
        <v>44935</v>
      </c>
      <c r="D3960" s="19" t="s">
        <v>367</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19" t="s">
        <v>81</v>
      </c>
      <c r="K3960" s="51" t="str">
        <f ca="1">LeaveTracker[[#This Row],[Days]]&amp;" "&amp;LeaveTracker[[#This Row],[Type of Leave]]</f>
        <v>1 SL</v>
      </c>
      <c r="L3960" s="23">
        <f ca="1">NETWORKDAYS(LeaveTracker[[#This Row],[Start Date]],LeaveTracker[[#This Row],[End Date]],lstHolidays)</f>
        <v>1</v>
      </c>
      <c r="M3960" s="27"/>
    </row>
    <row r="3961" spans="1:13" ht="30" customHeight="1" x14ac:dyDescent="0.3">
      <c r="A3961" s="27">
        <f t="shared" si="36"/>
        <v>352</v>
      </c>
      <c r="B3961" s="31">
        <v>44986</v>
      </c>
      <c r="C3961" s="31">
        <v>44942</v>
      </c>
      <c r="D3961" s="19" t="s">
        <v>578</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19" t="s">
        <v>81</v>
      </c>
      <c r="K3961" s="51" t="str">
        <f ca="1">LeaveTracker[[#This Row],[Days]]&amp;" "&amp;LeaveTracker[[#This Row],[Type of Leave]]</f>
        <v>1 SL</v>
      </c>
      <c r="L3961" s="23">
        <f ca="1">NETWORKDAYS(LeaveTracker[[#This Row],[Start Date]],LeaveTracker[[#This Row],[End Date]],lstHolidays)</f>
        <v>1</v>
      </c>
      <c r="M3961" s="27"/>
    </row>
    <row r="3962" spans="1:13" ht="30" customHeight="1" x14ac:dyDescent="0.3">
      <c r="A3962" s="27">
        <v>352</v>
      </c>
      <c r="B3962" s="31">
        <v>44986</v>
      </c>
      <c r="C3962" s="31">
        <v>44942</v>
      </c>
      <c r="D3962" s="19" t="s">
        <v>578</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19" t="s">
        <v>81</v>
      </c>
      <c r="K3962" s="51" t="str">
        <f ca="1">LeaveTracker[[#This Row],[Days]]&amp;" "&amp;LeaveTracker[[#This Row],[Type of Leave]]</f>
        <v>2 SL</v>
      </c>
      <c r="L3962" s="23">
        <f ca="1">NETWORKDAYS(LeaveTracker[[#This Row],[Start Date]],LeaveTracker[[#This Row],[End Date]],lstHolidays)</f>
        <v>2</v>
      </c>
      <c r="M3962" s="27"/>
    </row>
    <row r="3963" spans="1:13" ht="30" customHeight="1" x14ac:dyDescent="0.3">
      <c r="A3963" s="27">
        <f t="shared" si="36"/>
        <v>353</v>
      </c>
      <c r="B3963" s="31">
        <v>44986</v>
      </c>
      <c r="C3963" s="31">
        <v>44916</v>
      </c>
      <c r="D3963" s="19" t="s">
        <v>452</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19" t="s">
        <v>82</v>
      </c>
      <c r="K3963" s="51" t="str">
        <f ca="1">LeaveTracker[[#This Row],[Days]]&amp;" "&amp;LeaveTracker[[#This Row],[Type of Leave]]</f>
        <v>4 VL</v>
      </c>
      <c r="L3963" s="23">
        <f ca="1">NETWORKDAYS(LeaveTracker[[#This Row],[Start Date]],LeaveTracker[[#This Row],[End Date]],lstHolidays)</f>
        <v>4</v>
      </c>
      <c r="M3963" s="27"/>
    </row>
    <row r="3964" spans="1:13" ht="30" customHeight="1" x14ac:dyDescent="0.3">
      <c r="A3964" s="27">
        <f t="shared" si="36"/>
        <v>354</v>
      </c>
      <c r="B3964" s="31">
        <v>44986</v>
      </c>
      <c r="C3964" s="31">
        <v>44956</v>
      </c>
      <c r="D3964" s="19" t="s">
        <v>2134</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19" t="s">
        <v>81</v>
      </c>
      <c r="K3964" s="51" t="str">
        <f ca="1">LeaveTracker[[#This Row],[Days]]&amp;" "&amp;LeaveTracker[[#This Row],[Type of Leave]]</f>
        <v>9 SL</v>
      </c>
      <c r="L3964" s="23">
        <f ca="1">NETWORKDAYS(LeaveTracker[[#This Row],[Start Date]],LeaveTracker[[#This Row],[End Date]],lstHolidays)</f>
        <v>9</v>
      </c>
      <c r="M3964" s="27"/>
    </row>
    <row r="3965" spans="1:13" ht="30" customHeight="1" x14ac:dyDescent="0.3">
      <c r="A3965" s="27">
        <f t="shared" si="36"/>
        <v>355</v>
      </c>
      <c r="B3965" s="31">
        <v>44986</v>
      </c>
      <c r="C3965" s="31">
        <v>44917</v>
      </c>
      <c r="D3965" s="19" t="s">
        <v>323</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19" t="s">
        <v>82</v>
      </c>
      <c r="K3965" s="51" t="str">
        <f ca="1">LeaveTracker[[#This Row],[Days]]&amp;" "&amp;LeaveTracker[[#This Row],[Type of Leave]]</f>
        <v>2 VL</v>
      </c>
      <c r="L3965" s="23">
        <f ca="1">NETWORKDAYS(LeaveTracker[[#This Row],[Start Date]],LeaveTracker[[#This Row],[End Date]],lstHolidays)</f>
        <v>2</v>
      </c>
      <c r="M3965" s="27"/>
    </row>
    <row r="3966" spans="1:13" ht="30" customHeight="1" x14ac:dyDescent="0.3">
      <c r="A3966" s="27">
        <f t="shared" si="36"/>
        <v>356</v>
      </c>
      <c r="B3966" s="31">
        <v>44986</v>
      </c>
      <c r="C3966" s="31">
        <v>44910</v>
      </c>
      <c r="D3966" s="19" t="s">
        <v>1002</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19" t="s">
        <v>82</v>
      </c>
      <c r="K3966" s="51" t="str">
        <f ca="1">LeaveTracker[[#This Row],[Days]]&amp;" "&amp;LeaveTracker[[#This Row],[Type of Leave]]</f>
        <v>3 VL</v>
      </c>
      <c r="L3966" s="23">
        <f ca="1">NETWORKDAYS(LeaveTracker[[#This Row],[Start Date]],LeaveTracker[[#This Row],[End Date]],lstHolidays)</f>
        <v>3</v>
      </c>
      <c r="M3966" s="27"/>
    </row>
    <row r="3967" spans="1:13" ht="30"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19" t="s">
        <v>82</v>
      </c>
      <c r="K3967" s="51" t="str">
        <f ca="1">LeaveTracker[[#This Row],[Days]]&amp;" "&amp;LeaveTracker[[#This Row],[Type of Leave]]</f>
        <v>2 VL</v>
      </c>
      <c r="L3967" s="23">
        <f ca="1">NETWORKDAYS(LeaveTracker[[#This Row],[Start Date]],LeaveTracker[[#This Row],[End Date]],lstHolidays)</f>
        <v>2</v>
      </c>
      <c r="M3967" s="27"/>
    </row>
    <row r="3968" spans="1:13" ht="30" customHeight="1" x14ac:dyDescent="0.3">
      <c r="A3968" s="27">
        <f t="shared" si="36"/>
        <v>358</v>
      </c>
      <c r="B3968" s="31">
        <v>44986</v>
      </c>
      <c r="C3968" s="31">
        <v>44914</v>
      </c>
      <c r="D3968" s="19" t="s">
        <v>2136</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19" t="s">
        <v>82</v>
      </c>
      <c r="K3968" s="51" t="str">
        <f ca="1">LeaveTracker[[#This Row],[Days]]&amp;" "&amp;LeaveTracker[[#This Row],[Type of Leave]]</f>
        <v>5 VL</v>
      </c>
      <c r="L3968" s="23">
        <f ca="1">NETWORKDAYS(LeaveTracker[[#This Row],[Start Date]],LeaveTracker[[#This Row],[End Date]],lstHolidays)</f>
        <v>5</v>
      </c>
      <c r="M3968" s="27"/>
    </row>
    <row r="3969" spans="1:13" ht="30" customHeight="1" x14ac:dyDescent="0.3">
      <c r="A3969" s="27">
        <f t="shared" si="36"/>
        <v>359</v>
      </c>
      <c r="B3969" s="31">
        <v>44986</v>
      </c>
      <c r="C3969" s="31">
        <v>44904</v>
      </c>
      <c r="D3969" s="19" t="s">
        <v>2136</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19" t="s">
        <v>298</v>
      </c>
      <c r="J3969" s="43" t="s">
        <v>2137</v>
      </c>
      <c r="K3969" s="51" t="str">
        <f ca="1">LeaveTracker[[#This Row],[Days]]&amp;" "&amp;LeaveTracker[[#This Row],[Type of Leave]]</f>
        <v>1 OTHER</v>
      </c>
      <c r="L3969" s="23">
        <f ca="1">NETWORKDAYS(LeaveTracker[[#This Row],[Start Date]],LeaveTracker[[#This Row],[End Date]],lstHolidays)</f>
        <v>1</v>
      </c>
      <c r="M3969" s="27"/>
    </row>
    <row r="3970" spans="1:13" ht="30" customHeight="1" x14ac:dyDescent="0.3">
      <c r="A3970" s="27">
        <f t="shared" si="36"/>
        <v>360</v>
      </c>
      <c r="B3970" s="31">
        <v>44989</v>
      </c>
      <c r="C3970" s="31">
        <v>44986</v>
      </c>
      <c r="D3970" s="19" t="s">
        <v>780</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19" t="s">
        <v>298</v>
      </c>
      <c r="J3970" s="43" t="s">
        <v>691</v>
      </c>
      <c r="K3970" s="51" t="str">
        <f ca="1">LeaveTracker[[#This Row],[Days]]&amp;" "&amp;LeaveTracker[[#This Row],[Type of Leave]]</f>
        <v>0 OTHER</v>
      </c>
      <c r="L3970" s="23">
        <f ca="1">NETWORKDAYS(LeaveTracker[[#This Row],[Start Date]],LeaveTracker[[#This Row],[End Date]],lstHolidays)</f>
        <v>0</v>
      </c>
      <c r="M3970" s="27"/>
    </row>
    <row r="3971" spans="1:13" ht="30" customHeight="1" x14ac:dyDescent="0.3">
      <c r="A3971" s="27">
        <f t="shared" si="36"/>
        <v>361</v>
      </c>
      <c r="B3971" s="31">
        <v>44989</v>
      </c>
      <c r="C3971" s="31">
        <v>44910</v>
      </c>
      <c r="D3971" s="19" t="s">
        <v>726</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19" t="s">
        <v>82</v>
      </c>
      <c r="K3971" s="51" t="str">
        <f ca="1">LeaveTracker[[#This Row],[Days]]&amp;" "&amp;LeaveTracker[[#This Row],[Type of Leave]]</f>
        <v>1 VL</v>
      </c>
      <c r="L3971" s="23">
        <f ca="1">NETWORKDAYS(LeaveTracker[[#This Row],[Start Date]],LeaveTracker[[#This Row],[End Date]],lstHolidays)</f>
        <v>1</v>
      </c>
      <c r="M3971" s="27"/>
    </row>
    <row r="3972" spans="1:13" ht="30" customHeight="1" x14ac:dyDescent="0.3">
      <c r="A3972" s="27">
        <v>361</v>
      </c>
      <c r="B3972" s="31">
        <v>44989</v>
      </c>
      <c r="C3972" s="31">
        <v>44910</v>
      </c>
      <c r="D3972" s="19" t="s">
        <v>726</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19" t="s">
        <v>82</v>
      </c>
      <c r="K3972" s="51" t="str">
        <f ca="1">LeaveTracker[[#This Row],[Days]]&amp;" "&amp;LeaveTracker[[#This Row],[Type of Leave]]</f>
        <v>1 VL</v>
      </c>
      <c r="L3972" s="23">
        <f ca="1">NETWORKDAYS(LeaveTracker[[#This Row],[Start Date]],LeaveTracker[[#This Row],[End Date]],lstHolidays)</f>
        <v>1</v>
      </c>
      <c r="M3972" s="27"/>
    </row>
    <row r="3973" spans="1:13" ht="30" customHeight="1" x14ac:dyDescent="0.3">
      <c r="A3973" s="27">
        <f t="shared" si="36"/>
        <v>362</v>
      </c>
      <c r="B3973" s="31">
        <v>44989</v>
      </c>
      <c r="C3973" s="31">
        <v>44939</v>
      </c>
      <c r="D3973" s="19" t="s">
        <v>1837</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19" t="s">
        <v>82</v>
      </c>
      <c r="K3973" s="51" t="str">
        <f ca="1">LeaveTracker[[#This Row],[Days]]&amp;" "&amp;LeaveTracker[[#This Row],[Type of Leave]]</f>
        <v>3 VL</v>
      </c>
      <c r="L3973" s="23">
        <f ca="1">NETWORKDAYS(LeaveTracker[[#This Row],[Start Date]],LeaveTracker[[#This Row],[End Date]],lstHolidays)</f>
        <v>3</v>
      </c>
      <c r="M3973" s="27"/>
    </row>
    <row r="3974" spans="1:13" ht="30" customHeight="1" x14ac:dyDescent="0.3">
      <c r="A3974" s="27">
        <f t="shared" si="36"/>
        <v>363</v>
      </c>
      <c r="B3974" s="31">
        <v>44989</v>
      </c>
      <c r="C3974" s="31">
        <v>44939</v>
      </c>
      <c r="D3974" s="19" t="s">
        <v>362</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19" t="s">
        <v>81</v>
      </c>
      <c r="K3974" s="51" t="str">
        <f ca="1">LeaveTracker[[#This Row],[Days]]&amp;" "&amp;LeaveTracker[[#This Row],[Type of Leave]]</f>
        <v>3 SL</v>
      </c>
      <c r="L3974" s="23">
        <f ca="1">NETWORKDAYS(LeaveTracker[[#This Row],[Start Date]],LeaveTracker[[#This Row],[End Date]],lstHolidays)</f>
        <v>3</v>
      </c>
      <c r="M3974" s="27"/>
    </row>
    <row r="3975" spans="1:13" ht="30" customHeight="1" x14ac:dyDescent="0.3">
      <c r="A3975" s="27">
        <f t="shared" si="36"/>
        <v>364</v>
      </c>
      <c r="B3975" s="31">
        <v>44989</v>
      </c>
      <c r="C3975" s="31">
        <v>44937</v>
      </c>
      <c r="D3975" s="19" t="s">
        <v>730</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19" t="s">
        <v>81</v>
      </c>
      <c r="K3975" s="51" t="str">
        <f ca="1">LeaveTracker[[#This Row],[Days]]&amp;" "&amp;LeaveTracker[[#This Row],[Type of Leave]]</f>
        <v>1 SL</v>
      </c>
      <c r="L3975" s="23">
        <f ca="1">NETWORKDAYS(LeaveTracker[[#This Row],[Start Date]],LeaveTracker[[#This Row],[End Date]],lstHolidays)</f>
        <v>1</v>
      </c>
      <c r="M3975" s="27"/>
    </row>
    <row r="3976" spans="1:13" ht="30" customHeight="1" x14ac:dyDescent="0.3">
      <c r="A3976" s="27">
        <f t="shared" si="36"/>
        <v>365</v>
      </c>
      <c r="B3976" s="31">
        <v>44989</v>
      </c>
      <c r="C3976" s="31">
        <v>44937</v>
      </c>
      <c r="D3976" s="19" t="s">
        <v>726</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19" t="s">
        <v>81</v>
      </c>
      <c r="K3976" s="51" t="str">
        <f ca="1">LeaveTracker[[#This Row],[Days]]&amp;" "&amp;LeaveTracker[[#This Row],[Type of Leave]]</f>
        <v>2 SL</v>
      </c>
      <c r="L3976" s="23">
        <f ca="1">NETWORKDAYS(LeaveTracker[[#This Row],[Start Date]],LeaveTracker[[#This Row],[End Date]],lstHolidays)</f>
        <v>2</v>
      </c>
      <c r="M3976" s="27"/>
    </row>
    <row r="3977" spans="1:13" ht="30" customHeight="1" x14ac:dyDescent="0.3">
      <c r="A3977" s="27">
        <f t="shared" si="36"/>
        <v>366</v>
      </c>
      <c r="B3977" s="31">
        <v>44989</v>
      </c>
      <c r="C3977" s="31">
        <v>44937</v>
      </c>
      <c r="D3977" s="19" t="s">
        <v>671</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19" t="s">
        <v>81</v>
      </c>
      <c r="K3977" s="51" t="str">
        <f ca="1">LeaveTracker[[#This Row],[Days]]&amp;" "&amp;LeaveTracker[[#This Row],[Type of Leave]]</f>
        <v>1 SL</v>
      </c>
      <c r="L3977" s="23">
        <f ca="1">NETWORKDAYS(LeaveTracker[[#This Row],[Start Date]],LeaveTracker[[#This Row],[End Date]],lstHolidays)</f>
        <v>1</v>
      </c>
      <c r="M3977" s="27"/>
    </row>
    <row r="3978" spans="1:13" ht="30" customHeight="1" x14ac:dyDescent="0.3">
      <c r="A3978" s="27">
        <f t="shared" si="36"/>
        <v>367</v>
      </c>
      <c r="B3978" s="31">
        <v>44989</v>
      </c>
      <c r="C3978" s="31">
        <v>44924</v>
      </c>
      <c r="D3978" s="19" t="s">
        <v>362</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19" t="s">
        <v>81</v>
      </c>
      <c r="K3978" s="51" t="str">
        <f ca="1">LeaveTracker[[#This Row],[Days]]&amp;" "&amp;LeaveTracker[[#This Row],[Type of Leave]]</f>
        <v>1 SL</v>
      </c>
      <c r="L3978" s="23">
        <f ca="1">NETWORKDAYS(LeaveTracker[[#This Row],[Start Date]],LeaveTracker[[#This Row],[End Date]],lstHolidays)</f>
        <v>1</v>
      </c>
      <c r="M3978" s="27"/>
    </row>
    <row r="3979" spans="1:13" ht="30" customHeight="1" x14ac:dyDescent="0.3">
      <c r="A3979" s="27">
        <f t="shared" si="36"/>
        <v>368</v>
      </c>
      <c r="B3979" s="31">
        <v>44989</v>
      </c>
      <c r="C3979" s="31">
        <v>44924</v>
      </c>
      <c r="D3979" s="19" t="s">
        <v>833</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19" t="s">
        <v>81</v>
      </c>
      <c r="K3979" s="51" t="str">
        <f ca="1">LeaveTracker[[#This Row],[Days]]&amp;" "&amp;LeaveTracker[[#This Row],[Type of Leave]]</f>
        <v>1 SL</v>
      </c>
      <c r="L3979" s="23">
        <f ca="1">NETWORKDAYS(LeaveTracker[[#This Row],[Start Date]],LeaveTracker[[#This Row],[End Date]],lstHolidays)</f>
        <v>1</v>
      </c>
      <c r="M3979" s="27"/>
    </row>
    <row r="3980" spans="1:13" ht="30" customHeight="1" x14ac:dyDescent="0.3">
      <c r="A3980" s="27">
        <f t="shared" si="36"/>
        <v>369</v>
      </c>
      <c r="B3980" s="31">
        <v>44989</v>
      </c>
      <c r="C3980" s="31">
        <v>44917</v>
      </c>
      <c r="D3980" s="19" t="s">
        <v>477</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19" t="s">
        <v>82</v>
      </c>
      <c r="K3980" s="51" t="str">
        <f ca="1">LeaveTracker[[#This Row],[Days]]&amp;" "&amp;LeaveTracker[[#This Row],[Type of Leave]]</f>
        <v>3 VL</v>
      </c>
      <c r="L3980" s="23">
        <f ca="1">NETWORKDAYS(LeaveTracker[[#This Row],[Start Date]],LeaveTracker[[#This Row],[End Date]],lstHolidays)</f>
        <v>3</v>
      </c>
      <c r="M3980" s="27"/>
    </row>
    <row r="3981" spans="1:13" ht="30" customHeight="1" x14ac:dyDescent="0.3">
      <c r="A3981" s="27">
        <v>369</v>
      </c>
      <c r="B3981" s="31">
        <v>44989</v>
      </c>
      <c r="C3981" s="31">
        <v>44918</v>
      </c>
      <c r="D3981" s="19" t="s">
        <v>477</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19" t="s">
        <v>82</v>
      </c>
      <c r="K3981" s="51" t="str">
        <f ca="1">LeaveTracker[[#This Row],[Days]]&amp;" "&amp;LeaveTracker[[#This Row],[Type of Leave]]</f>
        <v>2 VL</v>
      </c>
      <c r="L3981" s="23">
        <f ca="1">NETWORKDAYS(LeaveTracker[[#This Row],[Start Date]],LeaveTracker[[#This Row],[End Date]],lstHolidays)</f>
        <v>2</v>
      </c>
      <c r="M3981" s="27"/>
    </row>
    <row r="3982" spans="1:13" ht="30" customHeight="1" x14ac:dyDescent="0.3">
      <c r="A3982" s="27">
        <f t="shared" si="36"/>
        <v>370</v>
      </c>
      <c r="B3982" s="31">
        <v>44989</v>
      </c>
      <c r="C3982" s="31">
        <v>44917</v>
      </c>
      <c r="D3982" s="19" t="s">
        <v>1095</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19" t="s">
        <v>82</v>
      </c>
      <c r="K3982" s="51" t="str">
        <f ca="1">LeaveTracker[[#This Row],[Days]]&amp;" "&amp;LeaveTracker[[#This Row],[Type of Leave]]</f>
        <v>2 VL</v>
      </c>
      <c r="L3982" s="23">
        <f ca="1">NETWORKDAYS(LeaveTracker[[#This Row],[Start Date]],LeaveTracker[[#This Row],[End Date]],lstHolidays)</f>
        <v>2</v>
      </c>
      <c r="M3982" s="27"/>
    </row>
    <row r="3983" spans="1:13" ht="30"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19" t="s">
        <v>81</v>
      </c>
      <c r="K3983" s="51" t="str">
        <f ca="1">LeaveTracker[[#This Row],[Days]]&amp;" "&amp;LeaveTracker[[#This Row],[Type of Leave]]</f>
        <v>1 SL</v>
      </c>
      <c r="L3983" s="23">
        <f ca="1">NETWORKDAYS(LeaveTracker[[#This Row],[Start Date]],LeaveTracker[[#This Row],[End Date]],lstHolidays)</f>
        <v>1</v>
      </c>
      <c r="M3983" s="27"/>
    </row>
    <row r="3984" spans="1:13" ht="30"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19" t="s">
        <v>81</v>
      </c>
      <c r="K3984" s="51" t="str">
        <f ca="1">LeaveTracker[[#This Row],[Days]]&amp;" "&amp;LeaveTracker[[#This Row],[Type of Leave]]</f>
        <v>2 SL</v>
      </c>
      <c r="L3984" s="23">
        <f ca="1">NETWORKDAYS(LeaveTracker[[#This Row],[Start Date]],LeaveTracker[[#This Row],[End Date]],lstHolidays)</f>
        <v>2</v>
      </c>
      <c r="M3984" s="27"/>
    </row>
    <row r="3985" spans="1:13" ht="30"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19" t="s">
        <v>81</v>
      </c>
      <c r="K3985" s="51" t="str">
        <f ca="1">LeaveTracker[[#This Row],[Days]]&amp;" "&amp;LeaveTracker[[#This Row],[Type of Leave]]</f>
        <v>1 SL</v>
      </c>
      <c r="L3985" s="23">
        <f ca="1">NETWORKDAYS(LeaveTracker[[#This Row],[Start Date]],LeaveTracker[[#This Row],[End Date]],lstHolidays)</f>
        <v>1</v>
      </c>
      <c r="M3985" s="27"/>
    </row>
    <row r="3986" spans="1:13" ht="30" customHeight="1" x14ac:dyDescent="0.3">
      <c r="A3986" s="27">
        <f t="shared" si="36"/>
        <v>374</v>
      </c>
      <c r="B3986" s="31">
        <v>44989</v>
      </c>
      <c r="C3986" s="31">
        <v>44957</v>
      </c>
      <c r="D3986" s="19" t="s">
        <v>849</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19" t="s">
        <v>81</v>
      </c>
      <c r="K3986" s="51" t="str">
        <f ca="1">LeaveTracker[[#This Row],[Days]]&amp;" "&amp;LeaveTracker[[#This Row],[Type of Leave]]</f>
        <v>1 SL</v>
      </c>
      <c r="L3986" s="23">
        <f ca="1">NETWORKDAYS(LeaveTracker[[#This Row],[Start Date]],LeaveTracker[[#This Row],[End Date]],lstHolidays)</f>
        <v>1</v>
      </c>
      <c r="M3986" s="27"/>
    </row>
    <row r="3987" spans="1:13" ht="30" customHeight="1" x14ac:dyDescent="0.3">
      <c r="A3987" s="27">
        <f t="shared" ref="A3987:A4056" si="37">A3986+1</f>
        <v>375</v>
      </c>
      <c r="B3987" s="31">
        <v>44989</v>
      </c>
      <c r="C3987" s="31">
        <v>44944</v>
      </c>
      <c r="D3987" s="19" t="s">
        <v>336</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19" t="s">
        <v>298</v>
      </c>
      <c r="J3987" s="43" t="s">
        <v>2127</v>
      </c>
      <c r="K3987" s="51" t="str">
        <f ca="1">LeaveTracker[[#This Row],[Days]]&amp;" "&amp;LeaveTracker[[#This Row],[Type of Leave]]</f>
        <v>1 OTHER</v>
      </c>
      <c r="L3987" s="23">
        <f ca="1">NETWORKDAYS(LeaveTracker[[#This Row],[Start Date]],LeaveTracker[[#This Row],[End Date]],lstHolidays)</f>
        <v>1</v>
      </c>
      <c r="M3987" s="27"/>
    </row>
    <row r="3988" spans="1:13" ht="30" customHeight="1" x14ac:dyDescent="0.3">
      <c r="A3988" s="27">
        <f t="shared" si="37"/>
        <v>376</v>
      </c>
      <c r="B3988" s="31">
        <v>44989</v>
      </c>
      <c r="C3988" s="31">
        <v>44939</v>
      </c>
      <c r="D3988" s="19" t="s">
        <v>2139</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19" t="s">
        <v>81</v>
      </c>
      <c r="K3988" s="51" t="str">
        <f ca="1">LeaveTracker[[#This Row],[Days]]&amp;" "&amp;LeaveTracker[[#This Row],[Type of Leave]]</f>
        <v>2 SL</v>
      </c>
      <c r="L3988" s="23">
        <f ca="1">NETWORKDAYS(LeaveTracker[[#This Row],[Start Date]],LeaveTracker[[#This Row],[End Date]],lstHolidays)</f>
        <v>2</v>
      </c>
      <c r="M3988" s="27"/>
    </row>
    <row r="3989" spans="1:13" ht="30" customHeight="1" x14ac:dyDescent="0.3">
      <c r="A3989" s="27">
        <f t="shared" si="37"/>
        <v>377</v>
      </c>
      <c r="B3989" s="31">
        <v>44989</v>
      </c>
      <c r="C3989" s="31">
        <v>44950</v>
      </c>
      <c r="D3989" s="19" t="s">
        <v>278</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19" t="s">
        <v>298</v>
      </c>
      <c r="J3989" s="43" t="s">
        <v>2127</v>
      </c>
      <c r="K3989" s="51" t="str">
        <f ca="1">LeaveTracker[[#This Row],[Days]]&amp;" "&amp;LeaveTracker[[#This Row],[Type of Leave]]</f>
        <v>0 OTHER</v>
      </c>
      <c r="L3989" s="23">
        <f ca="1">NETWORKDAYS(LeaveTracker[[#This Row],[Start Date]],LeaveTracker[[#This Row],[End Date]],lstHolidays)</f>
        <v>0</v>
      </c>
      <c r="M3989" s="27"/>
    </row>
    <row r="3990" spans="1:13" ht="30" customHeight="1" x14ac:dyDescent="0.3">
      <c r="A3990" s="27">
        <f t="shared" si="37"/>
        <v>378</v>
      </c>
      <c r="B3990" s="31">
        <v>44989</v>
      </c>
      <c r="C3990" s="31">
        <v>44936</v>
      </c>
      <c r="D3990" s="19" t="s">
        <v>443</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19" t="s">
        <v>298</v>
      </c>
      <c r="J3990" s="43" t="s">
        <v>2140</v>
      </c>
      <c r="K3990" s="51" t="str">
        <f ca="1">LeaveTracker[[#This Row],[Days]]&amp;" "&amp;LeaveTracker[[#This Row],[Type of Leave]]</f>
        <v>5 OTHER</v>
      </c>
      <c r="L3990" s="23">
        <f ca="1">NETWORKDAYS(LeaveTracker[[#This Row],[Start Date]],LeaveTracker[[#This Row],[End Date]],lstHolidays)</f>
        <v>5</v>
      </c>
      <c r="M3990" s="27"/>
    </row>
    <row r="3991" spans="1:13" ht="30" customHeight="1" x14ac:dyDescent="0.3">
      <c r="A3991" s="27">
        <f t="shared" si="37"/>
        <v>379</v>
      </c>
      <c r="B3991" s="31">
        <v>44989</v>
      </c>
      <c r="C3991" s="31">
        <v>44938</v>
      </c>
      <c r="D3991" s="19" t="s">
        <v>991</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19" t="s">
        <v>298</v>
      </c>
      <c r="J3991" s="43" t="s">
        <v>2127</v>
      </c>
      <c r="K3991" s="51" t="str">
        <f ca="1">LeaveTracker[[#This Row],[Days]]&amp;" "&amp;LeaveTracker[[#This Row],[Type of Leave]]</f>
        <v>2 OTHER</v>
      </c>
      <c r="L3991" s="23">
        <f ca="1">NETWORKDAYS(LeaveTracker[[#This Row],[Start Date]],LeaveTracker[[#This Row],[End Date]],lstHolidays)</f>
        <v>2</v>
      </c>
      <c r="M3991" s="27"/>
    </row>
    <row r="3992" spans="1:13" ht="30" customHeight="1" x14ac:dyDescent="0.3">
      <c r="A3992" s="27">
        <f t="shared" si="37"/>
        <v>380</v>
      </c>
      <c r="B3992" s="31">
        <v>44989</v>
      </c>
      <c r="C3992" s="31">
        <v>44958</v>
      </c>
      <c r="D3992" s="19" t="s">
        <v>776</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19" t="s">
        <v>81</v>
      </c>
      <c r="K3992" s="51" t="str">
        <f ca="1">LeaveTracker[[#This Row],[Days]]&amp;" "&amp;LeaveTracker[[#This Row],[Type of Leave]]</f>
        <v>2 SL</v>
      </c>
      <c r="L3992" s="23">
        <f ca="1">NETWORKDAYS(LeaveTracker[[#This Row],[Start Date]],LeaveTracker[[#This Row],[End Date]],lstHolidays)</f>
        <v>2</v>
      </c>
      <c r="M3992" s="27"/>
    </row>
    <row r="3993" spans="1:13" ht="30" customHeight="1" x14ac:dyDescent="0.3">
      <c r="A3993" s="27">
        <f t="shared" si="37"/>
        <v>381</v>
      </c>
      <c r="B3993" s="31">
        <v>44989</v>
      </c>
      <c r="C3993" s="31">
        <v>44943</v>
      </c>
      <c r="D3993" s="19" t="s">
        <v>355</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19" t="s">
        <v>81</v>
      </c>
      <c r="K3993" s="51" t="str">
        <f ca="1">LeaveTracker[[#This Row],[Days]]&amp;" "&amp;LeaveTracker[[#This Row],[Type of Leave]]</f>
        <v>1 SL</v>
      </c>
      <c r="L3993" s="23">
        <f ca="1">NETWORKDAYS(LeaveTracker[[#This Row],[Start Date]],LeaveTracker[[#This Row],[End Date]],lstHolidays)</f>
        <v>1</v>
      </c>
      <c r="M3993" s="27"/>
    </row>
    <row r="3994" spans="1:13" ht="30" customHeight="1" x14ac:dyDescent="0.3">
      <c r="A3994" s="27">
        <f t="shared" si="37"/>
        <v>382</v>
      </c>
      <c r="B3994" s="31">
        <v>44989</v>
      </c>
      <c r="C3994" s="31">
        <v>44942</v>
      </c>
      <c r="D3994" s="19" t="s">
        <v>597</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19" t="s">
        <v>81</v>
      </c>
      <c r="K3994" s="51" t="str">
        <f ca="1">LeaveTracker[[#This Row],[Days]]&amp;" "&amp;LeaveTracker[[#This Row],[Type of Leave]]</f>
        <v>1 SL</v>
      </c>
      <c r="L3994" s="23">
        <f ca="1">NETWORKDAYS(LeaveTracker[[#This Row],[Start Date]],LeaveTracker[[#This Row],[End Date]],lstHolidays)</f>
        <v>1</v>
      </c>
      <c r="M3994" s="27"/>
    </row>
    <row r="3995" spans="1:13" ht="30" customHeight="1" x14ac:dyDescent="0.3">
      <c r="A3995" s="27">
        <f t="shared" si="37"/>
        <v>383</v>
      </c>
      <c r="B3995" s="31">
        <v>44989</v>
      </c>
      <c r="C3995" s="31">
        <v>44942</v>
      </c>
      <c r="D3995" s="19" t="s">
        <v>583</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19" t="s">
        <v>298</v>
      </c>
      <c r="J3995" s="43" t="s">
        <v>274</v>
      </c>
      <c r="K3995" s="51" t="str">
        <f ca="1">LeaveTracker[[#This Row],[Days]]&amp;" "&amp;LeaveTracker[[#This Row],[Type of Leave]]</f>
        <v>1 OTHER</v>
      </c>
      <c r="L3995" s="23">
        <f ca="1">NETWORKDAYS(LeaveTracker[[#This Row],[Start Date]],LeaveTracker[[#This Row],[End Date]],lstHolidays)</f>
        <v>1</v>
      </c>
      <c r="M3995" s="27"/>
    </row>
    <row r="3996" spans="1:13" ht="30" customHeight="1" x14ac:dyDescent="0.3">
      <c r="A3996" s="27">
        <f t="shared" si="37"/>
        <v>384</v>
      </c>
      <c r="B3996" s="31">
        <v>44989</v>
      </c>
      <c r="C3996" s="31">
        <v>44944</v>
      </c>
      <c r="D3996" s="19" t="s">
        <v>1046</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19" t="s">
        <v>82</v>
      </c>
      <c r="K3996" s="51" t="str">
        <f ca="1">LeaveTracker[[#This Row],[Days]]&amp;" "&amp;LeaveTracker[[#This Row],[Type of Leave]]</f>
        <v>1 VL</v>
      </c>
      <c r="L3996" s="23">
        <f ca="1">NETWORKDAYS(LeaveTracker[[#This Row],[Start Date]],LeaveTracker[[#This Row],[End Date]],lstHolidays)</f>
        <v>1</v>
      </c>
      <c r="M3996" s="27"/>
    </row>
    <row r="3997" spans="1:13" ht="30" customHeight="1" x14ac:dyDescent="0.3">
      <c r="A3997" s="27">
        <f t="shared" si="37"/>
        <v>385</v>
      </c>
      <c r="B3997" s="31">
        <v>44989</v>
      </c>
      <c r="C3997" s="31">
        <v>44944</v>
      </c>
      <c r="D3997" s="19" t="s">
        <v>290</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19" t="s">
        <v>298</v>
      </c>
      <c r="J3997" s="43" t="s">
        <v>2100</v>
      </c>
      <c r="K3997" s="51" t="str">
        <f ca="1">LeaveTracker[[#This Row],[Days]]&amp;" "&amp;LeaveTracker[[#This Row],[Type of Leave]]</f>
        <v>1 OTHER</v>
      </c>
      <c r="L3997" s="23">
        <f ca="1">NETWORKDAYS(LeaveTracker[[#This Row],[Start Date]],LeaveTracker[[#This Row],[End Date]],lstHolidays)</f>
        <v>1</v>
      </c>
      <c r="M3997" s="27"/>
    </row>
    <row r="3998" spans="1:13" ht="30" customHeight="1" x14ac:dyDescent="0.3">
      <c r="A3998" s="27">
        <f t="shared" si="37"/>
        <v>386</v>
      </c>
      <c r="B3998" s="31">
        <v>44989</v>
      </c>
      <c r="C3998" s="31">
        <v>44944</v>
      </c>
      <c r="D3998" s="19" t="s">
        <v>553</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19" t="s">
        <v>81</v>
      </c>
      <c r="K3998" s="51" t="str">
        <f ca="1">LeaveTracker[[#This Row],[Days]]&amp;" "&amp;LeaveTracker[[#This Row],[Type of Leave]]</f>
        <v>2 SL</v>
      </c>
      <c r="L3998" s="23">
        <f ca="1">NETWORKDAYS(LeaveTracker[[#This Row],[Start Date]],LeaveTracker[[#This Row],[End Date]],lstHolidays)</f>
        <v>2</v>
      </c>
      <c r="M3998" s="27"/>
    </row>
    <row r="3999" spans="1:13" ht="30" customHeight="1" x14ac:dyDescent="0.3">
      <c r="A3999" s="27">
        <f t="shared" si="37"/>
        <v>387</v>
      </c>
      <c r="B3999" s="31">
        <v>44989</v>
      </c>
      <c r="C3999" s="31">
        <v>44956</v>
      </c>
      <c r="D3999" s="19" t="s">
        <v>630</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19" t="s">
        <v>298</v>
      </c>
      <c r="J3999" s="43" t="s">
        <v>274</v>
      </c>
      <c r="K3999" s="51" t="str">
        <f ca="1">LeaveTracker[[#This Row],[Days]]&amp;" "&amp;LeaveTracker[[#This Row],[Type of Leave]]</f>
        <v>1 OTHER</v>
      </c>
      <c r="L3999" s="23">
        <f ca="1">NETWORKDAYS(LeaveTracker[[#This Row],[Start Date]],LeaveTracker[[#This Row],[End Date]],lstHolidays)</f>
        <v>1</v>
      </c>
      <c r="M3999" s="27"/>
    </row>
    <row r="4000" spans="1:13" ht="30" customHeight="1" x14ac:dyDescent="0.3">
      <c r="A4000" s="27">
        <f t="shared" si="37"/>
        <v>388</v>
      </c>
      <c r="B4000" s="31">
        <v>44989</v>
      </c>
      <c r="C4000" s="31">
        <v>44935</v>
      </c>
      <c r="D4000" s="19" t="s">
        <v>466</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19" t="s">
        <v>298</v>
      </c>
      <c r="J4000" s="43" t="s">
        <v>299</v>
      </c>
      <c r="K4000" s="51" t="str">
        <f ca="1">LeaveTracker[[#This Row],[Days]]&amp;" "&amp;LeaveTracker[[#This Row],[Type of Leave]]</f>
        <v>3 OTHER</v>
      </c>
      <c r="L4000" s="23">
        <f ca="1">NETWORKDAYS(LeaveTracker[[#This Row],[Start Date]],LeaveTracker[[#This Row],[End Date]],lstHolidays)</f>
        <v>3</v>
      </c>
      <c r="M4000" s="27"/>
    </row>
    <row r="4001" spans="1:13" ht="30" customHeight="1" x14ac:dyDescent="0.3">
      <c r="A4001" s="27">
        <v>388</v>
      </c>
      <c r="B4001" s="31">
        <v>44989</v>
      </c>
      <c r="C4001" s="31">
        <v>44935</v>
      </c>
      <c r="D4001" s="19" t="s">
        <v>466</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19" t="s">
        <v>298</v>
      </c>
      <c r="J4001" s="43" t="s">
        <v>299</v>
      </c>
      <c r="K4001" s="51" t="str">
        <f ca="1">LeaveTracker[[#This Row],[Days]]&amp;" "&amp;LeaveTracker[[#This Row],[Type of Leave]]</f>
        <v>4 OTHER</v>
      </c>
      <c r="L4001" s="23">
        <f ca="1">NETWORKDAYS(LeaveTracker[[#This Row],[Start Date]],LeaveTracker[[#This Row],[End Date]],lstHolidays)</f>
        <v>4</v>
      </c>
      <c r="M4001" s="27"/>
    </row>
    <row r="4002" spans="1:13" ht="30" customHeight="1" x14ac:dyDescent="0.3">
      <c r="A4002" s="27">
        <f t="shared" si="37"/>
        <v>389</v>
      </c>
      <c r="B4002" s="31">
        <v>44989</v>
      </c>
      <c r="C4002" s="31">
        <v>44932</v>
      </c>
      <c r="D4002" s="19" t="s">
        <v>1109</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19" t="s">
        <v>82</v>
      </c>
      <c r="K4002" s="51" t="str">
        <f ca="1">LeaveTracker[[#This Row],[Days]]&amp;" "&amp;LeaveTracker[[#This Row],[Type of Leave]]</f>
        <v>2 VL</v>
      </c>
      <c r="L4002" s="23">
        <f ca="1">NETWORKDAYS(LeaveTracker[[#This Row],[Start Date]],LeaveTracker[[#This Row],[End Date]],lstHolidays)</f>
        <v>2</v>
      </c>
      <c r="M4002" s="27"/>
    </row>
    <row r="4003" spans="1:13" ht="30" customHeight="1" x14ac:dyDescent="0.3">
      <c r="A4003" s="27">
        <f t="shared" si="37"/>
        <v>390</v>
      </c>
      <c r="B4003" s="31">
        <v>44989</v>
      </c>
      <c r="C4003" s="31">
        <v>44936</v>
      </c>
      <c r="D4003" s="19" t="s">
        <v>972</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19" t="s">
        <v>82</v>
      </c>
      <c r="K4003" s="51" t="str">
        <f ca="1">LeaveTracker[[#This Row],[Days]]&amp;" "&amp;LeaveTracker[[#This Row],[Type of Leave]]</f>
        <v>5 VL</v>
      </c>
      <c r="L4003" s="23">
        <f ca="1">NETWORKDAYS(LeaveTracker[[#This Row],[Start Date]],LeaveTracker[[#This Row],[End Date]],lstHolidays)</f>
        <v>5</v>
      </c>
      <c r="M4003" s="27"/>
    </row>
    <row r="4004" spans="1:13" ht="30" customHeight="1" x14ac:dyDescent="0.3">
      <c r="A4004" s="27">
        <f t="shared" si="37"/>
        <v>391</v>
      </c>
      <c r="B4004" s="31">
        <v>44989</v>
      </c>
      <c r="C4004" s="31">
        <v>44942</v>
      </c>
      <c r="D4004" s="19" t="s">
        <v>657</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19" t="s">
        <v>81</v>
      </c>
      <c r="K4004" s="51" t="str">
        <f ca="1">LeaveTracker[[#This Row],[Days]]&amp;" "&amp;LeaveTracker[[#This Row],[Type of Leave]]</f>
        <v>3 SL</v>
      </c>
      <c r="L4004" s="23">
        <f ca="1">NETWORKDAYS(LeaveTracker[[#This Row],[Start Date]],LeaveTracker[[#This Row],[End Date]],lstHolidays)</f>
        <v>3</v>
      </c>
      <c r="M4004" s="27"/>
    </row>
    <row r="4005" spans="1:13" ht="30" customHeight="1" x14ac:dyDescent="0.3">
      <c r="A4005" s="27">
        <f t="shared" si="37"/>
        <v>392</v>
      </c>
      <c r="B4005" s="31">
        <v>44989</v>
      </c>
      <c r="C4005" s="31">
        <v>44911</v>
      </c>
      <c r="D4005" s="19" t="s">
        <v>566</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19" t="s">
        <v>82</v>
      </c>
      <c r="K4005" s="51" t="str">
        <f ca="1">LeaveTracker[[#This Row],[Days]]&amp;" "&amp;LeaveTracker[[#This Row],[Type of Leave]]</f>
        <v>261 VL</v>
      </c>
      <c r="L4005" s="23">
        <f ca="1">NETWORKDAYS(LeaveTracker[[#This Row],[Start Date]],LeaveTracker[[#This Row],[End Date]],lstHolidays)</f>
        <v>261</v>
      </c>
      <c r="M4005" s="27"/>
    </row>
    <row r="4006" spans="1:13" ht="30" customHeight="1" x14ac:dyDescent="0.3">
      <c r="A4006" s="27">
        <f t="shared" si="37"/>
        <v>393</v>
      </c>
      <c r="B4006" s="31">
        <v>44989</v>
      </c>
      <c r="C4006" s="31">
        <v>44896</v>
      </c>
      <c r="D4006" s="19" t="s">
        <v>626</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19" t="s">
        <v>82</v>
      </c>
      <c r="K4006" s="51" t="str">
        <f ca="1">LeaveTracker[[#This Row],[Days]]&amp;" "&amp;LeaveTracker[[#This Row],[Type of Leave]]</f>
        <v>5 VL</v>
      </c>
      <c r="L4006" s="23">
        <f ca="1">NETWORKDAYS(LeaveTracker[[#This Row],[Start Date]],LeaveTracker[[#This Row],[End Date]],lstHolidays)</f>
        <v>5</v>
      </c>
      <c r="M4006" s="27"/>
    </row>
    <row r="4007" spans="1:13" ht="30"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19" t="s">
        <v>82</v>
      </c>
      <c r="K4007" s="51" t="str">
        <f ca="1">LeaveTracker[[#This Row],[Days]]&amp;" "&amp;LeaveTracker[[#This Row],[Type of Leave]]</f>
        <v>2 VL</v>
      </c>
      <c r="L4007" s="23">
        <f ca="1">NETWORKDAYS(LeaveTracker[[#This Row],[Start Date]],LeaveTracker[[#This Row],[End Date]],lstHolidays)</f>
        <v>2</v>
      </c>
      <c r="M4007" s="27"/>
    </row>
    <row r="4008" spans="1:13" ht="30" customHeight="1" x14ac:dyDescent="0.3">
      <c r="A4008" s="27">
        <f t="shared" si="37"/>
        <v>395</v>
      </c>
      <c r="B4008" s="31">
        <v>44989</v>
      </c>
      <c r="C4008" s="31">
        <v>44896</v>
      </c>
      <c r="D4008" s="19" t="s">
        <v>626</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19" t="s">
        <v>298</v>
      </c>
      <c r="J4008" s="43" t="s">
        <v>361</v>
      </c>
      <c r="K4008" s="51" t="str">
        <f ca="1">LeaveTracker[[#This Row],[Days]]&amp;" "&amp;LeaveTracker[[#This Row],[Type of Leave]]</f>
        <v>0 OTHER</v>
      </c>
      <c r="L4008" s="23">
        <f ca="1">NETWORKDAYS(LeaveTracker[[#This Row],[Start Date]],LeaveTracker[[#This Row],[End Date]],lstHolidays)</f>
        <v>0</v>
      </c>
      <c r="M4008" s="27"/>
    </row>
    <row r="4009" spans="1:13" ht="30" customHeight="1" x14ac:dyDescent="0.3">
      <c r="A4009" s="27">
        <f t="shared" si="37"/>
        <v>396</v>
      </c>
      <c r="B4009" s="31">
        <v>44989</v>
      </c>
      <c r="C4009" s="31">
        <v>44919</v>
      </c>
      <c r="D4009" s="19" t="s">
        <v>626</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19" t="s">
        <v>298</v>
      </c>
      <c r="J4009" s="43" t="s">
        <v>158</v>
      </c>
      <c r="K4009" s="51" t="str">
        <f ca="1">LeaveTracker[[#This Row],[Days]]&amp;" "&amp;LeaveTracker[[#This Row],[Type of Leave]]</f>
        <v>1 OTHER</v>
      </c>
      <c r="L4009" s="23">
        <f ca="1">NETWORKDAYS(LeaveTracker[[#This Row],[Start Date]],LeaveTracker[[#This Row],[End Date]],lstHolidays)</f>
        <v>1</v>
      </c>
      <c r="M4009" s="27"/>
    </row>
    <row r="4010" spans="1:13" ht="30" customHeight="1" x14ac:dyDescent="0.3">
      <c r="A4010" s="27">
        <f t="shared" si="37"/>
        <v>397</v>
      </c>
      <c r="B4010" s="31">
        <v>44989</v>
      </c>
      <c r="C4010" s="31">
        <v>44831</v>
      </c>
      <c r="D4010" s="19" t="s">
        <v>630</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19" t="s">
        <v>298</v>
      </c>
      <c r="J4010" s="43" t="s">
        <v>274</v>
      </c>
      <c r="K4010" s="51" t="str">
        <f ca="1">LeaveTracker[[#This Row],[Days]]&amp;" "&amp;LeaveTracker[[#This Row],[Type of Leave]]</f>
        <v>1 OTHER</v>
      </c>
      <c r="L4010" s="23">
        <f ca="1">NETWORKDAYS(LeaveTracker[[#This Row],[Start Date]],LeaveTracker[[#This Row],[End Date]],lstHolidays)</f>
        <v>1</v>
      </c>
      <c r="M4010" s="27"/>
    </row>
    <row r="4011" spans="1:13" ht="30" customHeight="1" x14ac:dyDescent="0.3">
      <c r="A4011" s="27">
        <f t="shared" si="37"/>
        <v>398</v>
      </c>
      <c r="B4011" s="31">
        <v>44989</v>
      </c>
      <c r="C4011" s="31">
        <v>44957</v>
      </c>
      <c r="D4011" s="19" t="s">
        <v>632</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19" t="s">
        <v>81</v>
      </c>
      <c r="K4011" s="51" t="str">
        <f ca="1">LeaveTracker[[#This Row],[Days]]&amp;" "&amp;LeaveTracker[[#This Row],[Type of Leave]]</f>
        <v>2 SL</v>
      </c>
      <c r="L4011" s="23">
        <f ca="1">NETWORKDAYS(LeaveTracker[[#This Row],[Start Date]],LeaveTracker[[#This Row],[End Date]],lstHolidays)</f>
        <v>2</v>
      </c>
      <c r="M4011" s="27"/>
    </row>
    <row r="4012" spans="1:13" ht="30" customHeight="1" x14ac:dyDescent="0.3">
      <c r="A4012" s="27">
        <f t="shared" si="37"/>
        <v>399</v>
      </c>
      <c r="B4012" s="31">
        <v>44989</v>
      </c>
      <c r="C4012" s="31">
        <v>44907</v>
      </c>
      <c r="D4012" s="19" t="s">
        <v>470</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19" t="s">
        <v>82</v>
      </c>
      <c r="K4012" s="51" t="str">
        <f ca="1">LeaveTracker[[#This Row],[Days]]&amp;" "&amp;LeaveTracker[[#This Row],[Type of Leave]]</f>
        <v>1 VL</v>
      </c>
      <c r="L4012" s="23">
        <f ca="1">NETWORKDAYS(LeaveTracker[[#This Row],[Start Date]],LeaveTracker[[#This Row],[End Date]],lstHolidays)</f>
        <v>1</v>
      </c>
      <c r="M4012" s="27"/>
    </row>
    <row r="4013" spans="1:13" ht="30" customHeight="1" x14ac:dyDescent="0.3">
      <c r="A4013" s="27">
        <v>399</v>
      </c>
      <c r="B4013" s="31">
        <v>44989</v>
      </c>
      <c r="C4013" s="31">
        <v>44907</v>
      </c>
      <c r="D4013" s="19" t="s">
        <v>470</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19" t="s">
        <v>82</v>
      </c>
      <c r="K4013" s="51" t="str">
        <f ca="1">LeaveTracker[[#This Row],[Days]]&amp;" "&amp;LeaveTracker[[#This Row],[Type of Leave]]</f>
        <v>2 VL</v>
      </c>
      <c r="L4013" s="23">
        <f ca="1">NETWORKDAYS(LeaveTracker[[#This Row],[Start Date]],LeaveTracker[[#This Row],[End Date]],lstHolidays)</f>
        <v>2</v>
      </c>
      <c r="M4013" s="27"/>
    </row>
    <row r="4014" spans="1:13" ht="30" customHeight="1" x14ac:dyDescent="0.3">
      <c r="A4014" s="27">
        <f t="shared" si="37"/>
        <v>400</v>
      </c>
      <c r="B4014" s="31">
        <v>44989</v>
      </c>
      <c r="C4014" s="31">
        <v>44936</v>
      </c>
      <c r="D4014" s="19" t="s">
        <v>347</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19" t="s">
        <v>81</v>
      </c>
      <c r="K4014" s="51" t="str">
        <f ca="1">LeaveTracker[[#This Row],[Days]]&amp;" "&amp;LeaveTracker[[#This Row],[Type of Leave]]</f>
        <v>7 SL</v>
      </c>
      <c r="L4014" s="23">
        <f ca="1">NETWORKDAYS(LeaveTracker[[#This Row],[Start Date]],LeaveTracker[[#This Row],[End Date]],lstHolidays)</f>
        <v>7</v>
      </c>
      <c r="M4014" s="27"/>
    </row>
    <row r="4015" spans="1:13" ht="30" customHeight="1" x14ac:dyDescent="0.3">
      <c r="A4015" s="27">
        <f t="shared" si="37"/>
        <v>401</v>
      </c>
      <c r="B4015" s="31">
        <v>44989</v>
      </c>
      <c r="C4015" s="31">
        <v>44970</v>
      </c>
      <c r="D4015" s="19" t="s">
        <v>347</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19" t="s">
        <v>82</v>
      </c>
      <c r="K4015" s="51" t="str">
        <f ca="1">LeaveTracker[[#This Row],[Days]]&amp;" "&amp;LeaveTracker[[#This Row],[Type of Leave]]</f>
        <v>1 VL</v>
      </c>
      <c r="L4015" s="23">
        <f ca="1">NETWORKDAYS(LeaveTracker[[#This Row],[Start Date]],LeaveTracker[[#This Row],[End Date]],lstHolidays)</f>
        <v>1</v>
      </c>
      <c r="M4015" s="27"/>
    </row>
    <row r="4016" spans="1:13" ht="30" customHeight="1" x14ac:dyDescent="0.3">
      <c r="A4016" s="27">
        <f t="shared" si="37"/>
        <v>402</v>
      </c>
      <c r="B4016" s="31">
        <v>44989</v>
      </c>
      <c r="C4016" s="31">
        <v>44936</v>
      </c>
      <c r="D4016" s="19" t="s">
        <v>280</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19" t="s">
        <v>298</v>
      </c>
      <c r="J4016" s="43" t="s">
        <v>105</v>
      </c>
      <c r="K4016" s="51" t="str">
        <f ca="1">LeaveTracker[[#This Row],[Days]]&amp;" "&amp;LeaveTracker[[#This Row],[Type of Leave]]</f>
        <v>1 OTHER</v>
      </c>
      <c r="L4016" s="23">
        <f ca="1">NETWORKDAYS(LeaveTracker[[#This Row],[Start Date]],LeaveTracker[[#This Row],[End Date]],lstHolidays)</f>
        <v>1</v>
      </c>
      <c r="M4016" s="27"/>
    </row>
    <row r="4017" spans="1:13" ht="30"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19" t="s">
        <v>82</v>
      </c>
      <c r="K4017" s="51" t="str">
        <f ca="1">LeaveTracker[[#This Row],[Days]]&amp;" "&amp;LeaveTracker[[#This Row],[Type of Leave]]</f>
        <v>2 VL</v>
      </c>
      <c r="L4017" s="23">
        <f ca="1">NETWORKDAYS(LeaveTracker[[#This Row],[Start Date]],LeaveTracker[[#This Row],[End Date]],lstHolidays)</f>
        <v>2</v>
      </c>
      <c r="M4017" s="27"/>
    </row>
    <row r="4018" spans="1:13" ht="30" customHeight="1" x14ac:dyDescent="0.3">
      <c r="A4018" s="27">
        <v>404</v>
      </c>
      <c r="B4018" s="31">
        <v>44989</v>
      </c>
      <c r="C4018" s="31">
        <v>44974</v>
      </c>
      <c r="D4018" s="19" t="s">
        <v>1841</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19" t="s">
        <v>81</v>
      </c>
      <c r="K4018" s="51" t="str">
        <f ca="1">LeaveTracker[[#This Row],[Days]]&amp;" "&amp;LeaveTracker[[#This Row],[Type of Leave]]</f>
        <v>4 SL</v>
      </c>
      <c r="L4018" s="23">
        <f ca="1">NETWORKDAYS(LeaveTracker[[#This Row],[Start Date]],LeaveTracker[[#This Row],[End Date]],lstHolidays)</f>
        <v>4</v>
      </c>
      <c r="M4018" s="27"/>
    </row>
    <row r="4019" spans="1:13" ht="30" customHeight="1" x14ac:dyDescent="0.3">
      <c r="A4019" s="27">
        <f t="shared" si="37"/>
        <v>405</v>
      </c>
      <c r="B4019" s="31">
        <v>44989</v>
      </c>
      <c r="C4019" s="31">
        <v>44977</v>
      </c>
      <c r="D4019" s="19" t="s">
        <v>893</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19" t="s">
        <v>81</v>
      </c>
      <c r="K4019" s="51" t="str">
        <f ca="1">LeaveTracker[[#This Row],[Days]]&amp;" "&amp;LeaveTracker[[#This Row],[Type of Leave]]</f>
        <v>2 SL</v>
      </c>
      <c r="L4019" s="23">
        <f ca="1">NETWORKDAYS(LeaveTracker[[#This Row],[Start Date]],LeaveTracker[[#This Row],[End Date]],lstHolidays)</f>
        <v>2</v>
      </c>
      <c r="M4019" s="27"/>
    </row>
    <row r="4020" spans="1:13" ht="30" customHeight="1" x14ac:dyDescent="0.3">
      <c r="A4020" s="27">
        <f t="shared" si="37"/>
        <v>406</v>
      </c>
      <c r="B4020" s="31">
        <v>44989</v>
      </c>
      <c r="C4020" s="31">
        <v>44977</v>
      </c>
      <c r="D4020" s="19" t="s">
        <v>1779</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19" t="s">
        <v>81</v>
      </c>
      <c r="K4020" s="51" t="str">
        <f ca="1">LeaveTracker[[#This Row],[Days]]&amp;" "&amp;LeaveTracker[[#This Row],[Type of Leave]]</f>
        <v>1 SL</v>
      </c>
      <c r="L4020" s="23">
        <f ca="1">NETWORKDAYS(LeaveTracker[[#This Row],[Start Date]],LeaveTracker[[#This Row],[End Date]],lstHolidays)</f>
        <v>1</v>
      </c>
      <c r="M4020" s="27"/>
    </row>
    <row r="4021" spans="1:13" ht="30" customHeight="1" x14ac:dyDescent="0.3">
      <c r="A4021" s="27">
        <f t="shared" si="37"/>
        <v>407</v>
      </c>
      <c r="B4021" s="31">
        <v>44989</v>
      </c>
      <c r="C4021" s="31">
        <v>44977</v>
      </c>
      <c r="D4021" s="19" t="s">
        <v>382</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19" t="s">
        <v>82</v>
      </c>
      <c r="K4021" s="51" t="str">
        <f ca="1">LeaveTracker[[#This Row],[Days]]&amp;" "&amp;LeaveTracker[[#This Row],[Type of Leave]]</f>
        <v>1 VL</v>
      </c>
      <c r="L4021" s="23">
        <f ca="1">NETWORKDAYS(LeaveTracker[[#This Row],[Start Date]],LeaveTracker[[#This Row],[End Date]],lstHolidays)</f>
        <v>1</v>
      </c>
      <c r="M4021" s="27"/>
    </row>
    <row r="4022" spans="1:13" ht="30" customHeight="1" x14ac:dyDescent="0.3">
      <c r="A4022" s="27">
        <f t="shared" si="37"/>
        <v>408</v>
      </c>
      <c r="B4022" s="31">
        <v>44989</v>
      </c>
      <c r="C4022" s="31">
        <v>44971</v>
      </c>
      <c r="D4022" s="19" t="s">
        <v>1056</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19" t="s">
        <v>298</v>
      </c>
      <c r="J4022" s="43" t="s">
        <v>105</v>
      </c>
      <c r="K4022" s="51" t="str">
        <f ca="1">LeaveTracker[[#This Row],[Days]]&amp;" "&amp;LeaveTracker[[#This Row],[Type of Leave]]</f>
        <v>1 OTHER</v>
      </c>
      <c r="L4022" s="23">
        <f ca="1">NETWORKDAYS(LeaveTracker[[#This Row],[Start Date]],LeaveTracker[[#This Row],[End Date]],lstHolidays)</f>
        <v>1</v>
      </c>
      <c r="M4022" s="27"/>
    </row>
    <row r="4023" spans="1:13" ht="30" customHeight="1" x14ac:dyDescent="0.3">
      <c r="A4023" s="27">
        <v>408</v>
      </c>
      <c r="B4023" s="31">
        <v>44989</v>
      </c>
      <c r="C4023" s="31">
        <v>44971</v>
      </c>
      <c r="D4023" s="19" t="s">
        <v>1056</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19" t="s">
        <v>298</v>
      </c>
      <c r="J4023" s="43" t="s">
        <v>105</v>
      </c>
      <c r="K4023" s="51" t="str">
        <f ca="1">LeaveTracker[[#This Row],[Days]]&amp;" "&amp;LeaveTracker[[#This Row],[Type of Leave]]</f>
        <v>1 OTHER</v>
      </c>
      <c r="L4023" s="23">
        <f ca="1">NETWORKDAYS(LeaveTracker[[#This Row],[Start Date]],LeaveTracker[[#This Row],[End Date]],lstHolidays)</f>
        <v>1</v>
      </c>
      <c r="M4023" s="27"/>
    </row>
    <row r="4024" spans="1:13" ht="30" customHeight="1" x14ac:dyDescent="0.3">
      <c r="A4024" s="27">
        <f t="shared" si="37"/>
        <v>409</v>
      </c>
      <c r="B4024" s="31">
        <v>44989</v>
      </c>
      <c r="C4024" s="31">
        <v>44971</v>
      </c>
      <c r="D4024" s="19" t="s">
        <v>1286</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19" t="s">
        <v>82</v>
      </c>
      <c r="K4024" s="51" t="str">
        <f ca="1">LeaveTracker[[#This Row],[Days]]&amp;" "&amp;LeaveTracker[[#This Row],[Type of Leave]]</f>
        <v>1 VL</v>
      </c>
      <c r="L4024" s="23">
        <f ca="1">NETWORKDAYS(LeaveTracker[[#This Row],[Start Date]],LeaveTracker[[#This Row],[End Date]],lstHolidays)</f>
        <v>1</v>
      </c>
      <c r="M4024" s="27"/>
    </row>
    <row r="4025" spans="1:13" ht="30" customHeight="1" x14ac:dyDescent="0.3">
      <c r="A4025" s="27">
        <f t="shared" si="37"/>
        <v>410</v>
      </c>
      <c r="B4025" s="31">
        <v>44989</v>
      </c>
      <c r="C4025" s="31">
        <v>45280</v>
      </c>
      <c r="D4025" s="19" t="s">
        <v>470</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19" t="s">
        <v>81</v>
      </c>
      <c r="K4025" s="51" t="str">
        <f ca="1">LeaveTracker[[#This Row],[Days]]&amp;" "&amp;LeaveTracker[[#This Row],[Type of Leave]]</f>
        <v>1 SL</v>
      </c>
      <c r="L4025" s="23">
        <f ca="1">NETWORKDAYS(LeaveTracker[[#This Row],[Start Date]],LeaveTracker[[#This Row],[End Date]],lstHolidays)</f>
        <v>1</v>
      </c>
      <c r="M4025" s="27"/>
    </row>
    <row r="4026" spans="1:13" ht="30" customHeight="1" x14ac:dyDescent="0.3">
      <c r="A4026" s="27">
        <f t="shared" si="37"/>
        <v>411</v>
      </c>
      <c r="B4026" s="31">
        <v>44989</v>
      </c>
      <c r="C4026" s="31">
        <v>44923</v>
      </c>
      <c r="D4026" s="19" t="s">
        <v>1931</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19" t="s">
        <v>82</v>
      </c>
      <c r="K4026" s="51" t="str">
        <f ca="1">LeaveTracker[[#This Row],[Days]]&amp;" "&amp;LeaveTracker[[#This Row],[Type of Leave]]</f>
        <v>3 VL</v>
      </c>
      <c r="L4026" s="23">
        <f ca="1">NETWORKDAYS(LeaveTracker[[#This Row],[Start Date]],LeaveTracker[[#This Row],[End Date]],lstHolidays)</f>
        <v>3</v>
      </c>
      <c r="M4026" s="27"/>
    </row>
    <row r="4027" spans="1:13" ht="30" customHeight="1" x14ac:dyDescent="0.3">
      <c r="A4027" s="27">
        <v>411</v>
      </c>
      <c r="B4027" s="31">
        <v>44989</v>
      </c>
      <c r="C4027" s="31">
        <v>44923</v>
      </c>
      <c r="D4027" s="19" t="s">
        <v>1931</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19" t="s">
        <v>82</v>
      </c>
      <c r="K4027" s="51" t="str">
        <f ca="1">LeaveTracker[[#This Row],[Days]]&amp;" "&amp;LeaveTracker[[#This Row],[Type of Leave]]</f>
        <v>1 VL</v>
      </c>
      <c r="L4027" s="23">
        <f ca="1">NETWORKDAYS(LeaveTracker[[#This Row],[Start Date]],LeaveTracker[[#This Row],[End Date]],lstHolidays)</f>
        <v>1</v>
      </c>
      <c r="M4027" s="27"/>
    </row>
    <row r="4028" spans="1:13" ht="30" customHeight="1" x14ac:dyDescent="0.3">
      <c r="A4028" s="27">
        <f t="shared" si="37"/>
        <v>412</v>
      </c>
      <c r="B4028" s="31">
        <v>44989</v>
      </c>
      <c r="C4028" s="31">
        <v>44914</v>
      </c>
      <c r="D4028" s="19" t="s">
        <v>1931</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19" t="s">
        <v>82</v>
      </c>
      <c r="K4028" s="51" t="str">
        <f ca="1">LeaveTracker[[#This Row],[Days]]&amp;" "&amp;LeaveTracker[[#This Row],[Type of Leave]]</f>
        <v>1 VL</v>
      </c>
      <c r="L4028" s="23">
        <f ca="1">NETWORKDAYS(LeaveTracker[[#This Row],[Start Date]],LeaveTracker[[#This Row],[End Date]],lstHolidays)</f>
        <v>1</v>
      </c>
      <c r="M4028" s="27"/>
    </row>
    <row r="4029" spans="1:13" ht="30" customHeight="1" x14ac:dyDescent="0.3">
      <c r="A4029" s="27">
        <v>412</v>
      </c>
      <c r="B4029" s="31">
        <v>44989</v>
      </c>
      <c r="C4029" s="31">
        <v>44914</v>
      </c>
      <c r="D4029" s="19" t="s">
        <v>1931</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19" t="s">
        <v>82</v>
      </c>
      <c r="K4029" s="51" t="str">
        <f ca="1">LeaveTracker[[#This Row],[Days]]&amp;" "&amp;LeaveTracker[[#This Row],[Type of Leave]]</f>
        <v>1 VL</v>
      </c>
      <c r="L4029" s="23">
        <f ca="1">NETWORKDAYS(LeaveTracker[[#This Row],[Start Date]],LeaveTracker[[#This Row],[End Date]],lstHolidays)</f>
        <v>1</v>
      </c>
      <c r="M4029" s="27"/>
    </row>
    <row r="4030" spans="1:13" ht="30" customHeight="1" x14ac:dyDescent="0.3">
      <c r="A4030" s="27">
        <f t="shared" si="37"/>
        <v>413</v>
      </c>
      <c r="B4030" s="31">
        <v>44989</v>
      </c>
      <c r="C4030" s="31">
        <v>44960</v>
      </c>
      <c r="D4030" s="19" t="s">
        <v>1880</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19" t="s">
        <v>81</v>
      </c>
      <c r="K4030" s="51" t="str">
        <f ca="1">LeaveTracker[[#This Row],[Days]]&amp;" "&amp;LeaveTracker[[#This Row],[Type of Leave]]</f>
        <v>1 SL</v>
      </c>
      <c r="L4030" s="23">
        <f ca="1">NETWORKDAYS(LeaveTracker[[#This Row],[Start Date]],LeaveTracker[[#This Row],[End Date]],lstHolidays)</f>
        <v>1</v>
      </c>
      <c r="M4030" s="27"/>
    </row>
    <row r="4031" spans="1:13" ht="30" customHeight="1" x14ac:dyDescent="0.3">
      <c r="A4031" s="27">
        <f t="shared" si="37"/>
        <v>414</v>
      </c>
      <c r="B4031" s="31">
        <v>44989</v>
      </c>
      <c r="C4031" s="31">
        <v>44956</v>
      </c>
      <c r="D4031" s="19" t="s">
        <v>1931</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19" t="s">
        <v>81</v>
      </c>
      <c r="K4031" s="51" t="str">
        <f>LeaveTracker[[#This Row],[Days]]&amp;" "&amp;LeaveTracker[[#This Row],[Type of Leave]]</f>
        <v>1 SL</v>
      </c>
      <c r="L4031" s="23">
        <v>1</v>
      </c>
      <c r="M4031" s="27"/>
    </row>
    <row r="4032" spans="1:13" ht="30" customHeight="1" x14ac:dyDescent="0.3">
      <c r="A4032" s="27">
        <f t="shared" si="37"/>
        <v>415</v>
      </c>
      <c r="B4032" s="31">
        <v>44989</v>
      </c>
      <c r="C4032" s="31">
        <v>44950</v>
      </c>
      <c r="D4032" s="19" t="s">
        <v>1880</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19" t="s">
        <v>82</v>
      </c>
      <c r="K4032" s="51" t="str">
        <f ca="1">LeaveTracker[[#This Row],[Days]]&amp;" "&amp;LeaveTracker[[#This Row],[Type of Leave]]</f>
        <v>1 VL</v>
      </c>
      <c r="L4032" s="23">
        <f ca="1">NETWORKDAYS(LeaveTracker[[#This Row],[Start Date]],LeaveTracker[[#This Row],[End Date]],lstHolidays)</f>
        <v>1</v>
      </c>
      <c r="M4032" s="27"/>
    </row>
    <row r="4033" spans="1:13" ht="30" customHeight="1" x14ac:dyDescent="0.3">
      <c r="A4033" s="27">
        <v>415</v>
      </c>
      <c r="B4033" s="31">
        <v>44989</v>
      </c>
      <c r="C4033" s="31">
        <v>44950</v>
      </c>
      <c r="D4033" s="19" t="s">
        <v>1880</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19" t="s">
        <v>82</v>
      </c>
      <c r="K4033" s="51" t="str">
        <f ca="1">LeaveTracker[[#This Row],[Days]]&amp;" "&amp;LeaveTracker[[#This Row],[Type of Leave]]</f>
        <v>1 VL</v>
      </c>
      <c r="L4033" s="23">
        <f ca="1">NETWORKDAYS(LeaveTracker[[#This Row],[Start Date]],LeaveTracker[[#This Row],[End Date]],lstHolidays)</f>
        <v>1</v>
      </c>
      <c r="M4033" s="27"/>
    </row>
    <row r="4034" spans="1:13" ht="30" customHeight="1" x14ac:dyDescent="0.3">
      <c r="A4034" s="27">
        <v>415</v>
      </c>
      <c r="B4034" s="31">
        <v>44989</v>
      </c>
      <c r="C4034" s="31">
        <v>44950</v>
      </c>
      <c r="D4034" s="19" t="s">
        <v>1880</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19" t="s">
        <v>82</v>
      </c>
      <c r="K4034" s="51" t="str">
        <f ca="1">LeaveTracker[[#This Row],[Days]]&amp;" "&amp;LeaveTracker[[#This Row],[Type of Leave]]</f>
        <v>1 VL</v>
      </c>
      <c r="L4034" s="23">
        <f ca="1">NETWORKDAYS(LeaveTracker[[#This Row],[Start Date]],LeaveTracker[[#This Row],[End Date]],lstHolidays)</f>
        <v>1</v>
      </c>
      <c r="M4034" s="27"/>
    </row>
    <row r="4035" spans="1:13" ht="30" customHeight="1" x14ac:dyDescent="0.3">
      <c r="A4035" s="27">
        <f t="shared" si="37"/>
        <v>416</v>
      </c>
      <c r="B4035" s="31">
        <v>44989</v>
      </c>
      <c r="C4035" s="31">
        <v>44938</v>
      </c>
      <c r="D4035" s="19" t="s">
        <v>1880</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19" t="s">
        <v>82</v>
      </c>
      <c r="K4035" s="51" t="str">
        <f ca="1">LeaveTracker[[#This Row],[Days]]&amp;" "&amp;LeaveTracker[[#This Row],[Type of Leave]]</f>
        <v>2 VL</v>
      </c>
      <c r="L4035" s="23">
        <f ca="1">NETWORKDAYS(LeaveTracker[[#This Row],[Start Date]],LeaveTracker[[#This Row],[End Date]],lstHolidays)</f>
        <v>2</v>
      </c>
      <c r="M4035" s="27"/>
    </row>
    <row r="4036" spans="1:13" ht="30" customHeight="1" x14ac:dyDescent="0.3">
      <c r="A4036" s="27">
        <f t="shared" si="37"/>
        <v>417</v>
      </c>
      <c r="B4036" s="31">
        <v>44989</v>
      </c>
      <c r="C4036" s="31">
        <v>44914</v>
      </c>
      <c r="D4036" s="19" t="s">
        <v>1880</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19" t="s">
        <v>81</v>
      </c>
      <c r="K4036" s="51" t="str">
        <f ca="1">LeaveTracker[[#This Row],[Days]]&amp;" "&amp;LeaveTracker[[#This Row],[Type of Leave]]</f>
        <v>1 SL</v>
      </c>
      <c r="L4036" s="23">
        <f ca="1">NETWORKDAYS(LeaveTracker[[#This Row],[Start Date]],LeaveTracker[[#This Row],[End Date]],lstHolidays)</f>
        <v>1</v>
      </c>
      <c r="M4036" s="27"/>
    </row>
    <row r="4037" spans="1:13" ht="30" customHeight="1" x14ac:dyDescent="0.3">
      <c r="A4037" s="27">
        <f t="shared" si="37"/>
        <v>418</v>
      </c>
      <c r="B4037" s="31">
        <v>44989</v>
      </c>
      <c r="C4037" s="31">
        <v>44937</v>
      </c>
      <c r="D4037" s="19" t="s">
        <v>1970</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19" t="s">
        <v>81</v>
      </c>
      <c r="K4037" s="51" t="str">
        <f ca="1">LeaveTracker[[#This Row],[Days]]&amp;" "&amp;LeaveTracker[[#This Row],[Type of Leave]]</f>
        <v>1 SL</v>
      </c>
      <c r="L4037" s="23">
        <f ca="1">NETWORKDAYS(LeaveTracker[[#This Row],[Start Date]],LeaveTracker[[#This Row],[End Date]],lstHolidays)</f>
        <v>1</v>
      </c>
      <c r="M4037" s="27"/>
    </row>
    <row r="4038" spans="1:13" ht="30" customHeight="1" x14ac:dyDescent="0.3">
      <c r="A4038" s="27">
        <f t="shared" si="37"/>
        <v>419</v>
      </c>
      <c r="B4038" s="31">
        <v>44989</v>
      </c>
      <c r="C4038" s="31">
        <v>44959</v>
      </c>
      <c r="D4038" s="19" t="s">
        <v>1970</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19" t="s">
        <v>81</v>
      </c>
      <c r="K4038" s="51" t="str">
        <f ca="1">LeaveTracker[[#This Row],[Days]]&amp;" "&amp;LeaveTracker[[#This Row],[Type of Leave]]</f>
        <v>2 SL</v>
      </c>
      <c r="L4038" s="23">
        <f ca="1">NETWORKDAYS(LeaveTracker[[#This Row],[Start Date]],LeaveTracker[[#This Row],[End Date]],lstHolidays)</f>
        <v>2</v>
      </c>
      <c r="M4038" s="27"/>
    </row>
    <row r="4039" spans="1:13" ht="30"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19" t="s">
        <v>81</v>
      </c>
      <c r="K4039" s="51" t="str">
        <f ca="1">LeaveTracker[[#This Row],[Days]]&amp;" "&amp;LeaveTracker[[#This Row],[Type of Leave]]</f>
        <v>1 SL</v>
      </c>
      <c r="L4039" s="23">
        <f ca="1">NETWORKDAYS(LeaveTracker[[#This Row],[Start Date]],LeaveTracker[[#This Row],[End Date]],lstHolidays)</f>
        <v>1</v>
      </c>
      <c r="M4039" s="27"/>
    </row>
    <row r="4040" spans="1:13" ht="30"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19" t="s">
        <v>298</v>
      </c>
      <c r="J4040" s="43" t="s">
        <v>2127</v>
      </c>
      <c r="K4040" s="51" t="str">
        <f ca="1">LeaveTracker[[#This Row],[Days]]&amp;" "&amp;LeaveTracker[[#This Row],[Type of Leave]]</f>
        <v>1 OTHER</v>
      </c>
      <c r="L4040" s="23">
        <f ca="1">NETWORKDAYS(LeaveTracker[[#This Row],[Start Date]],LeaveTracker[[#This Row],[End Date]],lstHolidays)</f>
        <v>1</v>
      </c>
      <c r="M4040" s="27"/>
    </row>
    <row r="4041" spans="1:13" ht="30" customHeight="1" x14ac:dyDescent="0.3">
      <c r="A4041" s="27">
        <f t="shared" si="37"/>
        <v>422</v>
      </c>
      <c r="B4041" s="31">
        <v>44989</v>
      </c>
      <c r="C4041" s="31">
        <v>44973</v>
      </c>
      <c r="D4041" s="19" t="s">
        <v>833</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19" t="s">
        <v>81</v>
      </c>
      <c r="K4041" s="51" t="str">
        <f ca="1">LeaveTracker[[#This Row],[Days]]&amp;" "&amp;LeaveTracker[[#This Row],[Type of Leave]]</f>
        <v>1 SL</v>
      </c>
      <c r="L4041" s="23">
        <f ca="1">NETWORKDAYS(LeaveTracker[[#This Row],[Start Date]],LeaveTracker[[#This Row],[End Date]],lstHolidays)</f>
        <v>1</v>
      </c>
      <c r="M4041" s="27"/>
    </row>
    <row r="4042" spans="1:13" ht="30" customHeight="1" x14ac:dyDescent="0.3">
      <c r="A4042" s="27">
        <f t="shared" si="37"/>
        <v>423</v>
      </c>
      <c r="B4042" s="31">
        <v>44989</v>
      </c>
      <c r="C4042" s="31">
        <v>44958</v>
      </c>
      <c r="D4042" s="19" t="s">
        <v>1823</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19" t="s">
        <v>82</v>
      </c>
      <c r="K4042" s="51" t="str">
        <f ca="1">LeaveTracker[[#This Row],[Days]]&amp;" "&amp;LeaveTracker[[#This Row],[Type of Leave]]</f>
        <v>2 VL</v>
      </c>
      <c r="L4042" s="23">
        <f ca="1">NETWORKDAYS(LeaveTracker[[#This Row],[Start Date]],LeaveTracker[[#This Row],[End Date]],lstHolidays)</f>
        <v>2</v>
      </c>
      <c r="M4042" s="27"/>
    </row>
    <row r="4043" spans="1:13" ht="30" customHeight="1" x14ac:dyDescent="0.3">
      <c r="A4043" s="27">
        <f t="shared" si="37"/>
        <v>424</v>
      </c>
      <c r="B4043" s="31">
        <v>44989</v>
      </c>
      <c r="C4043" s="31">
        <v>44958</v>
      </c>
      <c r="D4043" s="19" t="s">
        <v>1823</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19" t="s">
        <v>81</v>
      </c>
      <c r="K4043" s="51" t="str">
        <f ca="1">LeaveTracker[[#This Row],[Days]]&amp;" "&amp;LeaveTracker[[#This Row],[Type of Leave]]</f>
        <v>1 SL</v>
      </c>
      <c r="L4043" s="23">
        <f ca="1">NETWORKDAYS(LeaveTracker[[#This Row],[Start Date]],LeaveTracker[[#This Row],[End Date]],lstHolidays)</f>
        <v>1</v>
      </c>
      <c r="M4043" s="27"/>
    </row>
    <row r="4044" spans="1:13" ht="30" customHeight="1" x14ac:dyDescent="0.3">
      <c r="A4044" s="27">
        <f t="shared" si="37"/>
        <v>425</v>
      </c>
      <c r="B4044" s="31">
        <v>44989</v>
      </c>
      <c r="C4044" s="31">
        <v>44958</v>
      </c>
      <c r="D4044" s="19" t="s">
        <v>1823</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19" t="s">
        <v>298</v>
      </c>
      <c r="J4044" s="43" t="s">
        <v>2127</v>
      </c>
      <c r="K4044" s="51" t="str">
        <f ca="1">LeaveTracker[[#This Row],[Days]]&amp;" "&amp;LeaveTracker[[#This Row],[Type of Leave]]</f>
        <v>1 OTHER</v>
      </c>
      <c r="L4044" s="23">
        <f ca="1">NETWORKDAYS(LeaveTracker[[#This Row],[Start Date]],LeaveTracker[[#This Row],[End Date]],lstHolidays)</f>
        <v>1</v>
      </c>
      <c r="M4044" s="27"/>
    </row>
    <row r="4045" spans="1:13" ht="30" customHeight="1" x14ac:dyDescent="0.3">
      <c r="A4045" s="27">
        <f t="shared" si="37"/>
        <v>426</v>
      </c>
      <c r="B4045" s="31">
        <v>44989</v>
      </c>
      <c r="C4045" s="31">
        <v>44953</v>
      </c>
      <c r="D4045" s="19" t="s">
        <v>1823</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19" t="s">
        <v>81</v>
      </c>
      <c r="K4045" s="51" t="str">
        <f ca="1">LeaveTracker[[#This Row],[Days]]&amp;" "&amp;LeaveTracker[[#This Row],[Type of Leave]]</f>
        <v>1 SL</v>
      </c>
      <c r="L4045" s="23">
        <f ca="1">NETWORKDAYS(LeaveTracker[[#This Row],[Start Date]],LeaveTracker[[#This Row],[End Date]],lstHolidays)</f>
        <v>1</v>
      </c>
      <c r="M4045" s="27"/>
    </row>
    <row r="4046" spans="1:13" ht="30" customHeight="1" x14ac:dyDescent="0.3">
      <c r="A4046" s="27">
        <f t="shared" si="37"/>
        <v>427</v>
      </c>
      <c r="B4046" s="31">
        <v>44989</v>
      </c>
      <c r="C4046" s="31">
        <v>44936</v>
      </c>
      <c r="D4046" s="19" t="s">
        <v>1823</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19" t="s">
        <v>81</v>
      </c>
      <c r="K4046" s="51" t="str">
        <f ca="1">LeaveTracker[[#This Row],[Days]]&amp;" "&amp;LeaveTracker[[#This Row],[Type of Leave]]</f>
        <v>1 SL</v>
      </c>
      <c r="L4046" s="23">
        <f ca="1">NETWORKDAYS(LeaveTracker[[#This Row],[Start Date]],LeaveTracker[[#This Row],[End Date]],lstHolidays)</f>
        <v>1</v>
      </c>
      <c r="M4046" s="27"/>
    </row>
    <row r="4047" spans="1:13" ht="30" customHeight="1" x14ac:dyDescent="0.3">
      <c r="A4047" s="27">
        <f t="shared" si="37"/>
        <v>428</v>
      </c>
      <c r="B4047" s="31">
        <v>44989</v>
      </c>
      <c r="C4047" s="31">
        <v>44964</v>
      </c>
      <c r="D4047" s="19" t="s">
        <v>671</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19" t="s">
        <v>82</v>
      </c>
      <c r="K4047" s="51" t="str">
        <f ca="1">LeaveTracker[[#This Row],[Days]]&amp;" "&amp;LeaveTracker[[#This Row],[Type of Leave]]</f>
        <v>2 VL</v>
      </c>
      <c r="L4047" s="23">
        <f ca="1">NETWORKDAYS(LeaveTracker[[#This Row],[Start Date]],LeaveTracker[[#This Row],[End Date]],lstHolidays)</f>
        <v>2</v>
      </c>
      <c r="M4047" s="27"/>
    </row>
    <row r="4048" spans="1:13" ht="30" customHeight="1" x14ac:dyDescent="0.3">
      <c r="A4048" s="27">
        <f t="shared" si="37"/>
        <v>429</v>
      </c>
      <c r="B4048" s="31">
        <v>44989</v>
      </c>
      <c r="C4048" s="31">
        <v>44970</v>
      </c>
      <c r="D4048" s="19" t="s">
        <v>875</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19" t="s">
        <v>82</v>
      </c>
      <c r="K4048" s="51" t="str">
        <f ca="1">LeaveTracker[[#This Row],[Days]]&amp;" "&amp;LeaveTracker[[#This Row],[Type of Leave]]</f>
        <v>3 VL</v>
      </c>
      <c r="L4048" s="23">
        <f ca="1">NETWORKDAYS(LeaveTracker[[#This Row],[Start Date]],LeaveTracker[[#This Row],[End Date]],lstHolidays)</f>
        <v>3</v>
      </c>
      <c r="M4048" s="27"/>
    </row>
    <row r="4049" spans="1:13" ht="30" customHeight="1" x14ac:dyDescent="0.3">
      <c r="A4049" s="27">
        <f t="shared" si="37"/>
        <v>430</v>
      </c>
      <c r="B4049" s="31">
        <v>44989</v>
      </c>
      <c r="C4049" s="31">
        <v>44973</v>
      </c>
      <c r="D4049" s="19" t="s">
        <v>776</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19" t="s">
        <v>81</v>
      </c>
      <c r="K4049" s="51" t="str">
        <f ca="1">LeaveTracker[[#This Row],[Days]]&amp;" "&amp;LeaveTracker[[#This Row],[Type of Leave]]</f>
        <v>8 SL</v>
      </c>
      <c r="L4049" s="23">
        <f ca="1">NETWORKDAYS(LeaveTracker[[#This Row],[Start Date]],LeaveTracker[[#This Row],[End Date]],lstHolidays)</f>
        <v>8</v>
      </c>
      <c r="M4049" s="27"/>
    </row>
    <row r="4050" spans="1:13" ht="30" customHeight="1" x14ac:dyDescent="0.3">
      <c r="A4050" s="27">
        <f t="shared" si="37"/>
        <v>431</v>
      </c>
      <c r="B4050" s="31">
        <v>44989</v>
      </c>
      <c r="C4050" s="31">
        <v>44972</v>
      </c>
      <c r="D4050" s="19" t="s">
        <v>683</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19" t="s">
        <v>82</v>
      </c>
      <c r="K4050" s="51" t="str">
        <f ca="1">LeaveTracker[[#This Row],[Days]]&amp;" "&amp;LeaveTracker[[#This Row],[Type of Leave]]</f>
        <v>1 VL</v>
      </c>
      <c r="L4050" s="23">
        <f ca="1">NETWORKDAYS(LeaveTracker[[#This Row],[Start Date]],LeaveTracker[[#This Row],[End Date]],lstHolidays)</f>
        <v>1</v>
      </c>
      <c r="M4050" s="27"/>
    </row>
    <row r="4051" spans="1:13" ht="30" customHeight="1" x14ac:dyDescent="0.3">
      <c r="A4051" s="27">
        <v>431</v>
      </c>
      <c r="B4051" s="31">
        <v>44989</v>
      </c>
      <c r="C4051" s="31">
        <v>44972</v>
      </c>
      <c r="D4051" s="19" t="s">
        <v>683</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19" t="s">
        <v>82</v>
      </c>
      <c r="K4051" s="51" t="str">
        <f ca="1">LeaveTracker[[#This Row],[Days]]&amp;" "&amp;LeaveTracker[[#This Row],[Type of Leave]]</f>
        <v>1 VL</v>
      </c>
      <c r="L4051" s="23">
        <f ca="1">NETWORKDAYS(LeaveTracker[[#This Row],[Start Date]],LeaveTracker[[#This Row],[End Date]],lstHolidays)</f>
        <v>1</v>
      </c>
      <c r="M4051" s="27"/>
    </row>
    <row r="4052" spans="1:13" ht="30" customHeight="1" x14ac:dyDescent="0.3">
      <c r="A4052" s="27">
        <f t="shared" si="37"/>
        <v>432</v>
      </c>
      <c r="B4052" s="31">
        <v>44989</v>
      </c>
      <c r="C4052" s="31">
        <v>44925</v>
      </c>
      <c r="D4052" s="19" t="s">
        <v>1932</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19" t="s">
        <v>82</v>
      </c>
      <c r="K4052" s="51" t="str">
        <f ca="1">LeaveTracker[[#This Row],[Days]]&amp;" "&amp;LeaveTracker[[#This Row],[Type of Leave]]</f>
        <v>21 VL</v>
      </c>
      <c r="L4052" s="23">
        <f ca="1">NETWORKDAYS(LeaveTracker[[#This Row],[Start Date]],LeaveTracker[[#This Row],[End Date]],lstHolidays)</f>
        <v>21</v>
      </c>
      <c r="M4052" s="27"/>
    </row>
    <row r="4053" spans="1:13" ht="30" customHeight="1" x14ac:dyDescent="0.3">
      <c r="A4053" s="27">
        <f t="shared" ref="A4053" si="38">A4052+1</f>
        <v>433</v>
      </c>
      <c r="B4053" s="31">
        <v>44989</v>
      </c>
      <c r="C4053" s="31">
        <v>44932</v>
      </c>
      <c r="D4053" s="19" t="s">
        <v>1932</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19" t="s">
        <v>298</v>
      </c>
      <c r="J4053" s="43" t="s">
        <v>2141</v>
      </c>
      <c r="K4053" s="51" t="str">
        <f ca="1">LeaveTracker[[#This Row],[Days]]&amp;" "&amp;LeaveTracker[[#This Row],[Type of Leave]]</f>
        <v>19 OTHER</v>
      </c>
      <c r="L4053" s="23">
        <f ca="1">NETWORKDAYS(LeaveTracker[[#This Row],[Start Date]],LeaveTracker[[#This Row],[End Date]],lstHolidays)</f>
        <v>19</v>
      </c>
      <c r="M4053" s="27"/>
    </row>
    <row r="4054" spans="1:13" ht="30" customHeight="1" x14ac:dyDescent="0.3">
      <c r="A4054" s="27">
        <f t="shared" si="37"/>
        <v>434</v>
      </c>
      <c r="B4054" s="31">
        <v>44989</v>
      </c>
      <c r="C4054" s="31">
        <v>44960</v>
      </c>
      <c r="D4054" s="19" t="s">
        <v>624</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19" t="s">
        <v>298</v>
      </c>
      <c r="J4054" s="43" t="s">
        <v>105</v>
      </c>
      <c r="K4054" s="51" t="str">
        <f ca="1">LeaveTracker[[#This Row],[Days]]&amp;" "&amp;LeaveTracker[[#This Row],[Type of Leave]]</f>
        <v>1 OTHER</v>
      </c>
      <c r="L4054" s="23">
        <f ca="1">NETWORKDAYS(LeaveTracker[[#This Row],[Start Date]],LeaveTracker[[#This Row],[End Date]],lstHolidays)</f>
        <v>1</v>
      </c>
      <c r="M4054" s="27"/>
    </row>
    <row r="4055" spans="1:13" ht="30" customHeight="1" x14ac:dyDescent="0.3">
      <c r="A4055" s="27">
        <f t="shared" si="37"/>
        <v>435</v>
      </c>
      <c r="B4055" s="31">
        <v>44989</v>
      </c>
      <c r="C4055" s="31">
        <v>44972</v>
      </c>
      <c r="D4055" s="19" t="s">
        <v>572</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19" t="s">
        <v>81</v>
      </c>
      <c r="K4055" s="51" t="str">
        <f ca="1">LeaveTracker[[#This Row],[Days]]&amp;" "&amp;LeaveTracker[[#This Row],[Type of Leave]]</f>
        <v>1 SL</v>
      </c>
      <c r="L4055" s="23">
        <f ca="1">NETWORKDAYS(LeaveTracker[[#This Row],[Start Date]],LeaveTracker[[#This Row],[End Date]],lstHolidays)</f>
        <v>1</v>
      </c>
      <c r="M4055" s="27"/>
    </row>
    <row r="4056" spans="1:13" ht="30" customHeight="1" x14ac:dyDescent="0.3">
      <c r="A4056" s="27">
        <f t="shared" si="37"/>
        <v>436</v>
      </c>
      <c r="B4056" s="31">
        <v>44989</v>
      </c>
      <c r="C4056" s="31">
        <v>44971</v>
      </c>
      <c r="D4056" s="19" t="s">
        <v>574</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19" t="s">
        <v>298</v>
      </c>
      <c r="J4056" s="43" t="s">
        <v>105</v>
      </c>
      <c r="K4056" s="51" t="str">
        <f ca="1">LeaveTracker[[#This Row],[Days]]&amp;" "&amp;LeaveTracker[[#This Row],[Type of Leave]]</f>
        <v>2 OTHER</v>
      </c>
      <c r="L4056" s="23">
        <f ca="1">NETWORKDAYS(LeaveTracker[[#This Row],[Start Date]],LeaveTracker[[#This Row],[End Date]],lstHolidays)</f>
        <v>2</v>
      </c>
      <c r="M4056" s="27"/>
    </row>
    <row r="4057" spans="1:13" ht="30" customHeight="1" x14ac:dyDescent="0.3">
      <c r="A4057" s="27">
        <f t="shared" ref="A4057:A4120" si="39">A4056+1</f>
        <v>437</v>
      </c>
      <c r="B4057" s="31">
        <v>44989</v>
      </c>
      <c r="C4057" s="31">
        <v>44971</v>
      </c>
      <c r="D4057" s="19" t="s">
        <v>574</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19" t="s">
        <v>82</v>
      </c>
      <c r="K4057" s="51" t="str">
        <f ca="1">LeaveTracker[[#This Row],[Days]]&amp;" "&amp;LeaveTracker[[#This Row],[Type of Leave]]</f>
        <v>3 VL</v>
      </c>
      <c r="L4057" s="23">
        <f ca="1">NETWORKDAYS(LeaveTracker[[#This Row],[Start Date]],LeaveTracker[[#This Row],[End Date]],lstHolidays)</f>
        <v>3</v>
      </c>
      <c r="M4057" s="27"/>
    </row>
    <row r="4058" spans="1:13" ht="30" customHeight="1" x14ac:dyDescent="0.3">
      <c r="A4058" s="27">
        <f t="shared" si="39"/>
        <v>438</v>
      </c>
      <c r="B4058" s="31">
        <v>44989</v>
      </c>
      <c r="C4058" s="31">
        <v>44970</v>
      </c>
      <c r="D4058" s="19" t="s">
        <v>855</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19" t="s">
        <v>81</v>
      </c>
      <c r="K4058" s="51" t="str">
        <f ca="1">LeaveTracker[[#This Row],[Days]]&amp;" "&amp;LeaveTracker[[#This Row],[Type of Leave]]</f>
        <v>1 SL</v>
      </c>
      <c r="L4058" s="23">
        <f ca="1">NETWORKDAYS(LeaveTracker[[#This Row],[Start Date]],LeaveTracker[[#This Row],[End Date]],lstHolidays)</f>
        <v>1</v>
      </c>
      <c r="M4058" s="27"/>
    </row>
    <row r="4059" spans="1:13" ht="30" customHeight="1" x14ac:dyDescent="0.3">
      <c r="A4059" s="27">
        <f t="shared" si="39"/>
        <v>439</v>
      </c>
      <c r="B4059" s="31">
        <v>44989</v>
      </c>
      <c r="C4059" s="31">
        <v>44970</v>
      </c>
      <c r="D4059" s="19" t="s">
        <v>855</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19" t="s">
        <v>298</v>
      </c>
      <c r="J4059" s="43" t="s">
        <v>105</v>
      </c>
      <c r="K4059" s="51" t="str">
        <f ca="1">LeaveTracker[[#This Row],[Days]]&amp;" "&amp;LeaveTracker[[#This Row],[Type of Leave]]</f>
        <v>2 OTHER</v>
      </c>
      <c r="L4059" s="23">
        <f ca="1">NETWORKDAYS(LeaveTracker[[#This Row],[Start Date]],LeaveTracker[[#This Row],[End Date]],lstHolidays)</f>
        <v>2</v>
      </c>
      <c r="M4059" s="27"/>
    </row>
    <row r="4060" spans="1:13" ht="30"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19" t="s">
        <v>298</v>
      </c>
      <c r="J4060" s="43" t="s">
        <v>2100</v>
      </c>
      <c r="K4060" s="51" t="str">
        <f ca="1">LeaveTracker[[#This Row],[Days]]&amp;" "&amp;LeaveTracker[[#This Row],[Type of Leave]]</f>
        <v>1 OTHER</v>
      </c>
      <c r="L4060" s="23">
        <f ca="1">NETWORKDAYS(LeaveTracker[[#This Row],[Start Date]],LeaveTracker[[#This Row],[End Date]],lstHolidays)</f>
        <v>1</v>
      </c>
      <c r="M4060" s="27"/>
    </row>
    <row r="4061" spans="1:13" ht="30" customHeight="1" x14ac:dyDescent="0.3">
      <c r="A4061" s="27">
        <f t="shared" si="39"/>
        <v>441</v>
      </c>
      <c r="B4061" s="31">
        <v>44989</v>
      </c>
      <c r="C4061" s="31">
        <v>44967</v>
      </c>
      <c r="D4061" s="19" t="s">
        <v>569</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19" t="s">
        <v>81</v>
      </c>
      <c r="K4061" s="51" t="str">
        <f ca="1">LeaveTracker[[#This Row],[Days]]&amp;" "&amp;LeaveTracker[[#This Row],[Type of Leave]]</f>
        <v>2 SL</v>
      </c>
      <c r="L4061" s="23">
        <f ca="1">NETWORKDAYS(LeaveTracker[[#This Row],[Start Date]],LeaveTracker[[#This Row],[End Date]],lstHolidays)</f>
        <v>2</v>
      </c>
      <c r="M4061" s="27"/>
    </row>
    <row r="4062" spans="1:13" ht="30" customHeight="1" x14ac:dyDescent="0.3">
      <c r="A4062" s="27">
        <f t="shared" si="39"/>
        <v>442</v>
      </c>
      <c r="B4062" s="31">
        <v>44989</v>
      </c>
      <c r="C4062" s="31">
        <v>44971</v>
      </c>
      <c r="D4062" s="19" t="s">
        <v>1851</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19" t="s">
        <v>82</v>
      </c>
      <c r="K4062" s="51" t="str">
        <f ca="1">LeaveTracker[[#This Row],[Days]]&amp;" "&amp;LeaveTracker[[#This Row],[Type of Leave]]</f>
        <v>1 VL</v>
      </c>
      <c r="L4062" s="23">
        <f ca="1">NETWORKDAYS(LeaveTracker[[#This Row],[Start Date]],LeaveTracker[[#This Row],[End Date]],lstHolidays)</f>
        <v>1</v>
      </c>
      <c r="M4062" s="27"/>
    </row>
    <row r="4063" spans="1:13" ht="30" customHeight="1" x14ac:dyDescent="0.3">
      <c r="A4063" s="27">
        <v>442</v>
      </c>
      <c r="B4063" s="31">
        <v>44989</v>
      </c>
      <c r="C4063" s="31">
        <v>44971</v>
      </c>
      <c r="D4063" s="19" t="s">
        <v>1851</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19" t="s">
        <v>82</v>
      </c>
      <c r="K4063" s="51" t="str">
        <f ca="1">LeaveTracker[[#This Row],[Days]]&amp;" "&amp;LeaveTracker[[#This Row],[Type of Leave]]</f>
        <v>1 VL</v>
      </c>
      <c r="L4063" s="23">
        <f ca="1">NETWORKDAYS(LeaveTracker[[#This Row],[Start Date]],LeaveTracker[[#This Row],[End Date]],lstHolidays)</f>
        <v>1</v>
      </c>
      <c r="M4063" s="27"/>
    </row>
    <row r="4064" spans="1:13" ht="30" customHeight="1" x14ac:dyDescent="0.3">
      <c r="A4064" s="27">
        <f t="shared" si="39"/>
        <v>443</v>
      </c>
      <c r="B4064" s="31">
        <v>44989</v>
      </c>
      <c r="C4064" s="31">
        <v>44970</v>
      </c>
      <c r="D4064" s="19" t="s">
        <v>407</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19" t="s">
        <v>298</v>
      </c>
      <c r="J4064" s="43" t="s">
        <v>105</v>
      </c>
      <c r="K4064" s="51" t="str">
        <f ca="1">LeaveTracker[[#This Row],[Days]]&amp;" "&amp;LeaveTracker[[#This Row],[Type of Leave]]</f>
        <v>1 OTHER</v>
      </c>
      <c r="L4064" s="23">
        <f ca="1">NETWORKDAYS(LeaveTracker[[#This Row],[Start Date]],LeaveTracker[[#This Row],[End Date]],lstHolidays)</f>
        <v>1</v>
      </c>
      <c r="M4064" s="27"/>
    </row>
    <row r="4065" spans="1:13" ht="30" customHeight="1" x14ac:dyDescent="0.3">
      <c r="A4065" s="27">
        <f t="shared" si="39"/>
        <v>444</v>
      </c>
      <c r="B4065" s="31">
        <v>44989</v>
      </c>
      <c r="C4065" s="31">
        <v>44970</v>
      </c>
      <c r="D4065" s="19" t="s">
        <v>405</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19" t="s">
        <v>82</v>
      </c>
      <c r="K4065" s="51" t="str">
        <f ca="1">LeaveTracker[[#This Row],[Days]]&amp;" "&amp;LeaveTracker[[#This Row],[Type of Leave]]</f>
        <v>2 VL</v>
      </c>
      <c r="L4065" s="23">
        <f ca="1">NETWORKDAYS(LeaveTracker[[#This Row],[Start Date]],LeaveTracker[[#This Row],[End Date]],lstHolidays)</f>
        <v>2</v>
      </c>
      <c r="M4065" s="27"/>
    </row>
    <row r="4066" spans="1:13" ht="30"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19" t="s">
        <v>298</v>
      </c>
      <c r="J4066" s="43" t="s">
        <v>105</v>
      </c>
      <c r="K4066" s="51" t="str">
        <f ca="1">LeaveTracker[[#This Row],[Days]]&amp;" "&amp;LeaveTracker[[#This Row],[Type of Leave]]</f>
        <v>1 OTHER</v>
      </c>
      <c r="L4066" s="23">
        <f ca="1">NETWORKDAYS(LeaveTracker[[#This Row],[Start Date]],LeaveTracker[[#This Row],[End Date]],lstHolidays)</f>
        <v>1</v>
      </c>
      <c r="M4066" s="27"/>
    </row>
    <row r="4067" spans="1:13" ht="30" customHeight="1" x14ac:dyDescent="0.3">
      <c r="A4067" s="27">
        <f t="shared" si="39"/>
        <v>446</v>
      </c>
      <c r="B4067" s="31">
        <v>44989</v>
      </c>
      <c r="C4067" s="31">
        <v>44971</v>
      </c>
      <c r="D4067" s="19" t="s">
        <v>1060</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19" t="s">
        <v>298</v>
      </c>
      <c r="J4067" s="43" t="s">
        <v>105</v>
      </c>
      <c r="K4067" s="51" t="str">
        <f ca="1">LeaveTracker[[#This Row],[Days]]&amp;" "&amp;LeaveTracker[[#This Row],[Type of Leave]]</f>
        <v>1 OTHER</v>
      </c>
      <c r="L4067" s="23">
        <f ca="1">NETWORKDAYS(LeaveTracker[[#This Row],[Start Date]],LeaveTracker[[#This Row],[End Date]],lstHolidays)</f>
        <v>1</v>
      </c>
      <c r="M4067" s="27"/>
    </row>
    <row r="4068" spans="1:13" ht="30" customHeight="1" x14ac:dyDescent="0.3">
      <c r="A4068" s="27">
        <f t="shared" si="39"/>
        <v>447</v>
      </c>
      <c r="B4068" s="31">
        <v>44989</v>
      </c>
      <c r="C4068" s="31">
        <v>44971</v>
      </c>
      <c r="D4068" s="19" t="s">
        <v>1297</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19" t="s">
        <v>82</v>
      </c>
      <c r="K4068" s="51" t="str">
        <f ca="1">LeaveTracker[[#This Row],[Days]]&amp;" "&amp;LeaveTracker[[#This Row],[Type of Leave]]</f>
        <v>1 VL</v>
      </c>
      <c r="L4068" s="23">
        <f ca="1">NETWORKDAYS(LeaveTracker[[#This Row],[Start Date]],LeaveTracker[[#This Row],[End Date]],lstHolidays)</f>
        <v>1</v>
      </c>
      <c r="M4068" s="27"/>
    </row>
    <row r="4069" spans="1:13" ht="30" customHeight="1" x14ac:dyDescent="0.3">
      <c r="A4069" s="27">
        <f t="shared" si="39"/>
        <v>448</v>
      </c>
      <c r="B4069" s="31">
        <v>44989</v>
      </c>
      <c r="C4069" s="31">
        <v>44957</v>
      </c>
      <c r="D4069" s="19" t="s">
        <v>863</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19" t="s">
        <v>81</v>
      </c>
      <c r="K4069" s="51" t="str">
        <f ca="1">LeaveTracker[[#This Row],[Days]]&amp;" "&amp;LeaveTracker[[#This Row],[Type of Leave]]</f>
        <v>19 SL</v>
      </c>
      <c r="L4069" s="23">
        <f ca="1">NETWORKDAYS(LeaveTracker[[#This Row],[Start Date]],LeaveTracker[[#This Row],[End Date]],lstHolidays)</f>
        <v>19</v>
      </c>
      <c r="M4069" s="27"/>
    </row>
    <row r="4070" spans="1:13" ht="30" customHeight="1" x14ac:dyDescent="0.3">
      <c r="A4070" s="27">
        <f t="shared" si="39"/>
        <v>449</v>
      </c>
      <c r="B4070" s="31">
        <v>44989</v>
      </c>
      <c r="C4070" s="31">
        <v>44963</v>
      </c>
      <c r="D4070" s="19" t="s">
        <v>398</v>
      </c>
      <c r="E4070" s="51" t="str">
        <f>IF(ISBLANK(LeaveTracker[[#This Row],[Employee Name]]),"-----",VLOOKUP(LeaveTracker[[#This Row],[Employee Name]],Employees[[Employee Name]:[Office]],7))</f>
        <v>NUTRITION OFFICE</v>
      </c>
      <c r="F4070" s="51" t="str">
        <f>IF(ISBLANK(LeaveTracker[[#This Row],[Employee Name]]),"-----",VLOOKUP(LeaveTracker[[#This Row],[Employee Name]],Employees[[Employee Name]:[Office]],6))</f>
        <v>REGULAR</v>
      </c>
      <c r="G4070" s="24">
        <v>44960</v>
      </c>
      <c r="H4070" s="24">
        <v>44960</v>
      </c>
      <c r="I4070" s="19" t="s">
        <v>81</v>
      </c>
      <c r="K4070" s="51" t="str">
        <f ca="1">LeaveTracker[[#This Row],[Days]]&amp;" "&amp;LeaveTracker[[#This Row],[Type of Leave]]</f>
        <v>1 SL</v>
      </c>
      <c r="L4070" s="23">
        <f ca="1">NETWORKDAYS(LeaveTracker[[#This Row],[Start Date]],LeaveTracker[[#This Row],[End Date]],lstHolidays)</f>
        <v>1</v>
      </c>
      <c r="M4070" s="27"/>
    </row>
    <row r="4071" spans="1:13" ht="30" customHeight="1" x14ac:dyDescent="0.3">
      <c r="A4071" s="27">
        <f t="shared" si="39"/>
        <v>450</v>
      </c>
      <c r="B4071" s="31">
        <v>44989</v>
      </c>
      <c r="C4071" s="31">
        <v>44970</v>
      </c>
      <c r="D4071" s="19" t="s">
        <v>762</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19" t="s">
        <v>81</v>
      </c>
      <c r="K4071" s="51" t="str">
        <f ca="1">LeaveTracker[[#This Row],[Days]]&amp;" "&amp;LeaveTracker[[#This Row],[Type of Leave]]</f>
        <v>2 SL</v>
      </c>
      <c r="L4071" s="23">
        <f ca="1">NETWORKDAYS(LeaveTracker[[#This Row],[Start Date]],LeaveTracker[[#This Row],[End Date]],lstHolidays)</f>
        <v>2</v>
      </c>
      <c r="M4071" s="27"/>
    </row>
    <row r="4072" spans="1:13" ht="30" customHeight="1" x14ac:dyDescent="0.3">
      <c r="A4072" s="27">
        <f t="shared" si="39"/>
        <v>451</v>
      </c>
      <c r="B4072" s="31">
        <v>44989</v>
      </c>
      <c r="C4072" s="31">
        <v>44963</v>
      </c>
      <c r="D4072" s="19" t="s">
        <v>1308</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19" t="s">
        <v>298</v>
      </c>
      <c r="J4072" s="43" t="s">
        <v>105</v>
      </c>
      <c r="K4072" s="51" t="str">
        <f ca="1">LeaveTracker[[#This Row],[Days]]&amp;" "&amp;LeaveTracker[[#This Row],[Type of Leave]]</f>
        <v>1 OTHER</v>
      </c>
      <c r="L4072" s="23">
        <f ca="1">NETWORKDAYS(LeaveTracker[[#This Row],[Start Date]],LeaveTracker[[#This Row],[End Date]],lstHolidays)</f>
        <v>1</v>
      </c>
      <c r="M4072" s="27"/>
    </row>
    <row r="4073" spans="1:13" ht="30" customHeight="1" x14ac:dyDescent="0.3">
      <c r="A4073" s="27">
        <f t="shared" si="39"/>
        <v>452</v>
      </c>
      <c r="B4073" s="31">
        <v>44989</v>
      </c>
      <c r="C4073" s="31">
        <v>44960</v>
      </c>
      <c r="D4073" s="19" t="s">
        <v>2145</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19" t="s">
        <v>82</v>
      </c>
      <c r="K4073" s="51" t="str">
        <f ca="1">LeaveTracker[[#This Row],[Days]]&amp;" "&amp;LeaveTracker[[#This Row],[Type of Leave]]</f>
        <v>3 VL</v>
      </c>
      <c r="L4073" s="23">
        <f ca="1">NETWORKDAYS(LeaveTracker[[#This Row],[Start Date]],LeaveTracker[[#This Row],[End Date]],lstHolidays)</f>
        <v>3</v>
      </c>
      <c r="M4073" s="27"/>
    </row>
    <row r="4074" spans="1:13" ht="30" customHeight="1" x14ac:dyDescent="0.3">
      <c r="A4074" s="27">
        <f t="shared" si="39"/>
        <v>453</v>
      </c>
      <c r="B4074" s="31">
        <v>44989</v>
      </c>
      <c r="C4074" s="31">
        <v>44957</v>
      </c>
      <c r="D4074" s="19" t="s">
        <v>2145</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19" t="s">
        <v>81</v>
      </c>
      <c r="K4074" s="51" t="str">
        <f ca="1">LeaveTracker[[#This Row],[Days]]&amp;" "&amp;LeaveTracker[[#This Row],[Type of Leave]]</f>
        <v>1 SL</v>
      </c>
      <c r="L4074" s="23">
        <f ca="1">NETWORKDAYS(LeaveTracker[[#This Row],[Start Date]],LeaveTracker[[#This Row],[End Date]],lstHolidays)</f>
        <v>1</v>
      </c>
      <c r="M4074" s="27"/>
    </row>
    <row r="4075" spans="1:13" ht="30" customHeight="1" x14ac:dyDescent="0.3">
      <c r="A4075" s="27">
        <f t="shared" si="39"/>
        <v>454</v>
      </c>
      <c r="B4075" s="31">
        <v>44989</v>
      </c>
      <c r="C4075" s="31">
        <v>44959</v>
      </c>
      <c r="D4075" s="19" t="s">
        <v>1832</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19" t="s">
        <v>298</v>
      </c>
      <c r="J4075" s="43" t="s">
        <v>158</v>
      </c>
      <c r="K4075" s="51" t="str">
        <f ca="1">LeaveTracker[[#This Row],[Days]]&amp;" "&amp;LeaveTracker[[#This Row],[Type of Leave]]</f>
        <v>1 OTHER</v>
      </c>
      <c r="L4075" s="23">
        <f ca="1">NETWORKDAYS(LeaveTracker[[#This Row],[Start Date]],LeaveTracker[[#This Row],[End Date]],lstHolidays)</f>
        <v>1</v>
      </c>
      <c r="M4075" s="27"/>
    </row>
    <row r="4076" spans="1:13" ht="30" customHeight="1" x14ac:dyDescent="0.3">
      <c r="A4076" s="27">
        <f t="shared" si="39"/>
        <v>455</v>
      </c>
      <c r="B4076" s="31">
        <v>44989</v>
      </c>
      <c r="C4076" s="31">
        <v>44961</v>
      </c>
      <c r="D4076" s="19" t="s">
        <v>1971</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19" t="s">
        <v>81</v>
      </c>
      <c r="K4076" s="51" t="str">
        <f ca="1">LeaveTracker[[#This Row],[Days]]&amp;" "&amp;LeaveTracker[[#This Row],[Type of Leave]]</f>
        <v>1 SL</v>
      </c>
      <c r="L4076" s="23">
        <f ca="1">NETWORKDAYS(LeaveTracker[[#This Row],[Start Date]],LeaveTracker[[#This Row],[End Date]],lstHolidays)</f>
        <v>1</v>
      </c>
      <c r="M4076" s="27"/>
    </row>
    <row r="4077" spans="1:13" ht="30" customHeight="1" x14ac:dyDescent="0.3">
      <c r="A4077" s="27">
        <f t="shared" si="39"/>
        <v>456</v>
      </c>
      <c r="B4077" s="31">
        <v>44989</v>
      </c>
      <c r="C4077" s="31">
        <v>44929</v>
      </c>
      <c r="D4077" s="19" t="s">
        <v>1971</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19" t="s">
        <v>298</v>
      </c>
      <c r="J4077" s="43" t="s">
        <v>158</v>
      </c>
      <c r="K4077" s="51" t="str">
        <f ca="1">LeaveTracker[[#This Row],[Days]]&amp;" "&amp;LeaveTracker[[#This Row],[Type of Leave]]</f>
        <v>1 OTHER</v>
      </c>
      <c r="L4077" s="23">
        <f ca="1">NETWORKDAYS(LeaveTracker[[#This Row],[Start Date]],LeaveTracker[[#This Row],[End Date]],lstHolidays)</f>
        <v>1</v>
      </c>
      <c r="M4077" s="27"/>
    </row>
    <row r="4078" spans="1:13" ht="30" customHeight="1" x14ac:dyDescent="0.3">
      <c r="A4078" s="27">
        <f t="shared" si="39"/>
        <v>457</v>
      </c>
      <c r="B4078" s="31">
        <v>44989</v>
      </c>
      <c r="C4078" s="31">
        <v>44931</v>
      </c>
      <c r="D4078" s="19" t="s">
        <v>1815</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19" t="s">
        <v>298</v>
      </c>
      <c r="J4078" s="43" t="s">
        <v>105</v>
      </c>
      <c r="K4078" s="51" t="str">
        <f ca="1">LeaveTracker[[#This Row],[Days]]&amp;" "&amp;LeaveTracker[[#This Row],[Type of Leave]]</f>
        <v>1 OTHER</v>
      </c>
      <c r="L4078" s="23">
        <f ca="1">NETWORKDAYS(LeaveTracker[[#This Row],[Start Date]],LeaveTracker[[#This Row],[End Date]],lstHolidays)</f>
        <v>1</v>
      </c>
      <c r="M4078" s="27"/>
    </row>
    <row r="4079" spans="1:13" ht="30" customHeight="1" x14ac:dyDescent="0.3">
      <c r="A4079" s="27">
        <f t="shared" si="39"/>
        <v>458</v>
      </c>
      <c r="B4079" s="31">
        <v>44989</v>
      </c>
      <c r="C4079" s="31">
        <v>44974</v>
      </c>
      <c r="D4079" s="19" t="s">
        <v>878</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19" t="s">
        <v>81</v>
      </c>
      <c r="K4079" s="51" t="str">
        <f ca="1">LeaveTracker[[#This Row],[Days]]&amp;" "&amp;LeaveTracker[[#This Row],[Type of Leave]]</f>
        <v>1 SL</v>
      </c>
      <c r="L4079" s="23">
        <f ca="1">NETWORKDAYS(LeaveTracker[[#This Row],[Start Date]],LeaveTracker[[#This Row],[End Date]],lstHolidays)</f>
        <v>1</v>
      </c>
      <c r="M4079" s="27"/>
    </row>
    <row r="4080" spans="1:13" ht="30" customHeight="1" x14ac:dyDescent="0.3">
      <c r="A4080" s="27">
        <f t="shared" si="39"/>
        <v>459</v>
      </c>
      <c r="B4080" s="31">
        <v>44989</v>
      </c>
      <c r="C4080" s="31">
        <v>44972</v>
      </c>
      <c r="D4080" s="19" t="s">
        <v>1008</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19" t="s">
        <v>82</v>
      </c>
      <c r="K4080" s="51" t="str">
        <f ca="1">LeaveTracker[[#This Row],[Days]]&amp;" "&amp;LeaveTracker[[#This Row],[Type of Leave]]</f>
        <v>1 VL</v>
      </c>
      <c r="L4080" s="23">
        <f ca="1">NETWORKDAYS(LeaveTracker[[#This Row],[Start Date]],LeaveTracker[[#This Row],[End Date]],lstHolidays)</f>
        <v>1</v>
      </c>
      <c r="M4080" s="27"/>
    </row>
    <row r="4081" spans="1:13" ht="30" customHeight="1" x14ac:dyDescent="0.3">
      <c r="A4081" s="27">
        <f t="shared" si="39"/>
        <v>460</v>
      </c>
      <c r="B4081" s="31">
        <v>44989</v>
      </c>
      <c r="C4081" s="31">
        <v>44971</v>
      </c>
      <c r="D4081" s="19" t="s">
        <v>513</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19" t="s">
        <v>298</v>
      </c>
      <c r="J4081" s="43" t="s">
        <v>105</v>
      </c>
      <c r="K4081" s="51" t="str">
        <f ca="1">LeaveTracker[[#This Row],[Days]]&amp;" "&amp;LeaveTracker[[#This Row],[Type of Leave]]</f>
        <v>2 OTHER</v>
      </c>
      <c r="L4081" s="23">
        <f ca="1">NETWORKDAYS(LeaveTracker[[#This Row],[Start Date]],LeaveTracker[[#This Row],[End Date]],lstHolidays)</f>
        <v>2</v>
      </c>
      <c r="M4081" s="27"/>
    </row>
    <row r="4082" spans="1:13" ht="30" customHeight="1" x14ac:dyDescent="0.3">
      <c r="A4082" s="27">
        <f t="shared" si="39"/>
        <v>461</v>
      </c>
      <c r="B4082" s="31">
        <v>44989</v>
      </c>
      <c r="C4082" s="31">
        <v>44971</v>
      </c>
      <c r="D4082" s="19" t="s">
        <v>513</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19" t="s">
        <v>81</v>
      </c>
      <c r="K4082" s="51" t="str">
        <f ca="1">LeaveTracker[[#This Row],[Days]]&amp;" "&amp;LeaveTracker[[#This Row],[Type of Leave]]</f>
        <v>1 SL</v>
      </c>
      <c r="L4082" s="23">
        <f ca="1">NETWORKDAYS(LeaveTracker[[#This Row],[Start Date]],LeaveTracker[[#This Row],[End Date]],lstHolidays)</f>
        <v>1</v>
      </c>
      <c r="M4082" s="27"/>
    </row>
    <row r="4083" spans="1:13" ht="30" customHeight="1" x14ac:dyDescent="0.3">
      <c r="A4083" s="27">
        <f t="shared" si="39"/>
        <v>462</v>
      </c>
      <c r="B4083" s="31">
        <v>44989</v>
      </c>
      <c r="C4083" s="31">
        <v>44972</v>
      </c>
      <c r="D4083" s="19" t="s">
        <v>1008</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19" t="s">
        <v>81</v>
      </c>
      <c r="K4083" s="51" t="str">
        <f ca="1">LeaveTracker[[#This Row],[Days]]&amp;" "&amp;LeaveTracker[[#This Row],[Type of Leave]]</f>
        <v>1 SL</v>
      </c>
      <c r="L4083" s="23">
        <f ca="1">NETWORKDAYS(LeaveTracker[[#This Row],[Start Date]],LeaveTracker[[#This Row],[End Date]],lstHolidays)</f>
        <v>1</v>
      </c>
      <c r="M4083" s="27"/>
    </row>
    <row r="4084" spans="1:13" ht="30" customHeight="1" x14ac:dyDescent="0.3">
      <c r="A4084" s="27">
        <f t="shared" si="39"/>
        <v>463</v>
      </c>
      <c r="B4084" s="31">
        <v>44989</v>
      </c>
      <c r="C4084" s="31">
        <v>44977</v>
      </c>
      <c r="D4084" s="19" t="s">
        <v>595</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19" t="s">
        <v>81</v>
      </c>
      <c r="K4084" s="51" t="str">
        <f ca="1">LeaveTracker[[#This Row],[Days]]&amp;" "&amp;LeaveTracker[[#This Row],[Type of Leave]]</f>
        <v>1 SL</v>
      </c>
      <c r="L4084" s="23">
        <f ca="1">NETWORKDAYS(LeaveTracker[[#This Row],[Start Date]],LeaveTracker[[#This Row],[End Date]],lstHolidays)</f>
        <v>1</v>
      </c>
      <c r="M4084" s="27"/>
    </row>
    <row r="4085" spans="1:13" ht="30" customHeight="1" x14ac:dyDescent="0.3">
      <c r="A4085" s="27">
        <f t="shared" si="39"/>
        <v>464</v>
      </c>
      <c r="B4085" s="31">
        <v>44989</v>
      </c>
      <c r="C4085" s="31">
        <v>44972</v>
      </c>
      <c r="D4085" s="19" t="s">
        <v>1895</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19" t="s">
        <v>81</v>
      </c>
      <c r="K4085" s="51" t="str">
        <f ca="1">LeaveTracker[[#This Row],[Days]]&amp;" "&amp;LeaveTracker[[#This Row],[Type of Leave]]</f>
        <v>2 SL</v>
      </c>
      <c r="L4085" s="23">
        <f ca="1">NETWORKDAYS(LeaveTracker[[#This Row],[Start Date]],LeaveTracker[[#This Row],[End Date]],lstHolidays)</f>
        <v>2</v>
      </c>
      <c r="M4085" s="27"/>
    </row>
    <row r="4086" spans="1:13" ht="30" customHeight="1" x14ac:dyDescent="0.3">
      <c r="A4086" s="27">
        <v>464</v>
      </c>
      <c r="B4086" s="31">
        <v>44989</v>
      </c>
      <c r="C4086" s="31">
        <v>44977</v>
      </c>
      <c r="D4086" s="19" t="s">
        <v>396</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19" t="s">
        <v>81</v>
      </c>
      <c r="K4086" s="51" t="str">
        <f ca="1">LeaveTracker[[#This Row],[Days]]&amp;" "&amp;LeaveTracker[[#This Row],[Type of Leave]]</f>
        <v>1 SL</v>
      </c>
      <c r="L4086" s="23">
        <f ca="1">NETWORKDAYS(LeaveTracker[[#This Row],[Start Date]],LeaveTracker[[#This Row],[End Date]],lstHolidays)</f>
        <v>1</v>
      </c>
      <c r="M4086" s="27"/>
    </row>
    <row r="4087" spans="1:13" ht="30" customHeight="1" x14ac:dyDescent="0.3">
      <c r="A4087" s="27">
        <v>464</v>
      </c>
      <c r="B4087" s="31">
        <v>44989</v>
      </c>
      <c r="C4087" s="31">
        <v>44977</v>
      </c>
      <c r="D4087" s="19" t="s">
        <v>396</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19" t="s">
        <v>81</v>
      </c>
      <c r="K4087" s="51" t="str">
        <f ca="1">LeaveTracker[[#This Row],[Days]]&amp;" "&amp;LeaveTracker[[#This Row],[Type of Leave]]</f>
        <v>1 SL</v>
      </c>
      <c r="L4087" s="23">
        <f ca="1">NETWORKDAYS(LeaveTracker[[#This Row],[Start Date]],LeaveTracker[[#This Row],[End Date]],lstHolidays)</f>
        <v>1</v>
      </c>
      <c r="M4087" s="27"/>
    </row>
    <row r="4088" spans="1:13" ht="30" customHeight="1" x14ac:dyDescent="0.3">
      <c r="A4088" s="27">
        <f t="shared" si="39"/>
        <v>465</v>
      </c>
      <c r="B4088" s="31">
        <v>44989</v>
      </c>
      <c r="C4088" s="31">
        <v>44972</v>
      </c>
      <c r="D4088" s="19" t="s">
        <v>418</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19" t="s">
        <v>298</v>
      </c>
      <c r="J4088" s="43" t="s">
        <v>105</v>
      </c>
      <c r="K4088" s="51" t="str">
        <f ca="1">LeaveTracker[[#This Row],[Days]]&amp;" "&amp;LeaveTracker[[#This Row],[Type of Leave]]</f>
        <v>1 OTHER</v>
      </c>
      <c r="L4088" s="23">
        <f ca="1">NETWORKDAYS(LeaveTracker[[#This Row],[Start Date]],LeaveTracker[[#This Row],[End Date]],lstHolidays)</f>
        <v>1</v>
      </c>
      <c r="M4088" s="27"/>
    </row>
    <row r="4089" spans="1:13" ht="30" customHeight="1" x14ac:dyDescent="0.3">
      <c r="A4089" s="27">
        <f t="shared" si="39"/>
        <v>466</v>
      </c>
      <c r="B4089" s="31">
        <v>44989</v>
      </c>
      <c r="C4089" s="31">
        <v>44976</v>
      </c>
      <c r="D4089" s="19" t="s">
        <v>391</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19" t="s">
        <v>81</v>
      </c>
      <c r="K4089" s="51" t="str">
        <f ca="1">LeaveTracker[[#This Row],[Days]]&amp;" "&amp;LeaveTracker[[#This Row],[Type of Leave]]</f>
        <v>2 SL</v>
      </c>
      <c r="L4089" s="23">
        <f ca="1">NETWORKDAYS(LeaveTracker[[#This Row],[Start Date]],LeaveTracker[[#This Row],[End Date]],lstHolidays)</f>
        <v>2</v>
      </c>
      <c r="M4089" s="27"/>
    </row>
    <row r="4090" spans="1:13" ht="30" customHeight="1" x14ac:dyDescent="0.3">
      <c r="A4090" s="27">
        <f t="shared" si="39"/>
        <v>467</v>
      </c>
      <c r="B4090" s="31">
        <v>44989</v>
      </c>
      <c r="C4090" s="31">
        <v>44967</v>
      </c>
      <c r="D4090" s="19" t="s">
        <v>391</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19" t="s">
        <v>82</v>
      </c>
      <c r="K4090" s="51" t="str">
        <f ca="1">LeaveTracker[[#This Row],[Days]]&amp;" "&amp;LeaveTracker[[#This Row],[Type of Leave]]</f>
        <v>1 VL</v>
      </c>
      <c r="L4090" s="23">
        <f ca="1">NETWORKDAYS(LeaveTracker[[#This Row],[Start Date]],LeaveTracker[[#This Row],[End Date]],lstHolidays)</f>
        <v>1</v>
      </c>
      <c r="M4090" s="27"/>
    </row>
    <row r="4091" spans="1:13" ht="30" customHeight="1" x14ac:dyDescent="0.3">
      <c r="A4091" s="27">
        <f t="shared" si="39"/>
        <v>468</v>
      </c>
      <c r="B4091" s="31">
        <v>44989</v>
      </c>
      <c r="C4091" s="31">
        <v>44967</v>
      </c>
      <c r="D4091" s="19" t="s">
        <v>411</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19" t="s">
        <v>298</v>
      </c>
      <c r="J4091" s="43" t="s">
        <v>105</v>
      </c>
      <c r="K4091" s="51" t="str">
        <f ca="1">LeaveTracker[[#This Row],[Days]]&amp;" "&amp;LeaveTracker[[#This Row],[Type of Leave]]</f>
        <v>3 OTHER</v>
      </c>
      <c r="L4091" s="23">
        <f ca="1">NETWORKDAYS(LeaveTracker[[#This Row],[Start Date]],LeaveTracker[[#This Row],[End Date]],lstHolidays)</f>
        <v>3</v>
      </c>
      <c r="M4091" s="27"/>
    </row>
    <row r="4092" spans="1:13" ht="30" customHeight="1" x14ac:dyDescent="0.3">
      <c r="A4092" s="27">
        <f t="shared" si="39"/>
        <v>469</v>
      </c>
      <c r="B4092" s="31">
        <v>44989</v>
      </c>
      <c r="C4092" s="31">
        <v>44967</v>
      </c>
      <c r="D4092" s="19" t="s">
        <v>411</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19" t="s">
        <v>82</v>
      </c>
      <c r="K4092" s="51" t="str">
        <f ca="1">LeaveTracker[[#This Row],[Days]]&amp;" "&amp;LeaveTracker[[#This Row],[Type of Leave]]</f>
        <v>4 VL</v>
      </c>
      <c r="L4092" s="23">
        <f ca="1">NETWORKDAYS(LeaveTracker[[#This Row],[Start Date]],LeaveTracker[[#This Row],[End Date]],lstHolidays)</f>
        <v>4</v>
      </c>
      <c r="M4092" s="27"/>
    </row>
    <row r="4093" spans="1:13" ht="30" customHeight="1" x14ac:dyDescent="0.3">
      <c r="A4093" s="27">
        <f t="shared" si="39"/>
        <v>470</v>
      </c>
      <c r="B4093" s="31">
        <v>44989</v>
      </c>
      <c r="C4093" s="31">
        <v>44977</v>
      </c>
      <c r="D4093" s="19" t="s">
        <v>1017</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19" t="s">
        <v>298</v>
      </c>
      <c r="J4093" s="43" t="s">
        <v>158</v>
      </c>
      <c r="K4093" s="51" t="str">
        <f ca="1">LeaveTracker[[#This Row],[Days]]&amp;" "&amp;LeaveTracker[[#This Row],[Type of Leave]]</f>
        <v>1 OTHER</v>
      </c>
      <c r="L4093" s="23">
        <f ca="1">NETWORKDAYS(LeaveTracker[[#This Row],[Start Date]],LeaveTracker[[#This Row],[End Date]],lstHolidays)</f>
        <v>1</v>
      </c>
      <c r="M4093" s="27"/>
    </row>
    <row r="4094" spans="1:13" ht="30" customHeight="1" x14ac:dyDescent="0.3">
      <c r="A4094" s="27">
        <f t="shared" si="39"/>
        <v>471</v>
      </c>
      <c r="B4094" s="31">
        <v>44989</v>
      </c>
      <c r="C4094" s="31">
        <v>44971</v>
      </c>
      <c r="D4094" s="19" t="s">
        <v>1017</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19" t="s">
        <v>81</v>
      </c>
      <c r="K4094" s="51" t="str">
        <f ca="1">LeaveTracker[[#This Row],[Days]]&amp;" "&amp;LeaveTracker[[#This Row],[Type of Leave]]</f>
        <v>1 SL</v>
      </c>
      <c r="L4094" s="23">
        <f ca="1">NETWORKDAYS(LeaveTracker[[#This Row],[Start Date]],LeaveTracker[[#This Row],[End Date]],lstHolidays)</f>
        <v>1</v>
      </c>
      <c r="M4094" s="27"/>
    </row>
    <row r="4095" spans="1:13" ht="30" customHeight="1" x14ac:dyDescent="0.3">
      <c r="A4095" s="27">
        <v>471</v>
      </c>
      <c r="B4095" s="31">
        <v>44989</v>
      </c>
      <c r="C4095" s="31">
        <v>44971</v>
      </c>
      <c r="D4095" s="19" t="s">
        <v>1017</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19" t="s">
        <v>81</v>
      </c>
      <c r="K4095" s="51" t="str">
        <f ca="1">LeaveTracker[[#This Row],[Days]]&amp;" "&amp;LeaveTracker[[#This Row],[Type of Leave]]</f>
        <v>1 SL</v>
      </c>
      <c r="L4095" s="23">
        <f ca="1">NETWORKDAYS(LeaveTracker[[#This Row],[Start Date]],LeaveTracker[[#This Row],[End Date]],lstHolidays)</f>
        <v>1</v>
      </c>
      <c r="M4095" s="27"/>
    </row>
    <row r="4096" spans="1:13" ht="30" customHeight="1" x14ac:dyDescent="0.3">
      <c r="A4096" s="27">
        <f t="shared" si="39"/>
        <v>472</v>
      </c>
      <c r="B4096" s="31">
        <v>44989</v>
      </c>
      <c r="C4096" s="31">
        <v>44982</v>
      </c>
      <c r="D4096" s="19" t="s">
        <v>1883</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19" t="s">
        <v>81</v>
      </c>
      <c r="K4096" s="51" t="str">
        <f ca="1">LeaveTracker[[#This Row],[Days]]&amp;" "&amp;LeaveTracker[[#This Row],[Type of Leave]]</f>
        <v>1 SL</v>
      </c>
      <c r="L4096" s="23">
        <f ca="1">NETWORKDAYS(LeaveTracker[[#This Row],[Start Date]],LeaveTracker[[#This Row],[End Date]],lstHolidays)</f>
        <v>1</v>
      </c>
      <c r="M4096" s="27"/>
    </row>
    <row r="4097" spans="1:13" ht="30" customHeight="1" x14ac:dyDescent="0.3">
      <c r="A4097" s="27">
        <f t="shared" si="39"/>
        <v>473</v>
      </c>
      <c r="B4097" s="31">
        <v>44989</v>
      </c>
      <c r="C4097" s="31">
        <v>44958</v>
      </c>
      <c r="D4097" s="19" t="s">
        <v>1883</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19" t="s">
        <v>81</v>
      </c>
      <c r="K4097" s="51" t="str">
        <f ca="1">LeaveTracker[[#This Row],[Days]]&amp;" "&amp;LeaveTracker[[#This Row],[Type of Leave]]</f>
        <v>2 SL</v>
      </c>
      <c r="L4097" s="23">
        <f ca="1">NETWORKDAYS(LeaveTracker[[#This Row],[Start Date]],LeaveTracker[[#This Row],[End Date]],lstHolidays)</f>
        <v>2</v>
      </c>
      <c r="M4097" s="27"/>
    </row>
    <row r="4098" spans="1:13" ht="30" customHeight="1" x14ac:dyDescent="0.3">
      <c r="A4098" s="27">
        <f t="shared" si="39"/>
        <v>474</v>
      </c>
      <c r="B4098" s="31">
        <v>44989</v>
      </c>
      <c r="C4098" s="31">
        <v>44957</v>
      </c>
      <c r="D4098" s="19" t="s">
        <v>1831</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19" t="s">
        <v>81</v>
      </c>
      <c r="K4098" s="51" t="str">
        <f ca="1">LeaveTracker[[#This Row],[Days]]&amp;" "&amp;LeaveTracker[[#This Row],[Type of Leave]]</f>
        <v>1 SL</v>
      </c>
      <c r="L4098" s="23">
        <f ca="1">NETWORKDAYS(LeaveTracker[[#This Row],[Start Date]],LeaveTracker[[#This Row],[End Date]],lstHolidays)</f>
        <v>1</v>
      </c>
      <c r="M4098" s="27"/>
    </row>
    <row r="4099" spans="1:13" ht="30" customHeight="1" x14ac:dyDescent="0.3">
      <c r="A4099" s="27">
        <f t="shared" si="39"/>
        <v>475</v>
      </c>
      <c r="B4099" s="31">
        <v>44989</v>
      </c>
      <c r="C4099" s="31">
        <v>44968</v>
      </c>
      <c r="D4099" s="19" t="s">
        <v>1902</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19" t="s">
        <v>82</v>
      </c>
      <c r="K4099" s="51" t="str">
        <f ca="1">LeaveTracker[[#This Row],[Days]]&amp;" "&amp;LeaveTracker[[#This Row],[Type of Leave]]</f>
        <v>1 VL</v>
      </c>
      <c r="L4099" s="23">
        <f ca="1">NETWORKDAYS(LeaveTracker[[#This Row],[Start Date]],LeaveTracker[[#This Row],[End Date]],lstHolidays)</f>
        <v>1</v>
      </c>
      <c r="M4099" s="27"/>
    </row>
    <row r="4100" spans="1:13" ht="30" customHeight="1" x14ac:dyDescent="0.3">
      <c r="A4100" s="27">
        <f t="shared" si="39"/>
        <v>476</v>
      </c>
      <c r="B4100" s="31">
        <v>44989</v>
      </c>
      <c r="C4100" s="31">
        <v>44937</v>
      </c>
      <c r="D4100" s="19" t="s">
        <v>1902</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19" t="s">
        <v>82</v>
      </c>
      <c r="K4100" s="51" t="str">
        <f ca="1">LeaveTracker[[#This Row],[Days]]&amp;" "&amp;LeaveTracker[[#This Row],[Type of Leave]]</f>
        <v>2 VL</v>
      </c>
      <c r="L4100" s="23">
        <f ca="1">NETWORKDAYS(LeaveTracker[[#This Row],[Start Date]],LeaveTracker[[#This Row],[End Date]],lstHolidays)</f>
        <v>2</v>
      </c>
      <c r="M4100" s="27"/>
    </row>
    <row r="4101" spans="1:13" ht="30" customHeight="1" x14ac:dyDescent="0.3">
      <c r="A4101" s="27">
        <v>476</v>
      </c>
      <c r="B4101" s="31">
        <v>44989</v>
      </c>
      <c r="C4101" s="31">
        <v>44937</v>
      </c>
      <c r="D4101" s="19" t="s">
        <v>1902</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19" t="s">
        <v>82</v>
      </c>
      <c r="K4101" s="51" t="str">
        <f ca="1">LeaveTracker[[#This Row],[Days]]&amp;" "&amp;LeaveTracker[[#This Row],[Type of Leave]]</f>
        <v>2 VL</v>
      </c>
      <c r="L4101" s="23">
        <f ca="1">NETWORKDAYS(LeaveTracker[[#This Row],[Start Date]],LeaveTracker[[#This Row],[End Date]],lstHolidays)</f>
        <v>2</v>
      </c>
      <c r="M4101" s="27"/>
    </row>
    <row r="4102" spans="1:13" ht="30" customHeight="1" x14ac:dyDescent="0.3">
      <c r="A4102" s="27">
        <f t="shared" si="39"/>
        <v>477</v>
      </c>
      <c r="B4102" s="31">
        <v>44989</v>
      </c>
      <c r="C4102" s="31">
        <v>44937</v>
      </c>
      <c r="D4102" s="19" t="s">
        <v>1902</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19" t="s">
        <v>298</v>
      </c>
      <c r="J4102" s="43" t="s">
        <v>105</v>
      </c>
      <c r="K4102" s="51" t="str">
        <f ca="1">LeaveTracker[[#This Row],[Days]]&amp;" "&amp;LeaveTracker[[#This Row],[Type of Leave]]</f>
        <v>1 OTHER</v>
      </c>
      <c r="L4102" s="23">
        <f ca="1">NETWORKDAYS(LeaveTracker[[#This Row],[Start Date]],LeaveTracker[[#This Row],[End Date]],lstHolidays)</f>
        <v>1</v>
      </c>
      <c r="M4102" s="27"/>
    </row>
    <row r="4103" spans="1:13" ht="30" customHeight="1" x14ac:dyDescent="0.3">
      <c r="A4103" s="27">
        <f t="shared" si="39"/>
        <v>478</v>
      </c>
      <c r="B4103" s="31">
        <v>44989</v>
      </c>
      <c r="C4103" s="31">
        <v>44942</v>
      </c>
      <c r="D4103" s="19" t="s">
        <v>1836</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19" t="s">
        <v>298</v>
      </c>
      <c r="J4103" s="43" t="s">
        <v>105</v>
      </c>
      <c r="K4103" s="51" t="str">
        <f ca="1">LeaveTracker[[#This Row],[Days]]&amp;" "&amp;LeaveTracker[[#This Row],[Type of Leave]]</f>
        <v>2 OTHER</v>
      </c>
      <c r="L4103" s="23">
        <f ca="1">NETWORKDAYS(LeaveTracker[[#This Row],[Start Date]],LeaveTracker[[#This Row],[End Date]],lstHolidays)</f>
        <v>2</v>
      </c>
      <c r="M4103" s="27"/>
    </row>
    <row r="4104" spans="1:13" ht="30" customHeight="1" x14ac:dyDescent="0.3">
      <c r="A4104" s="27">
        <f t="shared" si="39"/>
        <v>479</v>
      </c>
      <c r="B4104" s="31">
        <v>44989</v>
      </c>
      <c r="C4104" s="31">
        <v>44942</v>
      </c>
      <c r="D4104" s="19" t="s">
        <v>1836</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19" t="s">
        <v>81</v>
      </c>
      <c r="K4104" s="51" t="str">
        <f ca="1">LeaveTracker[[#This Row],[Days]]&amp;" "&amp;LeaveTracker[[#This Row],[Type of Leave]]</f>
        <v>3 SL</v>
      </c>
      <c r="L4104" s="23">
        <f ca="1">NETWORKDAYS(LeaveTracker[[#This Row],[Start Date]],LeaveTracker[[#This Row],[End Date]],lstHolidays)</f>
        <v>3</v>
      </c>
      <c r="M4104" s="27"/>
    </row>
    <row r="4105" spans="1:13" ht="30" customHeight="1" x14ac:dyDescent="0.3">
      <c r="A4105" s="27">
        <f t="shared" si="39"/>
        <v>480</v>
      </c>
      <c r="B4105" s="31">
        <v>44989</v>
      </c>
      <c r="C4105" s="31">
        <v>44963</v>
      </c>
      <c r="D4105" s="19" t="s">
        <v>1836</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19" t="s">
        <v>81</v>
      </c>
      <c r="K4105" s="51" t="str">
        <f ca="1">LeaveTracker[[#This Row],[Days]]&amp;" "&amp;LeaveTracker[[#This Row],[Type of Leave]]</f>
        <v>3 SL</v>
      </c>
      <c r="L4105" s="23">
        <f ca="1">NETWORKDAYS(LeaveTracker[[#This Row],[Start Date]],LeaveTracker[[#This Row],[End Date]],lstHolidays)</f>
        <v>3</v>
      </c>
      <c r="M4105" s="27"/>
    </row>
    <row r="4106" spans="1:13" ht="30" customHeight="1" x14ac:dyDescent="0.3">
      <c r="A4106" s="27">
        <f t="shared" si="39"/>
        <v>481</v>
      </c>
      <c r="B4106" s="31">
        <v>44989</v>
      </c>
      <c r="C4106" s="31">
        <v>44916</v>
      </c>
      <c r="D4106" s="19" t="s">
        <v>1836</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19" t="s">
        <v>81</v>
      </c>
      <c r="K4106" s="51" t="str">
        <f ca="1">LeaveTracker[[#This Row],[Days]]&amp;" "&amp;LeaveTracker[[#This Row],[Type of Leave]]</f>
        <v>2 SL</v>
      </c>
      <c r="L4106" s="23">
        <f ca="1">NETWORKDAYS(LeaveTracker[[#This Row],[Start Date]],LeaveTracker[[#This Row],[End Date]],lstHolidays)</f>
        <v>2</v>
      </c>
      <c r="M4106" s="27"/>
    </row>
    <row r="4107" spans="1:13" ht="30" customHeight="1" x14ac:dyDescent="0.3">
      <c r="A4107" s="27">
        <f t="shared" si="39"/>
        <v>482</v>
      </c>
      <c r="B4107" s="31">
        <v>44989</v>
      </c>
      <c r="C4107" s="31">
        <v>44922</v>
      </c>
      <c r="D4107" s="19" t="s">
        <v>1836</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19" t="s">
        <v>81</v>
      </c>
      <c r="K4107" s="51" t="str">
        <f ca="1">LeaveTracker[[#This Row],[Days]]&amp;" "&amp;LeaveTracker[[#This Row],[Type of Leave]]</f>
        <v>1 SL</v>
      </c>
      <c r="L4107" s="23">
        <f ca="1">NETWORKDAYS(LeaveTracker[[#This Row],[Start Date]],LeaveTracker[[#This Row],[End Date]],lstHolidays)</f>
        <v>1</v>
      </c>
      <c r="M4107" s="27"/>
    </row>
    <row r="4108" spans="1:13" ht="30" customHeight="1" x14ac:dyDescent="0.3">
      <c r="A4108" s="27">
        <f t="shared" si="39"/>
        <v>483</v>
      </c>
      <c r="B4108" s="31">
        <v>44989</v>
      </c>
      <c r="C4108" s="31">
        <v>44929</v>
      </c>
      <c r="D4108" s="19" t="s">
        <v>1836</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19" t="s">
        <v>81</v>
      </c>
      <c r="K4108" s="51" t="str">
        <f ca="1">LeaveTracker[[#This Row],[Days]]&amp;" "&amp;LeaveTracker[[#This Row],[Type of Leave]]</f>
        <v>2 SL</v>
      </c>
      <c r="L4108" s="23">
        <f ca="1">NETWORKDAYS(LeaveTracker[[#This Row],[Start Date]],LeaveTracker[[#This Row],[End Date]],lstHolidays)</f>
        <v>2</v>
      </c>
      <c r="M4108" s="27"/>
    </row>
    <row r="4109" spans="1:13" ht="30" customHeight="1" x14ac:dyDescent="0.3">
      <c r="A4109" s="27">
        <f t="shared" si="39"/>
        <v>484</v>
      </c>
      <c r="B4109" s="31">
        <v>44989</v>
      </c>
      <c r="C4109" s="31">
        <v>44932</v>
      </c>
      <c r="D4109" s="19" t="s">
        <v>1854</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19" t="s">
        <v>81</v>
      </c>
      <c r="K4109" s="51" t="str">
        <f ca="1">LeaveTracker[[#This Row],[Days]]&amp;" "&amp;LeaveTracker[[#This Row],[Type of Leave]]</f>
        <v>2 SL</v>
      </c>
      <c r="L4109" s="23">
        <f ca="1">NETWORKDAYS(LeaveTracker[[#This Row],[Start Date]],LeaveTracker[[#This Row],[End Date]],lstHolidays)</f>
        <v>2</v>
      </c>
      <c r="M4109" s="27"/>
    </row>
    <row r="4110" spans="1:13" ht="30" customHeight="1" x14ac:dyDescent="0.3">
      <c r="A4110" s="27">
        <f t="shared" si="39"/>
        <v>485</v>
      </c>
      <c r="B4110" s="31">
        <v>44989</v>
      </c>
      <c r="C4110" s="31">
        <v>44896</v>
      </c>
      <c r="D4110" s="19" t="s">
        <v>1767</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19" t="s">
        <v>81</v>
      </c>
      <c r="K4110" s="51" t="str">
        <f ca="1">LeaveTracker[[#This Row],[Days]]&amp;" "&amp;LeaveTracker[[#This Row],[Type of Leave]]</f>
        <v>1 SL</v>
      </c>
      <c r="L4110" s="23">
        <f ca="1">NETWORKDAYS(LeaveTracker[[#This Row],[Start Date]],LeaveTracker[[#This Row],[End Date]],lstHolidays)</f>
        <v>1</v>
      </c>
      <c r="M4110" s="27"/>
    </row>
    <row r="4111" spans="1:13" ht="30" customHeight="1" x14ac:dyDescent="0.3">
      <c r="A4111" s="27">
        <f t="shared" si="39"/>
        <v>486</v>
      </c>
      <c r="B4111" s="31">
        <v>44989</v>
      </c>
      <c r="C4111" s="31">
        <v>44916</v>
      </c>
      <c r="D4111" s="19" t="s">
        <v>1767</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19" t="s">
        <v>82</v>
      </c>
      <c r="K4111" s="51" t="str">
        <f ca="1">LeaveTracker[[#This Row],[Days]]&amp;" "&amp;LeaveTracker[[#This Row],[Type of Leave]]</f>
        <v>4 VL</v>
      </c>
      <c r="L4111" s="23">
        <f ca="1">NETWORKDAYS(LeaveTracker[[#This Row],[Start Date]],LeaveTracker[[#This Row],[End Date]],lstHolidays)</f>
        <v>4</v>
      </c>
      <c r="M4111" s="27"/>
    </row>
    <row r="4112" spans="1:13" ht="30" customHeight="1" x14ac:dyDescent="0.3">
      <c r="A4112" s="27">
        <f t="shared" si="39"/>
        <v>487</v>
      </c>
      <c r="B4112" s="31">
        <v>44989</v>
      </c>
      <c r="C4112" s="31">
        <v>44911</v>
      </c>
      <c r="D4112" s="19" t="s">
        <v>2148</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19" t="s">
        <v>82</v>
      </c>
      <c r="K4112" s="51" t="str">
        <f ca="1">LeaveTracker[[#This Row],[Days]]&amp;" "&amp;LeaveTracker[[#This Row],[Type of Leave]]</f>
        <v>4 VL</v>
      </c>
      <c r="L4112" s="23">
        <f ca="1">NETWORKDAYS(LeaveTracker[[#This Row],[Start Date]],LeaveTracker[[#This Row],[End Date]],lstHolidays)</f>
        <v>4</v>
      </c>
      <c r="M4112" s="27"/>
    </row>
    <row r="4113" spans="1:13" ht="30" customHeight="1" x14ac:dyDescent="0.3">
      <c r="A4113" s="27">
        <f t="shared" si="39"/>
        <v>488</v>
      </c>
      <c r="B4113" s="31">
        <v>44989</v>
      </c>
      <c r="C4113" s="31">
        <v>44939</v>
      </c>
      <c r="D4113" s="19" t="s">
        <v>1775</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19" t="s">
        <v>298</v>
      </c>
      <c r="J4113" s="43" t="s">
        <v>105</v>
      </c>
      <c r="K4113" s="51" t="str">
        <f ca="1">LeaveTracker[[#This Row],[Days]]&amp;" "&amp;LeaveTracker[[#This Row],[Type of Leave]]</f>
        <v>1 OTHER</v>
      </c>
      <c r="L4113" s="23">
        <f ca="1">NETWORKDAYS(LeaveTracker[[#This Row],[Start Date]],LeaveTracker[[#This Row],[End Date]],lstHolidays)</f>
        <v>1</v>
      </c>
      <c r="M4113" s="27"/>
    </row>
    <row r="4114" spans="1:13" ht="30" customHeight="1" x14ac:dyDescent="0.3">
      <c r="A4114" s="27">
        <f t="shared" si="39"/>
        <v>489</v>
      </c>
      <c r="B4114" s="31">
        <v>44989</v>
      </c>
      <c r="C4114" s="31">
        <v>44957</v>
      </c>
      <c r="D4114" s="19" t="s">
        <v>1775</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19" t="s">
        <v>298</v>
      </c>
      <c r="J4114" s="43" t="s">
        <v>105</v>
      </c>
      <c r="K4114" s="51" t="str">
        <f ca="1">LeaveTracker[[#This Row],[Days]]&amp;" "&amp;LeaveTracker[[#This Row],[Type of Leave]]</f>
        <v>1 OTHER</v>
      </c>
      <c r="L4114" s="23">
        <f ca="1">NETWORKDAYS(LeaveTracker[[#This Row],[Start Date]],LeaveTracker[[#This Row],[End Date]],lstHolidays)</f>
        <v>1</v>
      </c>
      <c r="M4114" s="27"/>
    </row>
    <row r="4115" spans="1:13" ht="30" customHeight="1" x14ac:dyDescent="0.3">
      <c r="A4115" s="27">
        <f t="shared" si="39"/>
        <v>490</v>
      </c>
      <c r="B4115" s="31">
        <v>44989</v>
      </c>
      <c r="C4115" s="31">
        <v>44915</v>
      </c>
      <c r="D4115" s="19" t="s">
        <v>1802</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19" t="s">
        <v>82</v>
      </c>
      <c r="K4115" s="51" t="str">
        <f ca="1">LeaveTracker[[#This Row],[Days]]&amp;" "&amp;LeaveTracker[[#This Row],[Type of Leave]]</f>
        <v>3 VL</v>
      </c>
      <c r="L4115" s="23">
        <f ca="1">NETWORKDAYS(LeaveTracker[[#This Row],[Start Date]],LeaveTracker[[#This Row],[End Date]],lstHolidays)</f>
        <v>3</v>
      </c>
      <c r="M4115" s="27"/>
    </row>
    <row r="4116" spans="1:13" ht="30" customHeight="1" x14ac:dyDescent="0.3">
      <c r="A4116" s="27">
        <f t="shared" si="39"/>
        <v>491</v>
      </c>
      <c r="B4116" s="31">
        <v>44989</v>
      </c>
      <c r="C4116" s="31">
        <v>44951</v>
      </c>
      <c r="D4116" s="19" t="s">
        <v>1802</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19" t="s">
        <v>81</v>
      </c>
      <c r="K4116" s="51" t="str">
        <f ca="1">LeaveTracker[[#This Row],[Days]]&amp;" "&amp;LeaveTracker[[#This Row],[Type of Leave]]</f>
        <v>2 SL</v>
      </c>
      <c r="L4116" s="23">
        <f ca="1">NETWORKDAYS(LeaveTracker[[#This Row],[Start Date]],LeaveTracker[[#This Row],[End Date]],lstHolidays)</f>
        <v>2</v>
      </c>
      <c r="M4116" s="27"/>
    </row>
    <row r="4117" spans="1:13" ht="30" customHeight="1" x14ac:dyDescent="0.3">
      <c r="A4117" s="27">
        <f t="shared" si="39"/>
        <v>492</v>
      </c>
      <c r="B4117" s="31">
        <v>44989</v>
      </c>
      <c r="C4117" s="31">
        <v>44945</v>
      </c>
      <c r="D4117" s="19" t="s">
        <v>1769</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19" t="s">
        <v>298</v>
      </c>
      <c r="J4117" s="43" t="s">
        <v>105</v>
      </c>
      <c r="K4117" s="51" t="str">
        <f ca="1">LeaveTracker[[#This Row],[Days]]&amp;" "&amp;LeaveTracker[[#This Row],[Type of Leave]]</f>
        <v>1 OTHER</v>
      </c>
      <c r="L4117" s="23">
        <f ca="1">NETWORKDAYS(LeaveTracker[[#This Row],[Start Date]],LeaveTracker[[#This Row],[End Date]],lstHolidays)</f>
        <v>1</v>
      </c>
      <c r="M4117" s="27"/>
    </row>
    <row r="4118" spans="1:13" ht="30" customHeight="1" x14ac:dyDescent="0.3">
      <c r="A4118" s="27">
        <f t="shared" si="39"/>
        <v>493</v>
      </c>
      <c r="B4118" s="31">
        <v>44989</v>
      </c>
      <c r="C4118" s="31">
        <v>44956</v>
      </c>
      <c r="D4118" s="19" t="s">
        <v>1769</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19" t="s">
        <v>81</v>
      </c>
      <c r="K4118" s="51" t="str">
        <f ca="1">LeaveTracker[[#This Row],[Days]]&amp;" "&amp;LeaveTracker[[#This Row],[Type of Leave]]</f>
        <v>1 SL</v>
      </c>
      <c r="L4118" s="23">
        <f ca="1">NETWORKDAYS(LeaveTracker[[#This Row],[Start Date]],LeaveTracker[[#This Row],[End Date]],lstHolidays)</f>
        <v>1</v>
      </c>
      <c r="M4118" s="27"/>
    </row>
    <row r="4119" spans="1:13" ht="30" customHeight="1" x14ac:dyDescent="0.3">
      <c r="A4119" s="27">
        <f t="shared" si="39"/>
        <v>494</v>
      </c>
      <c r="B4119" s="31">
        <v>44989</v>
      </c>
      <c r="C4119" s="31">
        <v>44960</v>
      </c>
      <c r="D4119" s="19" t="s">
        <v>1769</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19" t="s">
        <v>82</v>
      </c>
      <c r="K4119" s="51" t="str">
        <f ca="1">LeaveTracker[[#This Row],[Days]]&amp;" "&amp;LeaveTracker[[#This Row],[Type of Leave]]</f>
        <v>1 VL</v>
      </c>
      <c r="L4119" s="23">
        <f ca="1">NETWORKDAYS(LeaveTracker[[#This Row],[Start Date]],LeaveTracker[[#This Row],[End Date]],lstHolidays)</f>
        <v>1</v>
      </c>
      <c r="M4119" s="27"/>
    </row>
    <row r="4120" spans="1:13" ht="30" customHeight="1" x14ac:dyDescent="0.3">
      <c r="A4120" s="27">
        <f t="shared" si="39"/>
        <v>495</v>
      </c>
      <c r="B4120" s="31">
        <v>44989</v>
      </c>
      <c r="C4120" s="31">
        <v>44943</v>
      </c>
      <c r="D4120" s="19" t="s">
        <v>1778</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19" t="s">
        <v>81</v>
      </c>
      <c r="K4120" s="51" t="str">
        <f ca="1">LeaveTracker[[#This Row],[Days]]&amp;" "&amp;LeaveTracker[[#This Row],[Type of Leave]]</f>
        <v>5 SL</v>
      </c>
      <c r="L4120" s="23">
        <f ca="1">NETWORKDAYS(LeaveTracker[[#This Row],[Start Date]],LeaveTracker[[#This Row],[End Date]],lstHolidays)</f>
        <v>5</v>
      </c>
      <c r="M4120" s="27"/>
    </row>
    <row r="4121" spans="1:13" ht="30" customHeight="1" x14ac:dyDescent="0.3">
      <c r="A4121" s="27">
        <f t="shared" ref="A4121:A4184" si="40">A4120+1</f>
        <v>496</v>
      </c>
      <c r="B4121" s="31">
        <v>44989</v>
      </c>
      <c r="C4121" s="31">
        <v>44937</v>
      </c>
      <c r="D4121" s="19" t="s">
        <v>1887</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19" t="s">
        <v>298</v>
      </c>
      <c r="J4121" s="43" t="s">
        <v>105</v>
      </c>
      <c r="K4121" s="51" t="str">
        <f ca="1">LeaveTracker[[#This Row],[Days]]&amp;" "&amp;LeaveTracker[[#This Row],[Type of Leave]]</f>
        <v>1 OTHER</v>
      </c>
      <c r="L4121" s="23">
        <f ca="1">NETWORKDAYS(LeaveTracker[[#This Row],[Start Date]],LeaveTracker[[#This Row],[End Date]],lstHolidays)</f>
        <v>1</v>
      </c>
      <c r="M4121" s="27"/>
    </row>
    <row r="4122" spans="1:13" ht="30" customHeight="1" x14ac:dyDescent="0.3">
      <c r="A4122" s="27">
        <f t="shared" si="40"/>
        <v>497</v>
      </c>
      <c r="B4122" s="31">
        <v>44989</v>
      </c>
      <c r="C4122" s="31">
        <v>44930</v>
      </c>
      <c r="D4122" s="19" t="s">
        <v>1771</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19" t="s">
        <v>81</v>
      </c>
      <c r="K4122" s="51" t="str">
        <f ca="1">LeaveTracker[[#This Row],[Days]]&amp;" "&amp;LeaveTracker[[#This Row],[Type of Leave]]</f>
        <v>6 SL</v>
      </c>
      <c r="L4122" s="23">
        <f ca="1">NETWORKDAYS(LeaveTracker[[#This Row],[Start Date]],LeaveTracker[[#This Row],[End Date]],lstHolidays)</f>
        <v>6</v>
      </c>
      <c r="M4122" s="27"/>
    </row>
    <row r="4123" spans="1:13" ht="30" customHeight="1" x14ac:dyDescent="0.3">
      <c r="A4123" s="27">
        <f t="shared" si="40"/>
        <v>498</v>
      </c>
      <c r="B4123" s="31">
        <v>44989</v>
      </c>
      <c r="C4123" s="31">
        <v>44914</v>
      </c>
      <c r="D4123" s="19" t="s">
        <v>1775</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19" t="s">
        <v>81</v>
      </c>
      <c r="K4123" s="51" t="str">
        <f ca="1">LeaveTracker[[#This Row],[Days]]&amp;" "&amp;LeaveTracker[[#This Row],[Type of Leave]]</f>
        <v>1 SL</v>
      </c>
      <c r="L4123" s="23">
        <f ca="1">NETWORKDAYS(LeaveTracker[[#This Row],[Start Date]],LeaveTracker[[#This Row],[End Date]],lstHolidays)</f>
        <v>1</v>
      </c>
      <c r="M4123" s="27"/>
    </row>
    <row r="4124" spans="1:13" ht="30" customHeight="1" x14ac:dyDescent="0.3">
      <c r="A4124" s="27">
        <f t="shared" si="40"/>
        <v>499</v>
      </c>
      <c r="B4124" s="31">
        <v>44989</v>
      </c>
      <c r="C4124" s="31">
        <v>44930</v>
      </c>
      <c r="D4124" s="19" t="s">
        <v>1775</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19" t="s">
        <v>298</v>
      </c>
      <c r="J4124" s="43" t="s">
        <v>105</v>
      </c>
      <c r="K4124" s="51" t="str">
        <f ca="1">LeaveTracker[[#This Row],[Days]]&amp;" "&amp;LeaveTracker[[#This Row],[Type of Leave]]</f>
        <v>1 OTHER</v>
      </c>
      <c r="L4124" s="23">
        <f ca="1">NETWORKDAYS(LeaveTracker[[#This Row],[Start Date]],LeaveTracker[[#This Row],[End Date]],lstHolidays)</f>
        <v>1</v>
      </c>
      <c r="M4124" s="27"/>
    </row>
    <row r="4125" spans="1:13" ht="30" customHeight="1" x14ac:dyDescent="0.3">
      <c r="A4125" s="27">
        <f t="shared" si="40"/>
        <v>500</v>
      </c>
      <c r="B4125" s="31">
        <v>44989</v>
      </c>
      <c r="C4125" s="31">
        <v>44957</v>
      </c>
      <c r="D4125" s="19" t="s">
        <v>1833</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19" t="s">
        <v>81</v>
      </c>
      <c r="K4125" s="51" t="str">
        <f ca="1">LeaveTracker[[#This Row],[Days]]&amp;" "&amp;LeaveTracker[[#This Row],[Type of Leave]]</f>
        <v>1 SL</v>
      </c>
      <c r="L4125" s="23">
        <f ca="1">NETWORKDAYS(LeaveTracker[[#This Row],[Start Date]],LeaveTracker[[#This Row],[End Date]],lstHolidays)</f>
        <v>1</v>
      </c>
      <c r="M4125" s="27"/>
    </row>
    <row r="4126" spans="1:13" ht="30" customHeight="1" x14ac:dyDescent="0.3">
      <c r="A4126" s="27">
        <v>500</v>
      </c>
      <c r="B4126" s="31">
        <v>44989</v>
      </c>
      <c r="C4126" s="31">
        <v>44957</v>
      </c>
      <c r="D4126" s="19" t="s">
        <v>1833</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19" t="s">
        <v>81</v>
      </c>
      <c r="K4126" s="51" t="str">
        <f ca="1">LeaveTracker[[#This Row],[Days]]&amp;" "&amp;LeaveTracker[[#This Row],[Type of Leave]]</f>
        <v>1 SL</v>
      </c>
      <c r="L4126" s="23">
        <f ca="1">NETWORKDAYS(LeaveTracker[[#This Row],[Start Date]],LeaveTracker[[#This Row],[End Date]],lstHolidays)</f>
        <v>1</v>
      </c>
      <c r="M4126" s="27"/>
    </row>
    <row r="4127" spans="1:13" ht="30" customHeight="1" x14ac:dyDescent="0.3">
      <c r="A4127" s="27">
        <f t="shared" si="40"/>
        <v>501</v>
      </c>
      <c r="B4127" s="31">
        <v>44989</v>
      </c>
      <c r="C4127" s="31">
        <v>44973</v>
      </c>
      <c r="D4127" s="19" t="s">
        <v>1955</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19" t="s">
        <v>81</v>
      </c>
      <c r="K4127" s="51" t="str">
        <f ca="1">LeaveTracker[[#This Row],[Days]]&amp;" "&amp;LeaveTracker[[#This Row],[Type of Leave]]</f>
        <v>2 SL</v>
      </c>
      <c r="L4127" s="23">
        <f ca="1">NETWORKDAYS(LeaveTracker[[#This Row],[Start Date]],LeaveTracker[[#This Row],[End Date]],lstHolidays)</f>
        <v>2</v>
      </c>
      <c r="M4127" s="27"/>
    </row>
    <row r="4128" spans="1:13" ht="30" customHeight="1" x14ac:dyDescent="0.3">
      <c r="A4128" s="27">
        <v>501</v>
      </c>
      <c r="B4128" s="31">
        <v>44989</v>
      </c>
      <c r="C4128" s="31">
        <v>44973</v>
      </c>
      <c r="D4128" s="19" t="s">
        <v>1955</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19" t="s">
        <v>81</v>
      </c>
      <c r="K4128" s="51" t="str">
        <f ca="1">LeaveTracker[[#This Row],[Days]]&amp;" "&amp;LeaveTracker[[#This Row],[Type of Leave]]</f>
        <v>1 SL</v>
      </c>
      <c r="L4128" s="23">
        <f ca="1">NETWORKDAYS(LeaveTracker[[#This Row],[Start Date]],LeaveTracker[[#This Row],[End Date]],lstHolidays)</f>
        <v>1</v>
      </c>
      <c r="M4128" s="27"/>
    </row>
    <row r="4129" spans="1:13" ht="30" customHeight="1" x14ac:dyDescent="0.3">
      <c r="A4129" s="27">
        <v>501</v>
      </c>
      <c r="B4129" s="31">
        <v>44989</v>
      </c>
      <c r="C4129" s="31">
        <v>44973</v>
      </c>
      <c r="D4129" s="19" t="s">
        <v>1955</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19" t="s">
        <v>81</v>
      </c>
      <c r="K4129" s="51" t="str">
        <f ca="1">LeaveTracker[[#This Row],[Days]]&amp;" "&amp;LeaveTracker[[#This Row],[Type of Leave]]</f>
        <v>1 SL</v>
      </c>
      <c r="L4129" s="23">
        <f ca="1">NETWORKDAYS(LeaveTracker[[#This Row],[Start Date]],LeaveTracker[[#This Row],[End Date]],lstHolidays)</f>
        <v>1</v>
      </c>
      <c r="M4129" s="27"/>
    </row>
    <row r="4130" spans="1:13" ht="30" customHeight="1" x14ac:dyDescent="0.3">
      <c r="A4130" s="27">
        <v>501</v>
      </c>
      <c r="B4130" s="31">
        <v>44989</v>
      </c>
      <c r="C4130" s="31">
        <v>44973</v>
      </c>
      <c r="D4130" s="19" t="s">
        <v>1955</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19" t="s">
        <v>81</v>
      </c>
      <c r="K4130" s="51" t="str">
        <f ca="1">LeaveTracker[[#This Row],[Days]]&amp;" "&amp;LeaveTracker[[#This Row],[Type of Leave]]</f>
        <v>4 SL</v>
      </c>
      <c r="L4130" s="23">
        <f ca="1">NETWORKDAYS(LeaveTracker[[#This Row],[Start Date]],LeaveTracker[[#This Row],[End Date]],lstHolidays)</f>
        <v>4</v>
      </c>
      <c r="M4130" s="27"/>
    </row>
    <row r="4131" spans="1:13" ht="30" customHeight="1" x14ac:dyDescent="0.3">
      <c r="A4131" s="27">
        <f t="shared" si="40"/>
        <v>502</v>
      </c>
      <c r="B4131" s="31">
        <v>44989</v>
      </c>
      <c r="C4131" s="31">
        <v>44914</v>
      </c>
      <c r="D4131" s="19" t="s">
        <v>1780</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19" t="s">
        <v>298</v>
      </c>
      <c r="J4131" s="43" t="s">
        <v>2127</v>
      </c>
      <c r="K4131" s="51" t="str">
        <f ca="1">LeaveTracker[[#This Row],[Days]]&amp;" "&amp;LeaveTracker[[#This Row],[Type of Leave]]</f>
        <v>0 OTHER</v>
      </c>
      <c r="L4131" s="23">
        <f ca="1">NETWORKDAYS(LeaveTracker[[#This Row],[Start Date]],LeaveTracker[[#This Row],[End Date]],lstHolidays)</f>
        <v>0</v>
      </c>
      <c r="M4131" s="27"/>
    </row>
    <row r="4132" spans="1:13" ht="30" customHeight="1" x14ac:dyDescent="0.3">
      <c r="A4132" s="27">
        <f t="shared" si="40"/>
        <v>503</v>
      </c>
      <c r="B4132" s="31">
        <v>44989</v>
      </c>
      <c r="C4132" s="31">
        <v>44915</v>
      </c>
      <c r="D4132" s="19" t="s">
        <v>1780</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19" t="s">
        <v>82</v>
      </c>
      <c r="K4132" s="51" t="str">
        <f ca="1">LeaveTracker[[#This Row],[Days]]&amp;" "&amp;LeaveTracker[[#This Row],[Type of Leave]]</f>
        <v>3 VL</v>
      </c>
      <c r="L4132" s="23">
        <f ca="1">NETWORKDAYS(LeaveTracker[[#This Row],[Start Date]],LeaveTracker[[#This Row],[End Date]],lstHolidays)</f>
        <v>3</v>
      </c>
      <c r="M4132" s="27"/>
    </row>
    <row r="4133" spans="1:13" ht="30" customHeight="1" x14ac:dyDescent="0.3">
      <c r="A4133" s="27">
        <f t="shared" si="40"/>
        <v>504</v>
      </c>
      <c r="B4133" s="31">
        <v>44989</v>
      </c>
      <c r="C4133" s="31">
        <v>44943</v>
      </c>
      <c r="D4133" s="19" t="s">
        <v>1779</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19" t="s">
        <v>82</v>
      </c>
      <c r="K4133" s="51" t="str">
        <f ca="1">LeaveTracker[[#This Row],[Days]]&amp;" "&amp;LeaveTracker[[#This Row],[Type of Leave]]</f>
        <v>1 VL</v>
      </c>
      <c r="L4133" s="23">
        <f ca="1">NETWORKDAYS(LeaveTracker[[#This Row],[Start Date]],LeaveTracker[[#This Row],[End Date]],lstHolidays)</f>
        <v>1</v>
      </c>
      <c r="M4133" s="27"/>
    </row>
    <row r="4134" spans="1:13" ht="30" customHeight="1" x14ac:dyDescent="0.3">
      <c r="A4134" s="27">
        <v>504</v>
      </c>
      <c r="B4134" s="31">
        <v>44989</v>
      </c>
      <c r="C4134" s="31">
        <v>44943</v>
      </c>
      <c r="D4134" s="19" t="s">
        <v>1779</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19" t="s">
        <v>82</v>
      </c>
      <c r="K4134" s="51" t="str">
        <f ca="1">LeaveTracker[[#This Row],[Days]]&amp;" "&amp;LeaveTracker[[#This Row],[Type of Leave]]</f>
        <v>1 VL</v>
      </c>
      <c r="L4134" s="23">
        <f ca="1">NETWORKDAYS(LeaveTracker[[#This Row],[Start Date]],LeaveTracker[[#This Row],[End Date]],lstHolidays)</f>
        <v>1</v>
      </c>
      <c r="M4134" s="27"/>
    </row>
    <row r="4135" spans="1:13" ht="30" customHeight="1" x14ac:dyDescent="0.3">
      <c r="A4135" s="27">
        <f t="shared" si="40"/>
        <v>505</v>
      </c>
      <c r="B4135" s="31">
        <v>44989</v>
      </c>
      <c r="C4135" s="31">
        <v>44931</v>
      </c>
      <c r="D4135" s="19" t="s">
        <v>1769</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19" t="s">
        <v>81</v>
      </c>
      <c r="K4135" s="51" t="str">
        <f ca="1">LeaveTracker[[#This Row],[Days]]&amp;" "&amp;LeaveTracker[[#This Row],[Type of Leave]]</f>
        <v>1 SL</v>
      </c>
      <c r="L4135" s="23">
        <f ca="1">NETWORKDAYS(LeaveTracker[[#This Row],[Start Date]],LeaveTracker[[#This Row],[End Date]],lstHolidays)</f>
        <v>1</v>
      </c>
      <c r="M4135" s="27"/>
    </row>
    <row r="4136" spans="1:13" ht="30" customHeight="1" x14ac:dyDescent="0.3">
      <c r="A4136" s="27">
        <f t="shared" si="40"/>
        <v>506</v>
      </c>
      <c r="B4136" s="31">
        <v>44989</v>
      </c>
      <c r="C4136" s="31">
        <v>44953</v>
      </c>
      <c r="D4136" s="19" t="s">
        <v>1814</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19" t="s">
        <v>81</v>
      </c>
      <c r="K4136" s="51" t="str">
        <f ca="1">LeaveTracker[[#This Row],[Days]]&amp;" "&amp;LeaveTracker[[#This Row],[Type of Leave]]</f>
        <v>1 SL</v>
      </c>
      <c r="L4136" s="23">
        <f ca="1">NETWORKDAYS(LeaveTracker[[#This Row],[Start Date]],LeaveTracker[[#This Row],[End Date]],lstHolidays)</f>
        <v>1</v>
      </c>
      <c r="M4136" s="27"/>
    </row>
    <row r="4137" spans="1:13" ht="30" customHeight="1" x14ac:dyDescent="0.3">
      <c r="A4137" s="27">
        <f t="shared" si="40"/>
        <v>507</v>
      </c>
      <c r="B4137" s="31">
        <v>44989</v>
      </c>
      <c r="C4137" s="31">
        <v>44960</v>
      </c>
      <c r="D4137" s="19" t="s">
        <v>1814</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19" t="s">
        <v>81</v>
      </c>
      <c r="K4137" s="51" t="str">
        <f ca="1">LeaveTracker[[#This Row],[Days]]&amp;" "&amp;LeaveTracker[[#This Row],[Type of Leave]]</f>
        <v>3 SL</v>
      </c>
      <c r="L4137" s="23">
        <f ca="1">NETWORKDAYS(LeaveTracker[[#This Row],[Start Date]],LeaveTracker[[#This Row],[End Date]],lstHolidays)</f>
        <v>3</v>
      </c>
      <c r="M4137" s="27"/>
    </row>
    <row r="4138" spans="1:13" ht="30" customHeight="1" x14ac:dyDescent="0.3">
      <c r="A4138" s="27">
        <f t="shared" si="40"/>
        <v>508</v>
      </c>
      <c r="B4138" s="31">
        <v>44989</v>
      </c>
      <c r="C4138" s="31">
        <v>44960</v>
      </c>
      <c r="D4138" s="19" t="s">
        <v>1814</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19" t="s">
        <v>82</v>
      </c>
      <c r="K4138" s="51" t="str">
        <f ca="1">LeaveTracker[[#This Row],[Days]]&amp;" "&amp;LeaveTracker[[#This Row],[Type of Leave]]</f>
        <v>2 VL</v>
      </c>
      <c r="L4138" s="23">
        <f ca="1">NETWORKDAYS(LeaveTracker[[#This Row],[Start Date]],LeaveTracker[[#This Row],[End Date]],lstHolidays)</f>
        <v>2</v>
      </c>
      <c r="M4138" s="27"/>
    </row>
    <row r="4139" spans="1:13" ht="30" customHeight="1" x14ac:dyDescent="0.3">
      <c r="A4139" s="27">
        <f t="shared" si="40"/>
        <v>509</v>
      </c>
      <c r="B4139" s="31">
        <v>44989</v>
      </c>
      <c r="C4139" s="31">
        <v>44938</v>
      </c>
      <c r="D4139" s="19" t="s">
        <v>1815</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19" t="s">
        <v>81</v>
      </c>
      <c r="K4139" s="51" t="str">
        <f ca="1">LeaveTracker[[#This Row],[Days]]&amp;" "&amp;LeaveTracker[[#This Row],[Type of Leave]]</f>
        <v>1 SL</v>
      </c>
      <c r="L4139" s="23">
        <f ca="1">NETWORKDAYS(LeaveTracker[[#This Row],[Start Date]],LeaveTracker[[#This Row],[End Date]],lstHolidays)</f>
        <v>1</v>
      </c>
      <c r="M4139" s="27"/>
    </row>
    <row r="4140" spans="1:13" ht="30" customHeight="1" x14ac:dyDescent="0.3">
      <c r="A4140" s="27">
        <v>509</v>
      </c>
      <c r="B4140" s="31">
        <v>44989</v>
      </c>
      <c r="C4140" s="31">
        <v>44938</v>
      </c>
      <c r="D4140" s="19" t="s">
        <v>1815</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19" t="s">
        <v>81</v>
      </c>
      <c r="K4140" s="51" t="str">
        <f ca="1">LeaveTracker[[#This Row],[Days]]&amp;" "&amp;LeaveTracker[[#This Row],[Type of Leave]]</f>
        <v>1 SL</v>
      </c>
      <c r="L4140" s="23">
        <f ca="1">NETWORKDAYS(LeaveTracker[[#This Row],[Start Date]],LeaveTracker[[#This Row],[End Date]],lstHolidays)</f>
        <v>1</v>
      </c>
      <c r="M4140" s="27"/>
    </row>
    <row r="4141" spans="1:13" ht="30" customHeight="1" x14ac:dyDescent="0.3">
      <c r="A4141" s="27">
        <f t="shared" si="40"/>
        <v>510</v>
      </c>
      <c r="B4141" s="31">
        <v>44989</v>
      </c>
      <c r="C4141" s="31">
        <v>44939</v>
      </c>
      <c r="D4141" s="19" t="s">
        <v>1873</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19" t="s">
        <v>298</v>
      </c>
      <c r="J4141" s="43" t="s">
        <v>105</v>
      </c>
      <c r="K4141" s="51" t="str">
        <f ca="1">LeaveTracker[[#This Row],[Days]]&amp;" "&amp;LeaveTracker[[#This Row],[Type of Leave]]</f>
        <v>1 OTHER</v>
      </c>
      <c r="L4141" s="23">
        <f ca="1">NETWORKDAYS(LeaveTracker[[#This Row],[Start Date]],LeaveTracker[[#This Row],[End Date]],lstHolidays)</f>
        <v>1</v>
      </c>
      <c r="M4141" s="27"/>
    </row>
    <row r="4142" spans="1:13" ht="30" customHeight="1" x14ac:dyDescent="0.3">
      <c r="A4142" s="27">
        <f t="shared" si="40"/>
        <v>511</v>
      </c>
      <c r="B4142" s="31">
        <v>44989</v>
      </c>
      <c r="C4142" s="31">
        <v>44944</v>
      </c>
      <c r="D4142" s="19" t="s">
        <v>1974</v>
      </c>
      <c r="E4142" s="51" t="str">
        <f>IF(ISBLANK(LeaveTracker[[#This Row],[Employee Name]]),"-----",VLOOKUP(LeaveTracker[[#This Row],[Employee Name]],Employees[[Employee Name]:[Office]],7))</f>
        <v>CENRO</v>
      </c>
      <c r="F4142" s="51">
        <f>IF(ISBLANK(LeaveTracker[[#This Row],[Employee Name]]),"-----",VLOOKUP(LeaveTracker[[#This Row],[Employee Name]],Employees[[Employee Name]:[Office]],6))</f>
        <v>0</v>
      </c>
      <c r="G4142" s="24">
        <v>44951</v>
      </c>
      <c r="H4142" s="24">
        <v>44951</v>
      </c>
      <c r="I4142" s="19"/>
      <c r="K4142" s="51" t="str">
        <f ca="1">LeaveTracker[[#This Row],[Days]]&amp;" "&amp;LeaveTracker[[#This Row],[Type of Leave]]</f>
        <v xml:space="preserve">1 </v>
      </c>
      <c r="L4142" s="23">
        <f ca="1">NETWORKDAYS(LeaveTracker[[#This Row],[Start Date]],LeaveTracker[[#This Row],[End Date]],lstHolidays)</f>
        <v>1</v>
      </c>
      <c r="M4142" s="27"/>
    </row>
    <row r="4143" spans="1:13" ht="30" customHeight="1" x14ac:dyDescent="0.3">
      <c r="A4143" s="27">
        <f t="shared" si="40"/>
        <v>512</v>
      </c>
      <c r="B4143" s="31">
        <v>44989</v>
      </c>
      <c r="C4143" s="31">
        <v>44961</v>
      </c>
      <c r="D4143" s="19" t="s">
        <v>1974</v>
      </c>
      <c r="E4143" s="51" t="str">
        <f>IF(ISBLANK(LeaveTracker[[#This Row],[Employee Name]]),"-----",VLOOKUP(LeaveTracker[[#This Row],[Employee Name]],Employees[[Employee Name]:[Office]],7))</f>
        <v>CENRO</v>
      </c>
      <c r="F4143" s="51">
        <f>IF(ISBLANK(LeaveTracker[[#This Row],[Employee Name]]),"-----",VLOOKUP(LeaveTracker[[#This Row],[Employee Name]],Employees[[Employee Name]:[Office]],6))</f>
        <v>0</v>
      </c>
      <c r="G4143" s="24">
        <v>44967</v>
      </c>
      <c r="H4143" s="24">
        <v>44968</v>
      </c>
      <c r="I4143" s="19" t="s">
        <v>82</v>
      </c>
      <c r="K4143" s="51" t="str">
        <f ca="1">LeaveTracker[[#This Row],[Days]]&amp;" "&amp;LeaveTracker[[#This Row],[Type of Leave]]</f>
        <v>1 VL</v>
      </c>
      <c r="L4143" s="23">
        <f ca="1">NETWORKDAYS(LeaveTracker[[#This Row],[Start Date]],LeaveTracker[[#This Row],[End Date]],lstHolidays)</f>
        <v>1</v>
      </c>
      <c r="M4143" s="27"/>
    </row>
    <row r="4144" spans="1:13" ht="30" customHeight="1" x14ac:dyDescent="0.3">
      <c r="A4144" s="27">
        <f t="shared" si="40"/>
        <v>513</v>
      </c>
      <c r="B4144" s="31">
        <v>44989</v>
      </c>
      <c r="C4144" s="31">
        <v>44931</v>
      </c>
      <c r="D4144" s="19" t="s">
        <v>1871</v>
      </c>
      <c r="E4144" s="51" t="str">
        <f>IF(ISBLANK(LeaveTracker[[#This Row],[Employee Name]]),"-----",VLOOKUP(LeaveTracker[[#This Row],[Employee Name]],Employees[[Employee Name]:[Office]],7))</f>
        <v>CTO</v>
      </c>
      <c r="F4144" s="51" t="str">
        <f>IF(ISBLANK(LeaveTracker[[#This Row],[Employee Name]]),"-----",VLOOKUP(LeaveTracker[[#This Row],[Employee Name]],Employees[[Employee Name]:[Office]],6))</f>
        <v>CASUAL</v>
      </c>
      <c r="G4144" s="24">
        <v>44929</v>
      </c>
      <c r="H4144" s="24">
        <v>44930</v>
      </c>
      <c r="I4144" s="19" t="s">
        <v>81</v>
      </c>
      <c r="K4144" s="51" t="str">
        <f ca="1">LeaveTracker[[#This Row],[Days]]&amp;" "&amp;LeaveTracker[[#This Row],[Type of Leave]]</f>
        <v>2 SL</v>
      </c>
      <c r="L4144" s="23">
        <f ca="1">NETWORKDAYS(LeaveTracker[[#This Row],[Start Date]],LeaveTracker[[#This Row],[End Date]],lstHolidays)</f>
        <v>2</v>
      </c>
      <c r="M4144" s="27"/>
    </row>
    <row r="4145" spans="1:13" ht="30" customHeight="1" x14ac:dyDescent="0.3">
      <c r="A4145" s="27">
        <f t="shared" si="40"/>
        <v>514</v>
      </c>
      <c r="B4145" s="31">
        <v>44989</v>
      </c>
      <c r="C4145" s="31">
        <v>44929</v>
      </c>
      <c r="D4145" s="19" t="s">
        <v>1106</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19" t="s">
        <v>298</v>
      </c>
      <c r="K4145" s="51" t="str">
        <f ca="1">LeaveTracker[[#This Row],[Days]]&amp;" "&amp;LeaveTracker[[#This Row],[Type of Leave]]</f>
        <v>0 OTHER</v>
      </c>
      <c r="L4145" s="23">
        <f ca="1">NETWORKDAYS(LeaveTracker[[#This Row],[Start Date]],LeaveTracker[[#This Row],[End Date]],lstHolidays)</f>
        <v>0</v>
      </c>
      <c r="M4145" s="27"/>
    </row>
    <row r="4146" spans="1:13" ht="30" customHeight="1" x14ac:dyDescent="0.3">
      <c r="A4146" s="27">
        <f t="shared" si="40"/>
        <v>515</v>
      </c>
      <c r="B4146" s="31">
        <v>44989</v>
      </c>
      <c r="C4146" s="31">
        <v>44963</v>
      </c>
      <c r="D4146" s="19" t="s">
        <v>1872</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19" t="s">
        <v>81</v>
      </c>
      <c r="K4146" s="51" t="str">
        <f ca="1">LeaveTracker[[#This Row],[Days]]&amp;" "&amp;LeaveTracker[[#This Row],[Type of Leave]]</f>
        <v>1 SL</v>
      </c>
      <c r="L4146" s="23">
        <f ca="1">NETWORKDAYS(LeaveTracker[[#This Row],[Start Date]],LeaveTracker[[#This Row],[End Date]],lstHolidays)</f>
        <v>1</v>
      </c>
      <c r="M4146" s="27"/>
    </row>
    <row r="4147" spans="1:13" ht="30" customHeight="1" x14ac:dyDescent="0.3">
      <c r="A4147" s="27">
        <f t="shared" si="40"/>
        <v>516</v>
      </c>
      <c r="B4147" s="31">
        <v>44989</v>
      </c>
      <c r="C4147" s="31">
        <v>44973</v>
      </c>
      <c r="D4147" s="19" t="s">
        <v>541</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19" t="s">
        <v>81</v>
      </c>
      <c r="K4147" s="51" t="str">
        <f ca="1">LeaveTracker[[#This Row],[Days]]&amp;" "&amp;LeaveTracker[[#This Row],[Type of Leave]]</f>
        <v>1 SL</v>
      </c>
      <c r="L4147" s="23">
        <f ca="1">NETWORKDAYS(LeaveTracker[[#This Row],[Start Date]],LeaveTracker[[#This Row],[End Date]],lstHolidays)</f>
        <v>1</v>
      </c>
      <c r="M4147" s="27"/>
    </row>
    <row r="4148" spans="1:13" ht="30" customHeight="1" x14ac:dyDescent="0.3">
      <c r="A4148" s="27">
        <f t="shared" si="40"/>
        <v>517</v>
      </c>
      <c r="B4148" s="31">
        <v>44989</v>
      </c>
      <c r="C4148" s="31">
        <v>44972</v>
      </c>
      <c r="D4148" s="19" t="s">
        <v>720</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19" t="s">
        <v>81</v>
      </c>
      <c r="K4148" s="51" t="str">
        <f ca="1">LeaveTracker[[#This Row],[Days]]&amp;" "&amp;LeaveTracker[[#This Row],[Type of Leave]]</f>
        <v>1 SL</v>
      </c>
      <c r="L4148" s="23">
        <f ca="1">NETWORKDAYS(LeaveTracker[[#This Row],[Start Date]],LeaveTracker[[#This Row],[End Date]],lstHolidays)</f>
        <v>1</v>
      </c>
      <c r="M4148" s="27"/>
    </row>
    <row r="4149" spans="1:13" ht="30" customHeight="1" x14ac:dyDescent="0.3">
      <c r="A4149" s="27">
        <f t="shared" si="40"/>
        <v>518</v>
      </c>
      <c r="B4149" s="31">
        <v>44989</v>
      </c>
      <c r="C4149" s="31">
        <v>44971</v>
      </c>
      <c r="D4149" s="19" t="s">
        <v>231</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19" t="s">
        <v>81</v>
      </c>
      <c r="K4149" s="51" t="str">
        <f ca="1">LeaveTracker[[#This Row],[Days]]&amp;" "&amp;LeaveTracker[[#This Row],[Type of Leave]]</f>
        <v>1 SL</v>
      </c>
      <c r="L4149" s="23">
        <f ca="1">NETWORKDAYS(LeaveTracker[[#This Row],[Start Date]],LeaveTracker[[#This Row],[End Date]],lstHolidays)</f>
        <v>1</v>
      </c>
      <c r="M4149" s="27"/>
    </row>
    <row r="4150" spans="1:13" ht="30" customHeight="1" x14ac:dyDescent="0.3">
      <c r="A4150" s="27">
        <f t="shared" si="40"/>
        <v>519</v>
      </c>
      <c r="B4150" s="31">
        <v>44989</v>
      </c>
      <c r="C4150" s="31">
        <v>44971</v>
      </c>
      <c r="D4150" s="19" t="s">
        <v>618</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19" t="s">
        <v>298</v>
      </c>
      <c r="J4150" s="43" t="s">
        <v>274</v>
      </c>
      <c r="K4150" s="51" t="str">
        <f>LeaveTracker[[#This Row],[Days]]&amp;" "&amp;LeaveTracker[[#This Row],[Type of Leave]]</f>
        <v>2 OTHER</v>
      </c>
      <c r="L4150" s="23">
        <v>2</v>
      </c>
      <c r="M4150" s="27"/>
    </row>
    <row r="4151" spans="1:13" ht="30" customHeight="1" x14ac:dyDescent="0.3">
      <c r="A4151" s="27">
        <f t="shared" si="40"/>
        <v>520</v>
      </c>
      <c r="B4151" s="31">
        <v>44989</v>
      </c>
      <c r="C4151" s="31">
        <v>44970</v>
      </c>
      <c r="D4151" s="19" t="s">
        <v>2134</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19" t="s">
        <v>81</v>
      </c>
      <c r="K4151" s="51" t="str">
        <f>LeaveTracker[[#This Row],[Days]]&amp;" "&amp;LeaveTracker[[#This Row],[Type of Leave]]</f>
        <v>20 SL</v>
      </c>
      <c r="L4151" s="23">
        <v>20</v>
      </c>
      <c r="M4151" s="27"/>
    </row>
    <row r="4152" spans="1:13" ht="30" customHeight="1" x14ac:dyDescent="0.3">
      <c r="A4152" s="27">
        <f t="shared" si="40"/>
        <v>521</v>
      </c>
      <c r="B4152" s="31">
        <v>44989</v>
      </c>
      <c r="C4152" s="31">
        <v>44967</v>
      </c>
      <c r="D4152" s="19" t="s">
        <v>744</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19" t="s">
        <v>298</v>
      </c>
      <c r="J4152" s="43" t="s">
        <v>105</v>
      </c>
      <c r="K4152" s="51" t="str">
        <f ca="1">LeaveTracker[[#This Row],[Days]]&amp;" "&amp;LeaveTracker[[#This Row],[Type of Leave]]</f>
        <v>2 OTHER</v>
      </c>
      <c r="L4152" s="23">
        <f ca="1">NETWORKDAYS(LeaveTracker[[#This Row],[Start Date]],LeaveTracker[[#This Row],[End Date]],lstHolidays)</f>
        <v>2</v>
      </c>
      <c r="M4152" s="27"/>
    </row>
    <row r="4153" spans="1:13" ht="30" customHeight="1" x14ac:dyDescent="0.3">
      <c r="A4153" s="27">
        <f t="shared" si="40"/>
        <v>522</v>
      </c>
      <c r="B4153" s="31">
        <v>44989</v>
      </c>
      <c r="D4153" s="19" t="s">
        <v>693</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19" t="s">
        <v>298</v>
      </c>
      <c r="J4153" s="43" t="s">
        <v>214</v>
      </c>
      <c r="K4153" s="51" t="str">
        <f ca="1">LeaveTracker[[#This Row],[Days]]&amp;" "&amp;LeaveTracker[[#This Row],[Type of Leave]]</f>
        <v>2 OTHER</v>
      </c>
      <c r="L4153" s="23">
        <f ca="1">NETWORKDAYS(LeaveTracker[[#This Row],[Start Date]],LeaveTracker[[#This Row],[End Date]],lstHolidays)</f>
        <v>2</v>
      </c>
      <c r="M4153" s="27"/>
    </row>
    <row r="4154" spans="1:13" ht="30" customHeight="1" x14ac:dyDescent="0.3">
      <c r="A4154" s="27">
        <f t="shared" si="40"/>
        <v>523</v>
      </c>
      <c r="B4154" s="31">
        <v>44989</v>
      </c>
      <c r="C4154" s="31">
        <v>44966</v>
      </c>
      <c r="D4154" s="19" t="s">
        <v>1059</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19" t="s">
        <v>298</v>
      </c>
      <c r="J4154" s="43" t="s">
        <v>105</v>
      </c>
      <c r="K4154" s="51" t="str">
        <f ca="1">LeaveTracker[[#This Row],[Days]]&amp;" "&amp;LeaveTracker[[#This Row],[Type of Leave]]</f>
        <v>1 OTHER</v>
      </c>
      <c r="L4154" s="23">
        <f ca="1">NETWORKDAYS(LeaveTracker[[#This Row],[Start Date]],LeaveTracker[[#This Row],[End Date]],lstHolidays)</f>
        <v>1</v>
      </c>
      <c r="M4154" s="27"/>
    </row>
    <row r="4155" spans="1:13" ht="30" customHeight="1" x14ac:dyDescent="0.3">
      <c r="A4155" s="27">
        <f t="shared" si="40"/>
        <v>524</v>
      </c>
      <c r="B4155" s="31">
        <v>44989</v>
      </c>
      <c r="C4155" s="31">
        <v>44889</v>
      </c>
      <c r="D4155" s="19" t="s">
        <v>1811</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19" t="s">
        <v>81</v>
      </c>
      <c r="K4155" s="51" t="str">
        <f ca="1">LeaveTracker[[#This Row],[Days]]&amp;" "&amp;LeaveTracker[[#This Row],[Type of Leave]]</f>
        <v>2 SL</v>
      </c>
      <c r="L4155" s="23">
        <f ca="1">NETWORKDAYS(LeaveTracker[[#This Row],[Start Date]],LeaveTracker[[#This Row],[End Date]],lstHolidays)</f>
        <v>2</v>
      </c>
      <c r="M4155" s="27"/>
    </row>
    <row r="4156" spans="1:13" ht="30" customHeight="1" x14ac:dyDescent="0.3">
      <c r="A4156" s="27">
        <f t="shared" si="40"/>
        <v>525</v>
      </c>
      <c r="B4156" s="31">
        <v>44989</v>
      </c>
      <c r="C4156" s="31">
        <v>44889</v>
      </c>
      <c r="D4156" s="19" t="s">
        <v>1811</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19" t="s">
        <v>81</v>
      </c>
      <c r="K4156" s="51" t="str">
        <f ca="1">LeaveTracker[[#This Row],[Days]]&amp;" "&amp;LeaveTracker[[#This Row],[Type of Leave]]</f>
        <v>2 SL</v>
      </c>
      <c r="L4156" s="23">
        <f ca="1">NETWORKDAYS(LeaveTracker[[#This Row],[Start Date]],LeaveTracker[[#This Row],[End Date]],lstHolidays)</f>
        <v>2</v>
      </c>
      <c r="M4156" s="27"/>
    </row>
    <row r="4157" spans="1:13" ht="30" customHeight="1" x14ac:dyDescent="0.3">
      <c r="A4157" s="27">
        <f t="shared" si="40"/>
        <v>526</v>
      </c>
      <c r="B4157" s="31">
        <v>44989</v>
      </c>
      <c r="C4157" s="31">
        <v>44936</v>
      </c>
      <c r="D4157" s="19" t="s">
        <v>2086</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19" t="s">
        <v>81</v>
      </c>
      <c r="K4157" s="51" t="str">
        <f ca="1">LeaveTracker[[#This Row],[Days]]&amp;" "&amp;LeaveTracker[[#This Row],[Type of Leave]]</f>
        <v>1 SL</v>
      </c>
      <c r="L4157" s="23">
        <f ca="1">NETWORKDAYS(LeaveTracker[[#This Row],[Start Date]],LeaveTracker[[#This Row],[End Date]],lstHolidays)</f>
        <v>1</v>
      </c>
      <c r="M4157" s="27"/>
    </row>
    <row r="4158" spans="1:13" ht="30" customHeight="1" x14ac:dyDescent="0.3">
      <c r="A4158" s="27">
        <f t="shared" si="40"/>
        <v>527</v>
      </c>
      <c r="B4158" s="31">
        <v>44989</v>
      </c>
      <c r="D4158" s="19" t="s">
        <v>1801</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19" t="s">
        <v>81</v>
      </c>
      <c r="K4158" s="51" t="str">
        <f>LeaveTracker[[#This Row],[Days]]&amp;" "&amp;LeaveTracker[[#This Row],[Type of Leave]]</f>
        <v>21 SL</v>
      </c>
      <c r="L4158" s="23">
        <v>21</v>
      </c>
      <c r="M4158" s="27"/>
    </row>
    <row r="4159" spans="1:13" ht="30" customHeight="1" x14ac:dyDescent="0.3">
      <c r="A4159" s="27">
        <f t="shared" si="40"/>
        <v>528</v>
      </c>
      <c r="B4159" s="31">
        <v>44989</v>
      </c>
      <c r="C4159" s="31">
        <v>44958</v>
      </c>
      <c r="D4159" s="19" t="s">
        <v>1815</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19" t="s">
        <v>81</v>
      </c>
      <c r="K4159" s="51" t="str">
        <f ca="1">LeaveTracker[[#This Row],[Days]]&amp;" "&amp;LeaveTracker[[#This Row],[Type of Leave]]</f>
        <v>1 SL</v>
      </c>
      <c r="L4159" s="23">
        <f ca="1">NETWORKDAYS(LeaveTracker[[#This Row],[Start Date]],LeaveTracker[[#This Row],[End Date]],lstHolidays)</f>
        <v>1</v>
      </c>
      <c r="M4159" s="27"/>
    </row>
    <row r="4160" spans="1:13" ht="30" customHeight="1" x14ac:dyDescent="0.3">
      <c r="A4160" s="27">
        <f t="shared" si="40"/>
        <v>529</v>
      </c>
      <c r="B4160" s="31">
        <v>44989</v>
      </c>
      <c r="C4160" s="31">
        <v>44958</v>
      </c>
      <c r="D4160" s="19" t="s">
        <v>1971</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19" t="s">
        <v>81</v>
      </c>
      <c r="K4160" s="51" t="str">
        <f ca="1">LeaveTracker[[#This Row],[Days]]&amp;" "&amp;LeaveTracker[[#This Row],[Type of Leave]]</f>
        <v>0 SL</v>
      </c>
      <c r="L4160" s="23">
        <f ca="1">NETWORKDAYS(LeaveTracker[[#This Row],[Start Date]],LeaveTracker[[#This Row],[End Date]],lstHolidays)</f>
        <v>0</v>
      </c>
      <c r="M4160" s="27"/>
    </row>
    <row r="4161" spans="1:13" ht="30" customHeight="1" x14ac:dyDescent="0.3">
      <c r="A4161" s="27">
        <f t="shared" si="40"/>
        <v>530</v>
      </c>
      <c r="B4161" s="31">
        <v>44989</v>
      </c>
      <c r="C4161" s="31">
        <v>44966</v>
      </c>
      <c r="D4161" s="19" t="s">
        <v>2020</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19" t="s">
        <v>82</v>
      </c>
      <c r="K4161" s="51" t="str">
        <f ca="1">LeaveTracker[[#This Row],[Days]]&amp;" "&amp;LeaveTracker[[#This Row],[Type of Leave]]</f>
        <v>1 VL</v>
      </c>
      <c r="L4161" s="23">
        <f ca="1">NETWORKDAYS(LeaveTracker[[#This Row],[Start Date]],LeaveTracker[[#This Row],[End Date]],lstHolidays)</f>
        <v>1</v>
      </c>
      <c r="M4161" s="27"/>
    </row>
    <row r="4162" spans="1:13" ht="30" customHeight="1" x14ac:dyDescent="0.3">
      <c r="A4162" s="27">
        <f t="shared" si="40"/>
        <v>531</v>
      </c>
      <c r="B4162" s="31">
        <v>44989</v>
      </c>
      <c r="C4162" s="31">
        <v>44977</v>
      </c>
      <c r="D4162" s="19" t="s">
        <v>231</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19" t="s">
        <v>81</v>
      </c>
      <c r="K4162" s="51" t="str">
        <f ca="1">LeaveTracker[[#This Row],[Days]]&amp;" "&amp;LeaveTracker[[#This Row],[Type of Leave]]</f>
        <v>1 SL</v>
      </c>
      <c r="L4162" s="23">
        <f ca="1">NETWORKDAYS(LeaveTracker[[#This Row],[Start Date]],LeaveTracker[[#This Row],[End Date]],lstHolidays)</f>
        <v>1</v>
      </c>
      <c r="M4162" s="27"/>
    </row>
    <row r="4163" spans="1:13" ht="30" customHeight="1" x14ac:dyDescent="0.3">
      <c r="A4163" s="27">
        <f t="shared" si="40"/>
        <v>532</v>
      </c>
      <c r="B4163" s="31">
        <v>44989</v>
      </c>
      <c r="C4163" s="31">
        <v>44974</v>
      </c>
      <c r="D4163" s="19" t="s">
        <v>693</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19" t="s">
        <v>82</v>
      </c>
      <c r="K4163" s="51" t="str">
        <f ca="1">LeaveTracker[[#This Row],[Days]]&amp;" "&amp;LeaveTracker[[#This Row],[Type of Leave]]</f>
        <v>1 VL</v>
      </c>
      <c r="L4163" s="23">
        <f ca="1">NETWORKDAYS(LeaveTracker[[#This Row],[Start Date]],LeaveTracker[[#This Row],[End Date]],lstHolidays)</f>
        <v>1</v>
      </c>
      <c r="M4163" s="27"/>
    </row>
    <row r="4164" spans="1:13" ht="30" customHeight="1" x14ac:dyDescent="0.3">
      <c r="A4164" s="27">
        <f t="shared" si="40"/>
        <v>533</v>
      </c>
      <c r="B4164" s="31">
        <v>44989</v>
      </c>
      <c r="C4164" s="31">
        <v>44980</v>
      </c>
      <c r="D4164" s="19" t="s">
        <v>849</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19" t="s">
        <v>82</v>
      </c>
      <c r="K4164" s="51" t="str">
        <f ca="1">LeaveTracker[[#This Row],[Days]]&amp;" "&amp;LeaveTracker[[#This Row],[Type of Leave]]</f>
        <v>3 VL</v>
      </c>
      <c r="L4164" s="23">
        <f ca="1">NETWORKDAYS(LeaveTracker[[#This Row],[Start Date]],LeaveTracker[[#This Row],[End Date]],lstHolidays)</f>
        <v>3</v>
      </c>
      <c r="M4164" s="27"/>
    </row>
    <row r="4165" spans="1:13" ht="30" customHeight="1" x14ac:dyDescent="0.3">
      <c r="A4165" s="27">
        <f t="shared" si="40"/>
        <v>534</v>
      </c>
      <c r="B4165" s="31">
        <v>44989</v>
      </c>
      <c r="D4165" s="19" t="s">
        <v>849</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19" t="s">
        <v>82</v>
      </c>
      <c r="K4165" s="51" t="str">
        <f ca="1">LeaveTracker[[#This Row],[Days]]&amp;" "&amp;LeaveTracker[[#This Row],[Type of Leave]]</f>
        <v>1 VL</v>
      </c>
      <c r="L4165" s="23">
        <f ca="1">NETWORKDAYS(LeaveTracker[[#This Row],[Start Date]],LeaveTracker[[#This Row],[End Date]],lstHolidays)</f>
        <v>1</v>
      </c>
      <c r="M4165" s="27"/>
    </row>
    <row r="4166" spans="1:13" ht="30" customHeight="1" x14ac:dyDescent="0.3">
      <c r="A4166" s="27">
        <f t="shared" si="40"/>
        <v>535</v>
      </c>
      <c r="B4166" s="31">
        <v>44989</v>
      </c>
      <c r="C4166" s="31">
        <v>44956</v>
      </c>
      <c r="D4166" s="19" t="s">
        <v>1974</v>
      </c>
      <c r="E4166" s="51" t="str">
        <f>IF(ISBLANK(LeaveTracker[[#This Row],[Employee Name]]),"-----",VLOOKUP(LeaveTracker[[#This Row],[Employee Name]],Employees[[Employee Name]:[Office]],7))</f>
        <v>CENRO</v>
      </c>
      <c r="F4166" s="51">
        <f>IF(ISBLANK(LeaveTracker[[#This Row],[Employee Name]]),"-----",VLOOKUP(LeaveTracker[[#This Row],[Employee Name]],Employees[[Employee Name]:[Office]],6))</f>
        <v>0</v>
      </c>
      <c r="G4166" s="24">
        <v>44954</v>
      </c>
      <c r="H4166" s="24">
        <v>44954</v>
      </c>
      <c r="I4166" s="19" t="s">
        <v>81</v>
      </c>
      <c r="K4166" s="51" t="str">
        <f ca="1">LeaveTracker[[#This Row],[Days]]&amp;" "&amp;LeaveTracker[[#This Row],[Type of Leave]]</f>
        <v>0 SL</v>
      </c>
      <c r="L4166" s="23">
        <f ca="1">NETWORKDAYS(LeaveTracker[[#This Row],[Start Date]],LeaveTracker[[#This Row],[End Date]],lstHolidays)</f>
        <v>0</v>
      </c>
      <c r="M4166" s="27"/>
    </row>
    <row r="4167" spans="1:13" ht="30" customHeight="1" x14ac:dyDescent="0.3">
      <c r="A4167" s="27">
        <f t="shared" si="40"/>
        <v>536</v>
      </c>
      <c r="B4167" s="31">
        <v>44989</v>
      </c>
      <c r="C4167" s="31">
        <v>44854</v>
      </c>
      <c r="D4167" s="19" t="s">
        <v>1817</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19" t="s">
        <v>81</v>
      </c>
      <c r="K4167" s="51" t="str">
        <f ca="1">LeaveTracker[[#This Row],[Days]]&amp;" "&amp;LeaveTracker[[#This Row],[Type of Leave]]</f>
        <v>1 SL</v>
      </c>
      <c r="L4167" s="23">
        <f ca="1">NETWORKDAYS(LeaveTracker[[#This Row],[Start Date]],LeaveTracker[[#This Row],[End Date]],lstHolidays)</f>
        <v>1</v>
      </c>
      <c r="M4167" s="27"/>
    </row>
    <row r="4168" spans="1:13" ht="30" customHeight="1" x14ac:dyDescent="0.3">
      <c r="A4168" s="27">
        <f t="shared" si="40"/>
        <v>537</v>
      </c>
      <c r="B4168" s="31">
        <v>44989</v>
      </c>
      <c r="C4168" s="31">
        <v>44894</v>
      </c>
      <c r="D4168" s="19" t="s">
        <v>1817</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19" t="s">
        <v>81</v>
      </c>
      <c r="K4168" s="51" t="str">
        <f ca="1">LeaveTracker[[#This Row],[Days]]&amp;" "&amp;LeaveTracker[[#This Row],[Type of Leave]]</f>
        <v>3 SL</v>
      </c>
      <c r="L4168" s="23">
        <f ca="1">NETWORKDAYS(LeaveTracker[[#This Row],[Start Date]],LeaveTracker[[#This Row],[End Date]],lstHolidays)</f>
        <v>3</v>
      </c>
      <c r="M4168" s="27"/>
    </row>
    <row r="4169" spans="1:13" ht="30" customHeight="1" x14ac:dyDescent="0.3">
      <c r="A4169" s="27">
        <f t="shared" si="40"/>
        <v>538</v>
      </c>
      <c r="B4169" s="31">
        <v>44989</v>
      </c>
      <c r="C4169" s="31">
        <v>44888</v>
      </c>
      <c r="D4169" s="19" t="s">
        <v>1923</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19" t="s">
        <v>81</v>
      </c>
      <c r="K4169" s="51" t="str">
        <f ca="1">LeaveTracker[[#This Row],[Days]]&amp;" "&amp;LeaveTracker[[#This Row],[Type of Leave]]</f>
        <v>1 SL</v>
      </c>
      <c r="L4169" s="23">
        <f ca="1">NETWORKDAYS(LeaveTracker[[#This Row],[Start Date]],LeaveTracker[[#This Row],[End Date]],lstHolidays)</f>
        <v>1</v>
      </c>
      <c r="M4169" s="27"/>
    </row>
    <row r="4170" spans="1:13" ht="30" customHeight="1" x14ac:dyDescent="0.3">
      <c r="A4170" s="27">
        <f t="shared" si="40"/>
        <v>539</v>
      </c>
      <c r="B4170" s="31">
        <v>44989</v>
      </c>
      <c r="D4170" s="19" t="s">
        <v>1885</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19" t="s">
        <v>81</v>
      </c>
      <c r="K4170" s="51" t="str">
        <f ca="1">LeaveTracker[[#This Row],[Days]]&amp;" "&amp;LeaveTracker[[#This Row],[Type of Leave]]</f>
        <v>1 SL</v>
      </c>
      <c r="L4170" s="23">
        <f ca="1">NETWORKDAYS(LeaveTracker[[#This Row],[Start Date]],LeaveTracker[[#This Row],[End Date]],lstHolidays)</f>
        <v>1</v>
      </c>
      <c r="M4170" s="27"/>
    </row>
    <row r="4171" spans="1:13" ht="30" customHeight="1" x14ac:dyDescent="0.3">
      <c r="A4171" s="27">
        <f t="shared" si="40"/>
        <v>540</v>
      </c>
      <c r="B4171" s="31">
        <v>44989</v>
      </c>
      <c r="C4171" s="31">
        <v>44959</v>
      </c>
      <c r="D4171" s="19" t="s">
        <v>2083</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19" t="s">
        <v>82</v>
      </c>
      <c r="K4171" s="51" t="str">
        <f ca="1">LeaveTracker[[#This Row],[Days]]&amp;" "&amp;LeaveTracker[[#This Row],[Type of Leave]]</f>
        <v>11 VL</v>
      </c>
      <c r="L4171" s="23">
        <f ca="1">NETWORKDAYS(LeaveTracker[[#This Row],[Start Date]],LeaveTracker[[#This Row],[End Date]],lstHolidays)</f>
        <v>11</v>
      </c>
      <c r="M4171" s="27"/>
    </row>
    <row r="4172" spans="1:13" ht="30" customHeight="1" x14ac:dyDescent="0.3">
      <c r="A4172" s="27">
        <f t="shared" si="40"/>
        <v>541</v>
      </c>
      <c r="B4172" s="31">
        <v>44989</v>
      </c>
      <c r="D4172" s="19" t="s">
        <v>2083</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19" t="s">
        <v>82</v>
      </c>
      <c r="K4172" s="51" t="str">
        <f ca="1">LeaveTracker[[#This Row],[Days]]&amp;" "&amp;LeaveTracker[[#This Row],[Type of Leave]]</f>
        <v>19 VL</v>
      </c>
      <c r="L4172" s="23">
        <f ca="1">NETWORKDAYS(LeaveTracker[[#This Row],[Start Date]],LeaveTracker[[#This Row],[End Date]],lstHolidays)</f>
        <v>19</v>
      </c>
      <c r="M4172" s="27"/>
    </row>
    <row r="4173" spans="1:13" ht="30" customHeight="1" x14ac:dyDescent="0.3">
      <c r="A4173" s="27">
        <f t="shared" si="40"/>
        <v>542</v>
      </c>
      <c r="B4173" s="31">
        <v>44989</v>
      </c>
      <c r="C4173" s="31">
        <v>44950</v>
      </c>
      <c r="D4173" s="19" t="s">
        <v>1854</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19" t="s">
        <v>81</v>
      </c>
      <c r="K4173" s="51" t="str">
        <f ca="1">LeaveTracker[[#This Row],[Days]]&amp;" "&amp;LeaveTracker[[#This Row],[Type of Leave]]</f>
        <v>1 SL</v>
      </c>
      <c r="L4173" s="23">
        <f ca="1">NETWORKDAYS(LeaveTracker[[#This Row],[Start Date]],LeaveTracker[[#This Row],[End Date]],lstHolidays)</f>
        <v>1</v>
      </c>
      <c r="M4173" s="27"/>
    </row>
    <row r="4174" spans="1:13" ht="30" customHeight="1" x14ac:dyDescent="0.3">
      <c r="A4174" s="27">
        <f t="shared" si="40"/>
        <v>543</v>
      </c>
      <c r="B4174" s="31">
        <v>44989</v>
      </c>
      <c r="D4174" s="19" t="s">
        <v>1772</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19" t="s">
        <v>298</v>
      </c>
      <c r="J4174" s="43" t="s">
        <v>214</v>
      </c>
      <c r="K4174" s="51" t="str">
        <f ca="1">LeaveTracker[[#This Row],[Days]]&amp;" "&amp;LeaveTracker[[#This Row],[Type of Leave]]</f>
        <v>1 OTHER</v>
      </c>
      <c r="L4174" s="23">
        <f ca="1">NETWORKDAYS(LeaveTracker[[#This Row],[Start Date]],LeaveTracker[[#This Row],[End Date]],lstHolidays)</f>
        <v>1</v>
      </c>
      <c r="M4174" s="27"/>
    </row>
    <row r="4175" spans="1:13" ht="30" customHeight="1" x14ac:dyDescent="0.3">
      <c r="A4175" s="27">
        <f t="shared" si="40"/>
        <v>544</v>
      </c>
      <c r="B4175" s="31">
        <v>44989</v>
      </c>
      <c r="C4175" s="31">
        <v>44951</v>
      </c>
      <c r="D4175" s="19" t="s">
        <v>2121</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19" t="s">
        <v>82</v>
      </c>
      <c r="K4175" s="51" t="str">
        <f ca="1">LeaveTracker[[#This Row],[Days]]&amp;" "&amp;LeaveTracker[[#This Row],[Type of Leave]]</f>
        <v>1 VL</v>
      </c>
      <c r="L4175" s="23">
        <f ca="1">NETWORKDAYS(LeaveTracker[[#This Row],[Start Date]],LeaveTracker[[#This Row],[End Date]],lstHolidays)</f>
        <v>1</v>
      </c>
      <c r="M4175" s="27"/>
    </row>
    <row r="4176" spans="1:13" ht="30"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19" t="s">
        <v>298</v>
      </c>
      <c r="J4176" s="43" t="s">
        <v>105</v>
      </c>
      <c r="K4176" s="51" t="str">
        <f ca="1">LeaveTracker[[#This Row],[Days]]&amp;" "&amp;LeaveTracker[[#This Row],[Type of Leave]]</f>
        <v>2 OTHER</v>
      </c>
      <c r="L4176" s="23">
        <f ca="1">NETWORKDAYS(LeaveTracker[[#This Row],[Start Date]],LeaveTracker[[#This Row],[End Date]],lstHolidays)</f>
        <v>2</v>
      </c>
      <c r="M4176" s="27"/>
    </row>
    <row r="4177" spans="1:13" ht="30"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19" t="s">
        <v>298</v>
      </c>
      <c r="J4177" s="43" t="s">
        <v>105</v>
      </c>
      <c r="K4177" s="51" t="str">
        <f ca="1">LeaveTracker[[#This Row],[Days]]&amp;" "&amp;LeaveTracker[[#This Row],[Type of Leave]]</f>
        <v>1 OTHER</v>
      </c>
      <c r="L4177" s="23">
        <f ca="1">NETWORKDAYS(LeaveTracker[[#This Row],[Start Date]],LeaveTracker[[#This Row],[End Date]],lstHolidays)</f>
        <v>1</v>
      </c>
      <c r="M4177" s="27"/>
    </row>
    <row r="4178" spans="1:13" ht="30"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19" t="s">
        <v>82</v>
      </c>
      <c r="K4178" s="51" t="str">
        <f ca="1">LeaveTracker[[#This Row],[Days]]&amp;" "&amp;LeaveTracker[[#This Row],[Type of Leave]]</f>
        <v>2 VL</v>
      </c>
      <c r="L4178" s="23">
        <f ca="1">NETWORKDAYS(LeaveTracker[[#This Row],[Start Date]],LeaveTracker[[#This Row],[End Date]],lstHolidays)</f>
        <v>2</v>
      </c>
      <c r="M4178" s="27"/>
    </row>
    <row r="4179" spans="1:13" ht="30" customHeight="1" x14ac:dyDescent="0.3">
      <c r="A4179" s="27">
        <f t="shared" si="40"/>
        <v>547</v>
      </c>
      <c r="B4179" s="31">
        <v>44989</v>
      </c>
      <c r="C4179" s="31">
        <v>44964</v>
      </c>
      <c r="D4179" s="19" t="s">
        <v>671</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19" t="s">
        <v>82</v>
      </c>
      <c r="K4179" s="51" t="str">
        <f ca="1">LeaveTracker[[#This Row],[Days]]&amp;" "&amp;LeaveTracker[[#This Row],[Type of Leave]]</f>
        <v>2 VL</v>
      </c>
      <c r="L4179" s="23">
        <f ca="1">NETWORKDAYS(LeaveTracker[[#This Row],[Start Date]],LeaveTracker[[#This Row],[End Date]],lstHolidays)</f>
        <v>2</v>
      </c>
      <c r="M4179" s="27"/>
    </row>
    <row r="4180" spans="1:13" ht="30" customHeight="1" x14ac:dyDescent="0.3">
      <c r="A4180" s="27">
        <f t="shared" si="40"/>
        <v>548</v>
      </c>
      <c r="B4180" s="31">
        <v>44989</v>
      </c>
      <c r="C4180" s="31">
        <v>44973</v>
      </c>
      <c r="D4180" s="19" t="s">
        <v>1853</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19"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1749</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19" t="s">
        <v>82</v>
      </c>
      <c r="K4181" s="51" t="str">
        <f ca="1">LeaveTracker[[#This Row],[Days]]&amp;" "&amp;LeaveTracker[[#This Row],[Type of Leave]]</f>
        <v>4 VL</v>
      </c>
      <c r="L4181" s="23">
        <f ca="1">NETWORKDAYS(LeaveTracker[[#This Row],[Start Date]],LeaveTracker[[#This Row],[End Date]],lstHolidays)</f>
        <v>4</v>
      </c>
      <c r="M4181" s="27"/>
    </row>
    <row r="4182" spans="1:13" ht="30" customHeight="1" x14ac:dyDescent="0.3">
      <c r="A4182" s="27">
        <f t="shared" si="40"/>
        <v>550</v>
      </c>
      <c r="B4182" s="31">
        <v>44989</v>
      </c>
      <c r="D4182" s="19" t="s">
        <v>332</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19" t="s">
        <v>81</v>
      </c>
      <c r="K4182" s="51" t="str">
        <f ca="1">LeaveTracker[[#This Row],[Days]]&amp;" "&amp;LeaveTracker[[#This Row],[Type of Leave]]</f>
        <v>1 SL</v>
      </c>
      <c r="L4182" s="23">
        <f ca="1">NETWORKDAYS(LeaveTracker[[#This Row],[Start Date]],LeaveTracker[[#This Row],[End Date]],lstHolidays)</f>
        <v>1</v>
      </c>
      <c r="M4182" s="27"/>
    </row>
    <row r="4183" spans="1:13" ht="30" customHeight="1" x14ac:dyDescent="0.3">
      <c r="A4183" s="27">
        <f t="shared" si="40"/>
        <v>551</v>
      </c>
      <c r="B4183" s="31">
        <v>44989</v>
      </c>
      <c r="C4183" s="31">
        <v>44970</v>
      </c>
      <c r="D4183" s="19" t="s">
        <v>1838</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19"/>
      <c r="K4183" s="51" t="str">
        <f ca="1">LeaveTracker[[#This Row],[Days]]&amp;" "&amp;LeaveTracker[[#This Row],[Type of Leave]]</f>
        <v xml:space="preserve">1 </v>
      </c>
      <c r="L4183" s="23">
        <f ca="1">NETWORKDAYS(LeaveTracker[[#This Row],[Start Date]],LeaveTracker[[#This Row],[End Date]],lstHolidays)</f>
        <v>1</v>
      </c>
      <c r="M4183" s="27"/>
    </row>
    <row r="4184" spans="1:13" ht="30" customHeight="1" x14ac:dyDescent="0.3">
      <c r="A4184" s="27">
        <f t="shared" si="40"/>
        <v>552</v>
      </c>
      <c r="B4184" s="31">
        <v>44989</v>
      </c>
      <c r="C4184" s="31">
        <v>44952</v>
      </c>
      <c r="D4184" s="19" t="s">
        <v>730</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19" t="s">
        <v>298</v>
      </c>
      <c r="J4184" s="43" t="s">
        <v>105</v>
      </c>
      <c r="K4184" s="51" t="str">
        <f ca="1">LeaveTracker[[#This Row],[Days]]&amp;" "&amp;LeaveTracker[[#This Row],[Type of Leave]]</f>
        <v>1 OTHER</v>
      </c>
      <c r="L4184" s="23">
        <f ca="1">NETWORKDAYS(LeaveTracker[[#This Row],[Start Date]],LeaveTracker[[#This Row],[End Date]],lstHolidays)</f>
        <v>1</v>
      </c>
      <c r="M4184" s="27"/>
    </row>
    <row r="4185" spans="1:13" ht="30" customHeight="1" x14ac:dyDescent="0.3">
      <c r="A4185" s="27">
        <f t="shared" ref="A4185:A4248" si="41">A4184+1</f>
        <v>553</v>
      </c>
      <c r="B4185" s="31">
        <v>44989</v>
      </c>
      <c r="C4185" s="31">
        <v>44958</v>
      </c>
      <c r="D4185" s="19" t="s">
        <v>671</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19" t="s">
        <v>81</v>
      </c>
      <c r="K4185" s="51" t="str">
        <f ca="1">LeaveTracker[[#This Row],[Days]]&amp;" "&amp;LeaveTracker[[#This Row],[Type of Leave]]</f>
        <v>1 SL</v>
      </c>
      <c r="L4185" s="23">
        <f ca="1">NETWORKDAYS(LeaveTracker[[#This Row],[Start Date]],LeaveTracker[[#This Row],[End Date]],lstHolidays)</f>
        <v>1</v>
      </c>
      <c r="M4185" s="27"/>
    </row>
    <row r="4186" spans="1:13" ht="30" customHeight="1" x14ac:dyDescent="0.3">
      <c r="A4186" s="27">
        <f t="shared" si="41"/>
        <v>554</v>
      </c>
      <c r="B4186" s="31">
        <v>44989</v>
      </c>
      <c r="C4186" s="31">
        <v>44958</v>
      </c>
      <c r="D4186" s="19" t="s">
        <v>362</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19" t="s">
        <v>298</v>
      </c>
      <c r="J4186" s="43" t="s">
        <v>105</v>
      </c>
      <c r="K4186" s="51" t="str">
        <f ca="1">LeaveTracker[[#This Row],[Days]]&amp;" "&amp;LeaveTracker[[#This Row],[Type of Leave]]</f>
        <v>2 OTHER</v>
      </c>
      <c r="L4186" s="23">
        <f ca="1">NETWORKDAYS(LeaveTracker[[#This Row],[Start Date]],LeaveTracker[[#This Row],[End Date]],lstHolidays)</f>
        <v>2</v>
      </c>
      <c r="M4186" s="27"/>
    </row>
    <row r="4187" spans="1:13" ht="30" customHeight="1" x14ac:dyDescent="0.3">
      <c r="A4187" s="27">
        <f t="shared" si="41"/>
        <v>555</v>
      </c>
      <c r="B4187" s="31">
        <v>44989</v>
      </c>
      <c r="C4187" s="31">
        <v>44959</v>
      </c>
      <c r="D4187" s="19" t="s">
        <v>833</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19" t="s">
        <v>81</v>
      </c>
      <c r="K4187" s="51" t="str">
        <f ca="1">LeaveTracker[[#This Row],[Days]]&amp;" "&amp;LeaveTracker[[#This Row],[Type of Leave]]</f>
        <v>1 SL</v>
      </c>
      <c r="L4187" s="23">
        <f ca="1">NETWORKDAYS(LeaveTracker[[#This Row],[Start Date]],LeaveTracker[[#This Row],[End Date]],lstHolidays)</f>
        <v>1</v>
      </c>
      <c r="M4187" s="27"/>
    </row>
    <row r="4188" spans="1:13" ht="30" customHeight="1" x14ac:dyDescent="0.3">
      <c r="A4188" s="27">
        <f t="shared" si="41"/>
        <v>556</v>
      </c>
      <c r="B4188" s="31">
        <v>44989</v>
      </c>
      <c r="C4188" s="31">
        <v>44977</v>
      </c>
      <c r="D4188" s="19" t="s">
        <v>1878</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19" t="s">
        <v>81</v>
      </c>
      <c r="K4188" s="51" t="str">
        <f ca="1">LeaveTracker[[#This Row],[Days]]&amp;" "&amp;LeaveTracker[[#This Row],[Type of Leave]]</f>
        <v>1 SL</v>
      </c>
      <c r="L4188" s="23">
        <f ca="1">NETWORKDAYS(LeaveTracker[[#This Row],[Start Date]],LeaveTracker[[#This Row],[End Date]],lstHolidays)</f>
        <v>1</v>
      </c>
      <c r="M4188" s="27"/>
    </row>
    <row r="4189" spans="1:13" ht="30" customHeight="1" x14ac:dyDescent="0.3">
      <c r="A4189" s="27">
        <f t="shared" si="41"/>
        <v>557</v>
      </c>
      <c r="B4189" s="31">
        <v>44989</v>
      </c>
      <c r="C4189" s="31">
        <v>44970</v>
      </c>
      <c r="D4189" s="19" t="s">
        <v>1970</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19" t="s">
        <v>82</v>
      </c>
      <c r="K4189" s="51" t="str">
        <f ca="1">LeaveTracker[[#This Row],[Days]]&amp;" "&amp;LeaveTracker[[#This Row],[Type of Leave]]</f>
        <v>5 VL</v>
      </c>
      <c r="L4189" s="23">
        <f ca="1">NETWORKDAYS(LeaveTracker[[#This Row],[Start Date]],LeaveTracker[[#This Row],[End Date]],lstHolidays)</f>
        <v>5</v>
      </c>
      <c r="M4189" s="27"/>
    </row>
    <row r="4190" spans="1:13" ht="30" customHeight="1" x14ac:dyDescent="0.3">
      <c r="A4190" s="27">
        <f t="shared" si="41"/>
        <v>558</v>
      </c>
      <c r="B4190" s="31">
        <v>44989</v>
      </c>
      <c r="C4190" s="31">
        <v>44972</v>
      </c>
      <c r="D4190" s="19" t="s">
        <v>1878</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19" t="s">
        <v>81</v>
      </c>
      <c r="K4190" s="51" t="str">
        <f ca="1">LeaveTracker[[#This Row],[Days]]&amp;" "&amp;LeaveTracker[[#This Row],[Type of Leave]]</f>
        <v>1 SL</v>
      </c>
      <c r="L4190" s="23">
        <f ca="1">NETWORKDAYS(LeaveTracker[[#This Row],[Start Date]],LeaveTracker[[#This Row],[End Date]],lstHolidays)</f>
        <v>1</v>
      </c>
      <c r="M4190" s="27"/>
    </row>
    <row r="4191" spans="1:13" ht="30" customHeight="1" x14ac:dyDescent="0.3">
      <c r="A4191" s="27">
        <f t="shared" si="41"/>
        <v>559</v>
      </c>
      <c r="B4191" s="31">
        <v>44989</v>
      </c>
      <c r="C4191" s="31">
        <v>44972</v>
      </c>
      <c r="D4191" s="19" t="s">
        <v>1823</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19" t="s">
        <v>81</v>
      </c>
      <c r="K4191" s="51" t="str">
        <f ca="1">LeaveTracker[[#This Row],[Days]]&amp;" "&amp;LeaveTracker[[#This Row],[Type of Leave]]</f>
        <v>1 SL</v>
      </c>
      <c r="L4191" s="23">
        <f ca="1">NETWORKDAYS(LeaveTracker[[#This Row],[Start Date]],LeaveTracker[[#This Row],[End Date]],lstHolidays)</f>
        <v>1</v>
      </c>
      <c r="M4191" s="27"/>
    </row>
    <row r="4192" spans="1:13" ht="30" customHeight="1" x14ac:dyDescent="0.3">
      <c r="A4192" s="27">
        <f t="shared" si="41"/>
        <v>560</v>
      </c>
      <c r="B4192" s="31">
        <v>44989</v>
      </c>
      <c r="C4192" s="31">
        <v>44971</v>
      </c>
      <c r="D4192" s="19" t="s">
        <v>1865</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19" t="s">
        <v>81</v>
      </c>
      <c r="K4192" s="51" t="str">
        <f ca="1">LeaveTracker[[#This Row],[Days]]&amp;" "&amp;LeaveTracker[[#This Row],[Type of Leave]]</f>
        <v>1 SL</v>
      </c>
      <c r="L4192" s="23">
        <f ca="1">NETWORKDAYS(LeaveTracker[[#This Row],[Start Date]],LeaveTracker[[#This Row],[End Date]],lstHolidays)</f>
        <v>1</v>
      </c>
      <c r="M4192" s="27"/>
    </row>
    <row r="4193" spans="1:13" ht="30" customHeight="1" x14ac:dyDescent="0.3">
      <c r="A4193" s="27">
        <f t="shared" si="41"/>
        <v>561</v>
      </c>
      <c r="B4193" s="31">
        <v>44989</v>
      </c>
      <c r="C4193" s="31">
        <v>44971</v>
      </c>
      <c r="D4193" s="19" t="s">
        <v>1931</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19" t="s">
        <v>81</v>
      </c>
      <c r="K4193" s="51" t="str">
        <f ca="1">LeaveTracker[[#This Row],[Days]]&amp;" "&amp;LeaveTracker[[#This Row],[Type of Leave]]</f>
        <v>2 SL</v>
      </c>
      <c r="L4193" s="23">
        <f ca="1">NETWORKDAYS(LeaveTracker[[#This Row],[Start Date]],LeaveTracker[[#This Row],[End Date]],lstHolidays)</f>
        <v>2</v>
      </c>
      <c r="M4193" s="27"/>
    </row>
    <row r="4194" spans="1:13" ht="30" customHeight="1" x14ac:dyDescent="0.3">
      <c r="A4194" s="27">
        <f t="shared" si="41"/>
        <v>562</v>
      </c>
      <c r="B4194" s="31">
        <v>44989</v>
      </c>
      <c r="C4194" s="31">
        <v>44972</v>
      </c>
      <c r="D4194" s="19" t="s">
        <v>1917</v>
      </c>
      <c r="E4194" s="51" t="str">
        <f>IF(ISBLANK(LeaveTracker[[#This Row],[Employee Name]]),"-----",VLOOKUP(LeaveTracker[[#This Row],[Employee Name]],Employees[[Employee Name]:[Office]],7))</f>
        <v>CROSSING ELEM SCH</v>
      </c>
      <c r="F4194" s="51" t="str">
        <f>IF(ISBLANK(LeaveTracker[[#This Row],[Employee Name]]),"-----",VLOOKUP(LeaveTracker[[#This Row],[Employee Name]],Employees[[Employee Name]:[Office]],6))</f>
        <v>REGULAR</v>
      </c>
      <c r="G4194" s="24">
        <v>44976</v>
      </c>
      <c r="H4194" s="24">
        <v>44976</v>
      </c>
      <c r="I4194" s="19" t="s">
        <v>82</v>
      </c>
      <c r="K4194" s="51" t="str">
        <f ca="1">LeaveTracker[[#This Row],[Days]]&amp;" "&amp;LeaveTracker[[#This Row],[Type of Leave]]</f>
        <v>0 VL</v>
      </c>
      <c r="L4194" s="23">
        <f ca="1">NETWORKDAYS(LeaveTracker[[#This Row],[Start Date]],LeaveTracker[[#This Row],[End Date]],lstHolidays)</f>
        <v>0</v>
      </c>
      <c r="M4194" s="27"/>
    </row>
    <row r="4195" spans="1:13" ht="30" customHeight="1" x14ac:dyDescent="0.3">
      <c r="A4195" s="27">
        <f t="shared" si="41"/>
        <v>563</v>
      </c>
      <c r="B4195" s="31">
        <v>44989</v>
      </c>
      <c r="C4195" s="31">
        <v>44977</v>
      </c>
      <c r="D4195" s="19" t="s">
        <v>1878</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19" t="s">
        <v>82</v>
      </c>
      <c r="K4195" s="51" t="str">
        <f ca="1">LeaveTracker[[#This Row],[Days]]&amp;" "&amp;LeaveTracker[[#This Row],[Type of Leave]]</f>
        <v>1 VL</v>
      </c>
      <c r="L4195" s="23">
        <f ca="1">NETWORKDAYS(LeaveTracker[[#This Row],[Start Date]],LeaveTracker[[#This Row],[End Date]],lstHolidays)</f>
        <v>1</v>
      </c>
      <c r="M4195" s="27"/>
    </row>
    <row r="4196" spans="1:13" ht="30" customHeight="1" x14ac:dyDescent="0.3">
      <c r="A4196" s="27">
        <v>563</v>
      </c>
      <c r="B4196" s="31">
        <v>44989</v>
      </c>
      <c r="C4196" s="31">
        <v>44977</v>
      </c>
      <c r="D4196" s="19" t="s">
        <v>1878</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19" t="s">
        <v>82</v>
      </c>
      <c r="K4196" s="51" t="str">
        <f ca="1">LeaveTracker[[#This Row],[Days]]&amp;" "&amp;LeaveTracker[[#This Row],[Type of Leave]]</f>
        <v>1 VL</v>
      </c>
      <c r="L4196" s="23">
        <f ca="1">NETWORKDAYS(LeaveTracker[[#This Row],[Start Date]],LeaveTracker[[#This Row],[End Date]],lstHolidays)</f>
        <v>1</v>
      </c>
      <c r="M4196" s="27"/>
    </row>
    <row r="4197" spans="1:13" ht="30" customHeight="1" x14ac:dyDescent="0.3">
      <c r="A4197" s="27">
        <v>563</v>
      </c>
      <c r="B4197" s="31">
        <v>44989</v>
      </c>
      <c r="C4197" s="31">
        <v>44977</v>
      </c>
      <c r="D4197" s="19" t="s">
        <v>1878</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19" t="s">
        <v>82</v>
      </c>
      <c r="K4197" s="51" t="str">
        <f ca="1">LeaveTracker[[#This Row],[Days]]&amp;" "&amp;LeaveTracker[[#This Row],[Type of Leave]]</f>
        <v>1 VL</v>
      </c>
      <c r="L4197" s="23">
        <f ca="1">NETWORKDAYS(LeaveTracker[[#This Row],[Start Date]],LeaveTracker[[#This Row],[End Date]],lstHolidays)</f>
        <v>1</v>
      </c>
      <c r="M4197" s="27"/>
    </row>
    <row r="4198" spans="1:13" ht="30" customHeight="1" x14ac:dyDescent="0.3">
      <c r="A4198" s="27">
        <f t="shared" si="41"/>
        <v>564</v>
      </c>
      <c r="B4198" s="31">
        <v>44989</v>
      </c>
      <c r="C4198" s="31">
        <v>44974</v>
      </c>
      <c r="D4198" s="19" t="s">
        <v>1877</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19" t="s">
        <v>81</v>
      </c>
      <c r="K4198" s="51" t="str">
        <f ca="1">LeaveTracker[[#This Row],[Days]]&amp;" "&amp;LeaveTracker[[#This Row],[Type of Leave]]</f>
        <v>1 SL</v>
      </c>
      <c r="L4198" s="23">
        <f ca="1">NETWORKDAYS(LeaveTracker[[#This Row],[Start Date]],LeaveTracker[[#This Row],[End Date]],lstHolidays)</f>
        <v>1</v>
      </c>
      <c r="M4198" s="27"/>
    </row>
    <row r="4199" spans="1:13" ht="30" customHeight="1" x14ac:dyDescent="0.3">
      <c r="A4199" s="27">
        <f t="shared" si="41"/>
        <v>565</v>
      </c>
      <c r="B4199" s="31">
        <v>44989</v>
      </c>
      <c r="C4199" s="31">
        <v>44967</v>
      </c>
      <c r="D4199" s="19" t="s">
        <v>1821</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19" t="s">
        <v>298</v>
      </c>
      <c r="J4199" s="43" t="s">
        <v>105</v>
      </c>
      <c r="K4199" s="51" t="str">
        <f ca="1">LeaveTracker[[#This Row],[Days]]&amp;" "&amp;LeaveTracker[[#This Row],[Type of Leave]]</f>
        <v>1 OTHER</v>
      </c>
      <c r="L4199" s="23">
        <f ca="1">NETWORKDAYS(LeaveTracker[[#This Row],[Start Date]],LeaveTracker[[#This Row],[End Date]],lstHolidays)</f>
        <v>1</v>
      </c>
      <c r="M4199" s="27"/>
    </row>
    <row r="4200" spans="1:13" ht="30" customHeight="1" x14ac:dyDescent="0.3">
      <c r="A4200" s="27">
        <f t="shared" si="41"/>
        <v>566</v>
      </c>
      <c r="B4200" s="31">
        <v>44989</v>
      </c>
      <c r="C4200" s="31">
        <v>44977</v>
      </c>
      <c r="D4200" s="19" t="s">
        <v>1880</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19" t="s">
        <v>81</v>
      </c>
      <c r="K4200" s="51" t="str">
        <f ca="1">LeaveTracker[[#This Row],[Days]]&amp;" "&amp;LeaveTracker[[#This Row],[Type of Leave]]</f>
        <v>1 SL</v>
      </c>
      <c r="L4200" s="23">
        <f ca="1">NETWORKDAYS(LeaveTracker[[#This Row],[Start Date]],LeaveTracker[[#This Row],[End Date]],lstHolidays)</f>
        <v>1</v>
      </c>
      <c r="M4200" s="27"/>
    </row>
    <row r="4201" spans="1:13" ht="30" customHeight="1" x14ac:dyDescent="0.3">
      <c r="A4201" s="27">
        <f t="shared" si="41"/>
        <v>567</v>
      </c>
      <c r="B4201" s="31">
        <v>44989</v>
      </c>
      <c r="C4201" s="31">
        <v>44984</v>
      </c>
      <c r="D4201" s="19" t="s">
        <v>1931</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19" t="s">
        <v>82</v>
      </c>
      <c r="K4201" s="51" t="str">
        <f ca="1">LeaveTracker[[#This Row],[Days]]&amp;" "&amp;LeaveTracker[[#This Row],[Type of Leave]]</f>
        <v>5 VL</v>
      </c>
      <c r="L4201" s="23">
        <f ca="1">NETWORKDAYS(LeaveTracker[[#This Row],[Start Date]],LeaveTracker[[#This Row],[End Date]],lstHolidays)</f>
        <v>5</v>
      </c>
      <c r="M4201" s="27"/>
    </row>
    <row r="4202" spans="1:13" ht="30" customHeight="1" x14ac:dyDescent="0.3">
      <c r="A4202" s="27">
        <f t="shared" si="41"/>
        <v>568</v>
      </c>
      <c r="B4202" s="31">
        <v>44989</v>
      </c>
      <c r="C4202" s="31">
        <v>44979</v>
      </c>
      <c r="D4202" s="19" t="s">
        <v>1931</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19" t="s">
        <v>81</v>
      </c>
      <c r="K4202" s="51" t="str">
        <f ca="1">LeaveTracker[[#This Row],[Days]]&amp;" "&amp;LeaveTracker[[#This Row],[Type of Leave]]</f>
        <v>1 SL</v>
      </c>
      <c r="L4202" s="23">
        <f ca="1">NETWORKDAYS(LeaveTracker[[#This Row],[Start Date]],LeaveTracker[[#This Row],[End Date]],lstHolidays)</f>
        <v>1</v>
      </c>
      <c r="M4202" s="27"/>
    </row>
    <row r="4203" spans="1:13" ht="30" customHeight="1" x14ac:dyDescent="0.3">
      <c r="A4203" s="27">
        <f t="shared" si="41"/>
        <v>569</v>
      </c>
      <c r="B4203" s="31">
        <v>44989</v>
      </c>
      <c r="C4203" s="31">
        <v>44980</v>
      </c>
      <c r="D4203" s="19" t="s">
        <v>1821</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19" t="s">
        <v>298</v>
      </c>
      <c r="J4203" s="43" t="s">
        <v>105</v>
      </c>
      <c r="K4203" s="51" t="str">
        <f ca="1">LeaveTracker[[#This Row],[Days]]&amp;" "&amp;LeaveTracker[[#This Row],[Type of Leave]]</f>
        <v>1 OTHER</v>
      </c>
      <c r="L4203" s="23">
        <f ca="1">NETWORKDAYS(LeaveTracker[[#This Row],[Start Date]],LeaveTracker[[#This Row],[End Date]],lstHolidays)</f>
        <v>1</v>
      </c>
      <c r="M4203" s="27"/>
    </row>
    <row r="4204" spans="1:13" ht="30" customHeight="1" x14ac:dyDescent="0.3">
      <c r="A4204" s="27">
        <f t="shared" si="41"/>
        <v>570</v>
      </c>
      <c r="B4204" s="31">
        <v>44989</v>
      </c>
      <c r="C4204" s="31">
        <v>44980</v>
      </c>
      <c r="D4204" s="19" t="s">
        <v>1865</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19" t="s">
        <v>81</v>
      </c>
      <c r="K4204" s="51" t="str">
        <f ca="1">LeaveTracker[[#This Row],[Days]]&amp;" "&amp;LeaveTracker[[#This Row],[Type of Leave]]</f>
        <v>1 SL</v>
      </c>
      <c r="L4204" s="23">
        <f ca="1">NETWORKDAYS(LeaveTracker[[#This Row],[Start Date]],LeaveTracker[[#This Row],[End Date]],lstHolidays)</f>
        <v>1</v>
      </c>
      <c r="M4204" s="27"/>
    </row>
    <row r="4205" spans="1:13" ht="30" customHeight="1" x14ac:dyDescent="0.3">
      <c r="A4205" s="27">
        <v>570</v>
      </c>
      <c r="B4205" s="31">
        <v>44989</v>
      </c>
      <c r="C4205" s="31">
        <v>44980</v>
      </c>
      <c r="D4205" s="19" t="s">
        <v>1865</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19" t="s">
        <v>81</v>
      </c>
      <c r="K4205" s="51" t="str">
        <f ca="1">LeaveTracker[[#This Row],[Days]]&amp;" "&amp;LeaveTracker[[#This Row],[Type of Leave]]</f>
        <v>1 SL</v>
      </c>
      <c r="L4205" s="23">
        <f ca="1">NETWORKDAYS(LeaveTracker[[#This Row],[Start Date]],LeaveTracker[[#This Row],[End Date]],lstHolidays)</f>
        <v>1</v>
      </c>
      <c r="M4205" s="27"/>
    </row>
    <row r="4206" spans="1:13" ht="30" customHeight="1" x14ac:dyDescent="0.3">
      <c r="A4206" s="27">
        <f t="shared" si="41"/>
        <v>571</v>
      </c>
      <c r="B4206" s="31">
        <v>44989</v>
      </c>
      <c r="C4206" s="31">
        <v>44938</v>
      </c>
      <c r="D4206" s="19" t="s">
        <v>1819</v>
      </c>
      <c r="E4206" s="51">
        <f>IF(ISBLANK(LeaveTracker[[#This Row],[Employee Name]]),"-----",VLOOKUP(LeaveTracker[[#This Row],[Employee Name]],Employees[[Employee Name]:[Office]],7))</f>
        <v>0</v>
      </c>
      <c r="F4206" s="51">
        <f>IF(ISBLANK(LeaveTracker[[#This Row],[Employee Name]]),"-----",VLOOKUP(LeaveTracker[[#This Row],[Employee Name]],Employees[[Employee Name]:[Office]],6))</f>
        <v>0</v>
      </c>
      <c r="G4206" s="24">
        <v>44936</v>
      </c>
      <c r="H4206" s="24">
        <v>44937</v>
      </c>
      <c r="I4206" s="19" t="s">
        <v>81</v>
      </c>
      <c r="K4206" s="51" t="str">
        <f ca="1">LeaveTracker[[#This Row],[Days]]&amp;" "&amp;LeaveTracker[[#This Row],[Type of Leave]]</f>
        <v>2 SL</v>
      </c>
      <c r="L4206" s="23">
        <f ca="1">NETWORKDAYS(LeaveTracker[[#This Row],[Start Date]],LeaveTracker[[#This Row],[End Date]],lstHolidays)</f>
        <v>2</v>
      </c>
      <c r="M4206" s="27"/>
    </row>
    <row r="4207" spans="1:13" ht="30" customHeight="1" x14ac:dyDescent="0.3">
      <c r="A4207" s="27">
        <f t="shared" si="41"/>
        <v>572</v>
      </c>
      <c r="B4207" s="31">
        <v>44989</v>
      </c>
      <c r="C4207" s="31">
        <v>44960</v>
      </c>
      <c r="D4207" s="19" t="s">
        <v>1819</v>
      </c>
      <c r="E4207" s="51">
        <f>IF(ISBLANK(LeaveTracker[[#This Row],[Employee Name]]),"-----",VLOOKUP(LeaveTracker[[#This Row],[Employee Name]],Employees[[Employee Name]:[Office]],7))</f>
        <v>0</v>
      </c>
      <c r="F4207" s="51">
        <f>IF(ISBLANK(LeaveTracker[[#This Row],[Employee Name]]),"-----",VLOOKUP(LeaveTracker[[#This Row],[Employee Name]],Employees[[Employee Name]:[Office]],6))</f>
        <v>0</v>
      </c>
      <c r="G4207" s="24">
        <v>44966</v>
      </c>
      <c r="H4207" s="24">
        <v>44967</v>
      </c>
      <c r="I4207" s="19" t="s">
        <v>82</v>
      </c>
      <c r="K4207" s="51" t="str">
        <f ca="1">LeaveTracker[[#This Row],[Days]]&amp;" "&amp;LeaveTracker[[#This Row],[Type of Leave]]</f>
        <v>2 VL</v>
      </c>
      <c r="L4207" s="23">
        <f ca="1">NETWORKDAYS(LeaveTracker[[#This Row],[Start Date]],LeaveTracker[[#This Row],[End Date]],lstHolidays)</f>
        <v>2</v>
      </c>
      <c r="M4207" s="27"/>
    </row>
    <row r="4208" spans="1:13" ht="30" customHeight="1" x14ac:dyDescent="0.3">
      <c r="A4208" s="27">
        <f t="shared" si="41"/>
        <v>573</v>
      </c>
      <c r="B4208" s="31">
        <v>44989</v>
      </c>
      <c r="C4208" s="31">
        <v>44917</v>
      </c>
      <c r="D4208" s="19" t="s">
        <v>1819</v>
      </c>
      <c r="E4208" s="51">
        <f>IF(ISBLANK(LeaveTracker[[#This Row],[Employee Name]]),"-----",VLOOKUP(LeaveTracker[[#This Row],[Employee Name]],Employees[[Employee Name]:[Office]],7))</f>
        <v>0</v>
      </c>
      <c r="F4208" s="51">
        <f>IF(ISBLANK(LeaveTracker[[#This Row],[Employee Name]]),"-----",VLOOKUP(LeaveTracker[[#This Row],[Employee Name]],Employees[[Employee Name]:[Office]],6))</f>
        <v>0</v>
      </c>
      <c r="G4208" s="24">
        <v>44916</v>
      </c>
      <c r="H4208" s="24">
        <v>44916</v>
      </c>
      <c r="I4208" s="19" t="s">
        <v>81</v>
      </c>
      <c r="K4208" s="51" t="str">
        <f ca="1">LeaveTracker[[#This Row],[Days]]&amp;" "&amp;LeaveTracker[[#This Row],[Type of Leave]]</f>
        <v>1 SL</v>
      </c>
      <c r="L4208" s="23">
        <f ca="1">NETWORKDAYS(LeaveTracker[[#This Row],[Start Date]],LeaveTracker[[#This Row],[End Date]],lstHolidays)</f>
        <v>1</v>
      </c>
      <c r="M4208" s="27"/>
    </row>
    <row r="4209" spans="1:13" ht="30" customHeight="1" x14ac:dyDescent="0.3">
      <c r="A4209" s="27">
        <f t="shared" si="41"/>
        <v>574</v>
      </c>
      <c r="B4209" s="31">
        <v>44989</v>
      </c>
      <c r="C4209" s="31">
        <v>44949</v>
      </c>
      <c r="D4209" s="19" t="s">
        <v>1865</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19" t="s">
        <v>81</v>
      </c>
      <c r="K4209" s="51" t="str">
        <f>LeaveTracker[[#This Row],[Days]]&amp;" "&amp;LeaveTracker[[#This Row],[Type of Leave]]</f>
        <v>3 SL</v>
      </c>
      <c r="L4209" s="23">
        <v>3</v>
      </c>
      <c r="M4209" s="27"/>
    </row>
    <row r="4210" spans="1:13" ht="30" customHeight="1" x14ac:dyDescent="0.3">
      <c r="A4210" s="27">
        <f t="shared" si="41"/>
        <v>575</v>
      </c>
      <c r="B4210" s="31">
        <v>44989</v>
      </c>
      <c r="C4210" s="31">
        <v>44950</v>
      </c>
      <c r="D4210" s="19" t="s">
        <v>1877</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19" t="s">
        <v>81</v>
      </c>
      <c r="K4210" s="51" t="str">
        <f ca="1">LeaveTracker[[#This Row],[Days]]&amp;" "&amp;LeaveTracker[[#This Row],[Type of Leave]]</f>
        <v>1 SL</v>
      </c>
      <c r="L4210" s="23">
        <f ca="1">NETWORKDAYS(LeaveTracker[[#This Row],[Start Date]],LeaveTracker[[#This Row],[End Date]],lstHolidays)</f>
        <v>1</v>
      </c>
      <c r="M4210" s="27"/>
    </row>
    <row r="4211" spans="1:13" ht="30" customHeight="1" x14ac:dyDescent="0.3">
      <c r="A4211" s="27">
        <v>575</v>
      </c>
      <c r="B4211" s="31">
        <v>44989</v>
      </c>
      <c r="C4211" s="31">
        <v>44950</v>
      </c>
      <c r="D4211" s="19" t="s">
        <v>1877</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19" t="s">
        <v>81</v>
      </c>
      <c r="K4211" s="51" t="str">
        <f ca="1">LeaveTracker[[#This Row],[Days]]&amp;" "&amp;LeaveTracker[[#This Row],[Type of Leave]]</f>
        <v>1 SL</v>
      </c>
      <c r="L4211" s="23">
        <f ca="1">NETWORKDAYS(LeaveTracker[[#This Row],[Start Date]],LeaveTracker[[#This Row],[End Date]],lstHolidays)</f>
        <v>1</v>
      </c>
      <c r="M4211" s="27"/>
    </row>
    <row r="4212" spans="1:13" ht="30" customHeight="1" x14ac:dyDescent="0.3">
      <c r="A4212" s="27">
        <f t="shared" si="41"/>
        <v>576</v>
      </c>
      <c r="B4212" s="31">
        <v>44989</v>
      </c>
      <c r="C4212" s="31">
        <v>44942</v>
      </c>
      <c r="D4212" s="19" t="s">
        <v>1877</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19" t="s">
        <v>82</v>
      </c>
      <c r="K4212" s="51" t="str">
        <f ca="1">LeaveTracker[[#This Row],[Days]]&amp;" "&amp;LeaveTracker[[#This Row],[Type of Leave]]</f>
        <v>2 VL</v>
      </c>
      <c r="L4212" s="23">
        <f ca="1">NETWORKDAYS(LeaveTracker[[#This Row],[Start Date]],LeaveTracker[[#This Row],[End Date]],lstHolidays)</f>
        <v>2</v>
      </c>
      <c r="M4212" s="27"/>
    </row>
    <row r="4213" spans="1:13" ht="30" customHeight="1" x14ac:dyDescent="0.3">
      <c r="A4213" s="27">
        <f t="shared" si="41"/>
        <v>577</v>
      </c>
      <c r="B4213" s="31">
        <v>44989</v>
      </c>
      <c r="C4213" s="31">
        <v>44935</v>
      </c>
      <c r="D4213" s="19" t="s">
        <v>1865</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19" t="s">
        <v>81</v>
      </c>
      <c r="K4213" s="51" t="str">
        <f ca="1">LeaveTracker[[#This Row],[Days]]&amp;" "&amp;LeaveTracker[[#This Row],[Type of Leave]]</f>
        <v>1 SL</v>
      </c>
      <c r="L4213" s="23">
        <f ca="1">NETWORKDAYS(LeaveTracker[[#This Row],[Start Date]],LeaveTracker[[#This Row],[End Date]],lstHolidays)</f>
        <v>1</v>
      </c>
      <c r="M4213" s="27"/>
    </row>
    <row r="4214" spans="1:13" ht="30" customHeight="1" x14ac:dyDescent="0.3">
      <c r="A4214" s="27">
        <f t="shared" si="41"/>
        <v>578</v>
      </c>
      <c r="B4214" s="31">
        <v>44989</v>
      </c>
      <c r="C4214" s="31">
        <v>44951</v>
      </c>
      <c r="D4214" s="19" t="s">
        <v>1821</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19" t="s">
        <v>81</v>
      </c>
      <c r="K4214" s="51" t="str">
        <f ca="1">LeaveTracker[[#This Row],[Days]]&amp;" "&amp;LeaveTracker[[#This Row],[Type of Leave]]</f>
        <v>1 SL</v>
      </c>
      <c r="L4214" s="23">
        <f ca="1">NETWORKDAYS(LeaveTracker[[#This Row],[Start Date]],LeaveTracker[[#This Row],[End Date]],lstHolidays)</f>
        <v>1</v>
      </c>
      <c r="M4214" s="27"/>
    </row>
    <row r="4215" spans="1:13" ht="30" customHeight="1" x14ac:dyDescent="0.3">
      <c r="A4215" s="27">
        <v>578</v>
      </c>
      <c r="B4215" s="31">
        <v>44989</v>
      </c>
      <c r="C4215" s="31">
        <v>44951</v>
      </c>
      <c r="D4215" s="19" t="s">
        <v>1821</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19" t="s">
        <v>81</v>
      </c>
      <c r="K4215" s="51" t="str">
        <f ca="1">LeaveTracker[[#This Row],[Days]]&amp;" "&amp;LeaveTracker[[#This Row],[Type of Leave]]</f>
        <v>1 SL</v>
      </c>
      <c r="L4215" s="23">
        <f ca="1">NETWORKDAYS(LeaveTracker[[#This Row],[Start Date]],LeaveTracker[[#This Row],[End Date]],lstHolidays)</f>
        <v>1</v>
      </c>
      <c r="M4215" s="27"/>
    </row>
    <row r="4216" spans="1:13" ht="30" customHeight="1" x14ac:dyDescent="0.3">
      <c r="A4216" s="27">
        <f t="shared" si="41"/>
        <v>579</v>
      </c>
      <c r="B4216" s="31">
        <v>44989</v>
      </c>
      <c r="C4216" s="31">
        <v>44937</v>
      </c>
      <c r="D4216" s="19" t="s">
        <v>1900</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19" t="s">
        <v>81</v>
      </c>
      <c r="K4216" s="51" t="str">
        <f ca="1">LeaveTracker[[#This Row],[Days]]&amp;" "&amp;LeaveTracker[[#This Row],[Type of Leave]]</f>
        <v>1 SL</v>
      </c>
      <c r="L4216" s="23">
        <f ca="1">NETWORKDAYS(LeaveTracker[[#This Row],[Start Date]],LeaveTracker[[#This Row],[End Date]],lstHolidays)</f>
        <v>1</v>
      </c>
      <c r="M4216" s="27"/>
    </row>
    <row r="4217" spans="1:13" ht="30" customHeight="1" x14ac:dyDescent="0.3">
      <c r="A4217" s="27">
        <f t="shared" si="41"/>
        <v>580</v>
      </c>
      <c r="B4217" s="31">
        <v>44989</v>
      </c>
      <c r="C4217" s="31">
        <v>44957</v>
      </c>
      <c r="D4217" s="19" t="s">
        <v>1900</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19" t="s">
        <v>81</v>
      </c>
      <c r="K4217" s="51" t="str">
        <f ca="1">LeaveTracker[[#This Row],[Days]]&amp;" "&amp;LeaveTracker[[#This Row],[Type of Leave]]</f>
        <v>2 SL</v>
      </c>
      <c r="L4217" s="23">
        <f ca="1">NETWORKDAYS(LeaveTracker[[#This Row],[Start Date]],LeaveTracker[[#This Row],[End Date]],lstHolidays)</f>
        <v>2</v>
      </c>
      <c r="M4217" s="27"/>
    </row>
    <row r="4218" spans="1:13" ht="30" customHeight="1" x14ac:dyDescent="0.3">
      <c r="A4218" s="27">
        <f t="shared" si="41"/>
        <v>581</v>
      </c>
      <c r="B4218" s="31">
        <v>44989</v>
      </c>
      <c r="C4218" s="31">
        <v>44966</v>
      </c>
      <c r="D4218" s="19" t="s">
        <v>477</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19" t="s">
        <v>81</v>
      </c>
      <c r="K4218" s="51" t="str">
        <f ca="1">LeaveTracker[[#This Row],[Days]]&amp;" "&amp;LeaveTracker[[#This Row],[Type of Leave]]</f>
        <v>1 SL</v>
      </c>
      <c r="L4218" s="23">
        <f ca="1">NETWORKDAYS(LeaveTracker[[#This Row],[Start Date]],LeaveTracker[[#This Row],[End Date]],lstHolidays)</f>
        <v>1</v>
      </c>
      <c r="M4218" s="27"/>
    </row>
    <row r="4219" spans="1:13" ht="30"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19" t="s">
        <v>298</v>
      </c>
      <c r="J4219" s="43" t="s">
        <v>105</v>
      </c>
      <c r="K4219" s="51" t="str">
        <f ca="1">LeaveTracker[[#This Row],[Days]]&amp;" "&amp;LeaveTracker[[#This Row],[Type of Leave]]</f>
        <v>3 OTHER</v>
      </c>
      <c r="L4219" s="23">
        <f ca="1">NETWORKDAYS(LeaveTracker[[#This Row],[Start Date]],LeaveTracker[[#This Row],[End Date]],lstHolidays)</f>
        <v>3</v>
      </c>
      <c r="M4219" s="27"/>
    </row>
    <row r="4220" spans="1:13" ht="30" customHeight="1" x14ac:dyDescent="0.3">
      <c r="A4220" s="27">
        <f t="shared" si="41"/>
        <v>583</v>
      </c>
      <c r="B4220" s="31">
        <v>44989</v>
      </c>
      <c r="C4220" s="31">
        <v>44965</v>
      </c>
      <c r="D4220" s="19" t="s">
        <v>1097</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19" t="s">
        <v>82</v>
      </c>
      <c r="K4220" s="51" t="str">
        <f ca="1">LeaveTracker[[#This Row],[Days]]&amp;" "&amp;LeaveTracker[[#This Row],[Type of Leave]]</f>
        <v>1 VL</v>
      </c>
      <c r="L4220" s="23">
        <f ca="1">NETWORKDAYS(LeaveTracker[[#This Row],[Start Date]],LeaveTracker[[#This Row],[End Date]],lstHolidays)</f>
        <v>1</v>
      </c>
      <c r="M4220" s="27"/>
    </row>
    <row r="4221" spans="1:13" ht="30" customHeight="1" x14ac:dyDescent="0.3">
      <c r="A4221" s="27">
        <f t="shared" si="41"/>
        <v>584</v>
      </c>
      <c r="B4221" s="31">
        <v>44989</v>
      </c>
      <c r="C4221" s="31">
        <v>44964</v>
      </c>
      <c r="D4221" s="19" t="s">
        <v>1283</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19" t="s">
        <v>298</v>
      </c>
      <c r="J4221" s="43" t="s">
        <v>105</v>
      </c>
      <c r="K4221" s="51" t="str">
        <f ca="1">LeaveTracker[[#This Row],[Days]]&amp;" "&amp;LeaveTracker[[#This Row],[Type of Leave]]</f>
        <v>1 OTHER</v>
      </c>
      <c r="L4221" s="23">
        <f ca="1">NETWORKDAYS(LeaveTracker[[#This Row],[Start Date]],LeaveTracker[[#This Row],[End Date]],lstHolidays)</f>
        <v>1</v>
      </c>
      <c r="M4221" s="27"/>
    </row>
    <row r="4222" spans="1:13" ht="30" customHeight="1" x14ac:dyDescent="0.3">
      <c r="A4222" s="27">
        <f t="shared" si="41"/>
        <v>585</v>
      </c>
      <c r="B4222" s="31">
        <v>44989</v>
      </c>
      <c r="C4222" s="31">
        <v>44922</v>
      </c>
      <c r="D4222" s="19" t="s">
        <v>710</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19" t="s">
        <v>81</v>
      </c>
      <c r="K4222" s="51" t="str">
        <f ca="1">LeaveTracker[[#This Row],[Days]]&amp;" "&amp;LeaveTracker[[#This Row],[Type of Leave]]</f>
        <v>3 SL</v>
      </c>
      <c r="L4222" s="23">
        <f ca="1">NETWORKDAYS(LeaveTracker[[#This Row],[Start Date]],LeaveTracker[[#This Row],[End Date]],lstHolidays)</f>
        <v>3</v>
      </c>
      <c r="M4222" s="27"/>
    </row>
    <row r="4223" spans="1:13" ht="30"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19" t="s">
        <v>81</v>
      </c>
      <c r="K4223" s="51" t="str">
        <f ca="1">LeaveTracker[[#This Row],[Days]]&amp;" "&amp;LeaveTracker[[#This Row],[Type of Leave]]</f>
        <v>0 SL</v>
      </c>
      <c r="L4223" s="23">
        <f ca="1">NETWORKDAYS(LeaveTracker[[#This Row],[Start Date]],LeaveTracker[[#This Row],[End Date]],lstHolidays)</f>
        <v>0</v>
      </c>
      <c r="M4223" s="27"/>
    </row>
    <row r="4224" spans="1:13" ht="30"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19" t="s">
        <v>81</v>
      </c>
      <c r="K4224" s="51" t="str">
        <f ca="1">LeaveTracker[[#This Row],[Days]]&amp;" "&amp;LeaveTracker[[#This Row],[Type of Leave]]</f>
        <v>1 SL</v>
      </c>
      <c r="L4224" s="23">
        <f ca="1">NETWORKDAYS(LeaveTracker[[#This Row],[Start Date]],LeaveTracker[[#This Row],[End Date]],lstHolidays)</f>
        <v>1</v>
      </c>
      <c r="M4224" s="27"/>
    </row>
    <row r="4225" spans="1:13" ht="30"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19" t="s">
        <v>81</v>
      </c>
      <c r="K4225" s="51" t="str">
        <f ca="1">LeaveTracker[[#This Row],[Days]]&amp;" "&amp;LeaveTracker[[#This Row],[Type of Leave]]</f>
        <v>0 SL</v>
      </c>
      <c r="L4225" s="23">
        <f ca="1">NETWORKDAYS(LeaveTracker[[#This Row],[Start Date]],LeaveTracker[[#This Row],[End Date]],lstHolidays)</f>
        <v>0</v>
      </c>
      <c r="M4225" s="27"/>
    </row>
    <row r="4226" spans="1:13" ht="30" customHeight="1" x14ac:dyDescent="0.3">
      <c r="A4226" s="27">
        <f t="shared" si="41"/>
        <v>587</v>
      </c>
      <c r="B4226" s="31">
        <v>44989</v>
      </c>
      <c r="C4226" s="31">
        <v>44936</v>
      </c>
      <c r="D4226" s="19" t="s">
        <v>708</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19" t="s">
        <v>82</v>
      </c>
      <c r="K4226" s="51" t="str">
        <f ca="1">LeaveTracker[[#This Row],[Days]]&amp;" "&amp;LeaveTracker[[#This Row],[Type of Leave]]</f>
        <v>3 VL</v>
      </c>
      <c r="L4226" s="23">
        <f ca="1">NETWORKDAYS(LeaveTracker[[#This Row],[Start Date]],LeaveTracker[[#This Row],[End Date]],lstHolidays)</f>
        <v>3</v>
      </c>
      <c r="M4226" s="27"/>
    </row>
    <row r="4227" spans="1:13" ht="30" customHeight="1" x14ac:dyDescent="0.3">
      <c r="A4227" s="27">
        <f t="shared" si="41"/>
        <v>588</v>
      </c>
      <c r="B4227" s="31">
        <v>44989</v>
      </c>
      <c r="C4227" s="31">
        <v>44943</v>
      </c>
      <c r="D4227" s="19" t="s">
        <v>382</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19" t="s">
        <v>298</v>
      </c>
      <c r="J4227" s="43" t="s">
        <v>158</v>
      </c>
      <c r="K4227" s="51" t="str">
        <f ca="1">LeaveTracker[[#This Row],[Days]]&amp;" "&amp;LeaveTracker[[#This Row],[Type of Leave]]</f>
        <v>1 OTHER</v>
      </c>
      <c r="L4227" s="23">
        <f ca="1">NETWORKDAYS(LeaveTracker[[#This Row],[Start Date]],LeaveTracker[[#This Row],[End Date]],lstHolidays)</f>
        <v>1</v>
      </c>
      <c r="M4227" s="27"/>
    </row>
    <row r="4228" spans="1:13" ht="30" customHeight="1" x14ac:dyDescent="0.3">
      <c r="A4228" s="27">
        <f t="shared" si="41"/>
        <v>589</v>
      </c>
      <c r="B4228" s="31">
        <v>44989</v>
      </c>
      <c r="C4228" s="31">
        <v>44944</v>
      </c>
      <c r="D4228" s="19" t="s">
        <v>1044</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19" t="s">
        <v>82</v>
      </c>
      <c r="K4228" s="51" t="str">
        <f ca="1">LeaveTracker[[#This Row],[Days]]&amp;" "&amp;LeaveTracker[[#This Row],[Type of Leave]]</f>
        <v>3 VL</v>
      </c>
      <c r="L4228" s="23">
        <f ca="1">NETWORKDAYS(LeaveTracker[[#This Row],[Start Date]],LeaveTracker[[#This Row],[End Date]],lstHolidays)</f>
        <v>3</v>
      </c>
      <c r="M4228" s="27"/>
    </row>
    <row r="4229" spans="1:13" ht="30" customHeight="1" x14ac:dyDescent="0.3">
      <c r="A4229" s="27">
        <f t="shared" si="41"/>
        <v>590</v>
      </c>
      <c r="B4229" s="31">
        <v>44989</v>
      </c>
      <c r="C4229" s="31">
        <v>44943</v>
      </c>
      <c r="D4229" s="19" t="s">
        <v>382</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19" t="s">
        <v>82</v>
      </c>
      <c r="K4229" s="51" t="str">
        <f ca="1">LeaveTracker[[#This Row],[Days]]&amp;" "&amp;LeaveTracker[[#This Row],[Type of Leave]]</f>
        <v>1 VL</v>
      </c>
      <c r="L4229" s="23">
        <f ca="1">NETWORKDAYS(LeaveTracker[[#This Row],[Start Date]],LeaveTracker[[#This Row],[End Date]],lstHolidays)</f>
        <v>1</v>
      </c>
      <c r="M4229" s="27"/>
    </row>
    <row r="4230" spans="1:13" ht="30" customHeight="1" x14ac:dyDescent="0.3">
      <c r="A4230" s="27">
        <f t="shared" si="41"/>
        <v>591</v>
      </c>
      <c r="B4230" s="31">
        <v>44989</v>
      </c>
      <c r="C4230" s="31">
        <v>44949</v>
      </c>
      <c r="D4230" s="19" t="s">
        <v>772</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19"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2150</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19" t="s">
        <v>81</v>
      </c>
      <c r="K4231" s="51" t="str">
        <f ca="1">LeaveTracker[[#This Row],[Days]]&amp;" "&amp;LeaveTracker[[#This Row],[Type of Leave]]</f>
        <v>3 SL</v>
      </c>
      <c r="L4231" s="23">
        <f ca="1">NETWORKDAYS(LeaveTracker[[#This Row],[Start Date]],LeaveTracker[[#This Row],[End Date]],lstHolidays)</f>
        <v>3</v>
      </c>
      <c r="M4231" s="27"/>
    </row>
    <row r="4232" spans="1:13" ht="30" customHeight="1" x14ac:dyDescent="0.3">
      <c r="A4232" s="27">
        <f t="shared" si="41"/>
        <v>593</v>
      </c>
      <c r="B4232" s="31">
        <v>44992</v>
      </c>
      <c r="C4232" s="31">
        <v>44977</v>
      </c>
      <c r="D4232" s="19" t="s">
        <v>871</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19" t="s">
        <v>298</v>
      </c>
      <c r="J4232" s="43" t="s">
        <v>105</v>
      </c>
      <c r="K4232" s="51" t="str">
        <f ca="1">LeaveTracker[[#This Row],[Days]]&amp;" "&amp;LeaveTracker[[#This Row],[Type of Leave]]</f>
        <v>1 OTHER</v>
      </c>
      <c r="L4232" s="23">
        <f ca="1">NETWORKDAYS(LeaveTracker[[#This Row],[Start Date]],LeaveTracker[[#This Row],[End Date]],lstHolidays)</f>
        <v>1</v>
      </c>
      <c r="M4232" s="27"/>
    </row>
    <row r="4233" spans="1:13" ht="30" customHeight="1" x14ac:dyDescent="0.3">
      <c r="A4233" s="27">
        <f t="shared" si="41"/>
        <v>594</v>
      </c>
      <c r="B4233" s="31">
        <v>44992</v>
      </c>
      <c r="C4233" s="31">
        <v>44978</v>
      </c>
      <c r="D4233" s="19" t="s">
        <v>863</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19" t="s">
        <v>81</v>
      </c>
      <c r="K4233" s="51" t="str">
        <f ca="1">LeaveTracker[[#This Row],[Days]]&amp;" "&amp;LeaveTracker[[#This Row],[Type of Leave]]</f>
        <v>1 SL</v>
      </c>
      <c r="L4233" s="23">
        <f ca="1">NETWORKDAYS(LeaveTracker[[#This Row],[Start Date]],LeaveTracker[[#This Row],[End Date]],lstHolidays)</f>
        <v>1</v>
      </c>
      <c r="M4233" s="27"/>
    </row>
    <row r="4234" spans="1:13" ht="30" customHeight="1" x14ac:dyDescent="0.3">
      <c r="A4234" s="27">
        <f t="shared" si="41"/>
        <v>595</v>
      </c>
      <c r="B4234" s="31">
        <v>44992</v>
      </c>
      <c r="C4234" s="31">
        <v>44978</v>
      </c>
      <c r="D4234" s="19" t="s">
        <v>868</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19" t="s">
        <v>82</v>
      </c>
      <c r="K4234" s="51" t="str">
        <f ca="1">LeaveTracker[[#This Row],[Days]]&amp;" "&amp;LeaveTracker[[#This Row],[Type of Leave]]</f>
        <v>2 VL</v>
      </c>
      <c r="L4234" s="23">
        <f ca="1">NETWORKDAYS(LeaveTracker[[#This Row],[Start Date]],LeaveTracker[[#This Row],[End Date]],lstHolidays)</f>
        <v>2</v>
      </c>
      <c r="M4234" s="27"/>
    </row>
    <row r="4235" spans="1:13" ht="30" customHeight="1" x14ac:dyDescent="0.3">
      <c r="A4235" s="27">
        <f t="shared" si="41"/>
        <v>596</v>
      </c>
      <c r="B4235" s="31">
        <v>44992</v>
      </c>
      <c r="C4235" s="31">
        <v>44984</v>
      </c>
      <c r="D4235" s="19" t="s">
        <v>868</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19" t="s">
        <v>298</v>
      </c>
      <c r="J4235" s="43" t="s">
        <v>105</v>
      </c>
      <c r="K4235" s="51" t="str">
        <f ca="1">LeaveTracker[[#This Row],[Days]]&amp;" "&amp;LeaveTracker[[#This Row],[Type of Leave]]</f>
        <v>1 OTHER</v>
      </c>
      <c r="L4235" s="23">
        <f ca="1">NETWORKDAYS(LeaveTracker[[#This Row],[Start Date]],LeaveTracker[[#This Row],[End Date]],lstHolidays)</f>
        <v>1</v>
      </c>
      <c r="M4235" s="27"/>
    </row>
    <row r="4236" spans="1:13" ht="30" customHeight="1" x14ac:dyDescent="0.3">
      <c r="A4236" s="27">
        <f t="shared" si="41"/>
        <v>597</v>
      </c>
      <c r="B4236" s="31">
        <v>44992</v>
      </c>
      <c r="C4236" s="31">
        <v>44979</v>
      </c>
      <c r="D4236" s="19" t="s">
        <v>776</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19" t="s">
        <v>298</v>
      </c>
      <c r="J4236" s="43" t="s">
        <v>105</v>
      </c>
      <c r="K4236" s="51" t="str">
        <f ca="1">LeaveTracker[[#This Row],[Days]]&amp;" "&amp;LeaveTracker[[#This Row],[Type of Leave]]</f>
        <v>1 OTHER</v>
      </c>
      <c r="L4236" s="23">
        <f ca="1">NETWORKDAYS(LeaveTracker[[#This Row],[Start Date]],LeaveTracker[[#This Row],[End Date]],lstHolidays)</f>
        <v>1</v>
      </c>
      <c r="M4236" s="27"/>
    </row>
    <row r="4237" spans="1:13" ht="30" customHeight="1" x14ac:dyDescent="0.3">
      <c r="A4237" s="27">
        <f t="shared" si="41"/>
        <v>598</v>
      </c>
      <c r="B4237" s="31">
        <v>44992</v>
      </c>
      <c r="C4237" s="31">
        <v>44979</v>
      </c>
      <c r="D4237" s="19" t="s">
        <v>615</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19" t="s">
        <v>81</v>
      </c>
      <c r="K4237" s="51" t="str">
        <f ca="1">LeaveTracker[[#This Row],[Days]]&amp;" "&amp;LeaveTracker[[#This Row],[Type of Leave]]</f>
        <v>2 SL</v>
      </c>
      <c r="L4237" s="23">
        <f ca="1">NETWORKDAYS(LeaveTracker[[#This Row],[Start Date]],LeaveTracker[[#This Row],[End Date]],lstHolidays)</f>
        <v>2</v>
      </c>
      <c r="M4237" s="27"/>
    </row>
    <row r="4238" spans="1:13" ht="30" customHeight="1" x14ac:dyDescent="0.3">
      <c r="A4238" s="27">
        <f t="shared" si="41"/>
        <v>599</v>
      </c>
      <c r="B4238" s="31">
        <v>44992</v>
      </c>
      <c r="C4238" s="31">
        <v>44965</v>
      </c>
      <c r="D4238" s="19" t="s">
        <v>624</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19" t="s">
        <v>82</v>
      </c>
      <c r="K4238" s="51" t="str">
        <f ca="1">LeaveTracker[[#This Row],[Days]]&amp;" "&amp;LeaveTracker[[#This Row],[Type of Leave]]</f>
        <v>1 VL</v>
      </c>
      <c r="L4238" s="23">
        <f ca="1">NETWORKDAYS(LeaveTracker[[#This Row],[Start Date]],LeaveTracker[[#This Row],[End Date]],lstHolidays)</f>
        <v>1</v>
      </c>
      <c r="M4238" s="27"/>
    </row>
    <row r="4239" spans="1:13" ht="30" customHeight="1" x14ac:dyDescent="0.3">
      <c r="A4239" s="27">
        <f t="shared" si="41"/>
        <v>600</v>
      </c>
      <c r="B4239" s="31">
        <v>44992</v>
      </c>
      <c r="C4239" s="31">
        <v>44817</v>
      </c>
      <c r="D4239" s="19" t="s">
        <v>2154</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19" t="s">
        <v>82</v>
      </c>
      <c r="K4239" s="51" t="str">
        <f ca="1">LeaveTracker[[#This Row],[Days]]&amp;" "&amp;LeaveTracker[[#This Row],[Type of Leave]]</f>
        <v>1 VL</v>
      </c>
      <c r="L4239" s="23">
        <f ca="1">NETWORKDAYS(LeaveTracker[[#This Row],[Start Date]],LeaveTracker[[#This Row],[End Date]],lstHolidays)</f>
        <v>1</v>
      </c>
      <c r="M4239" s="27"/>
    </row>
    <row r="4240" spans="1:13" ht="30" customHeight="1" x14ac:dyDescent="0.3">
      <c r="A4240" s="27">
        <f t="shared" si="41"/>
        <v>601</v>
      </c>
      <c r="B4240" s="31">
        <v>44992</v>
      </c>
      <c r="C4240" s="31">
        <v>44888</v>
      </c>
      <c r="D4240" s="19" t="s">
        <v>1222</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19" t="s">
        <v>298</v>
      </c>
      <c r="J4240" s="43" t="s">
        <v>105</v>
      </c>
      <c r="K4240" s="51" t="str">
        <f ca="1">LeaveTracker[[#This Row],[Days]]&amp;" "&amp;LeaveTracker[[#This Row],[Type of Leave]]</f>
        <v>1 OTHER</v>
      </c>
      <c r="L4240" s="23">
        <f ca="1">NETWORKDAYS(LeaveTracker[[#This Row],[Start Date]],LeaveTracker[[#This Row],[End Date]],lstHolidays)</f>
        <v>1</v>
      </c>
      <c r="M4240" s="27"/>
    </row>
    <row r="4241" spans="1:13" ht="30" customHeight="1" x14ac:dyDescent="0.3">
      <c r="A4241" s="27">
        <f t="shared" si="41"/>
        <v>602</v>
      </c>
      <c r="B4241" s="31">
        <v>44992</v>
      </c>
      <c r="C4241" s="31">
        <v>44980</v>
      </c>
      <c r="D4241" s="19" t="s">
        <v>688</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19" t="s">
        <v>298</v>
      </c>
      <c r="J4241" s="43" t="s">
        <v>105</v>
      </c>
      <c r="K4241" s="51" t="str">
        <f ca="1">LeaveTracker[[#This Row],[Days]]&amp;" "&amp;LeaveTracker[[#This Row],[Type of Leave]]</f>
        <v>2 OTHER</v>
      </c>
      <c r="L4241" s="23">
        <f ca="1">NETWORKDAYS(LeaveTracker[[#This Row],[Start Date]],LeaveTracker[[#This Row],[End Date]],lstHolidays)</f>
        <v>2</v>
      </c>
      <c r="M4241" s="27"/>
    </row>
    <row r="4242" spans="1:13" ht="30" customHeight="1" x14ac:dyDescent="0.3">
      <c r="A4242" s="27">
        <f t="shared" si="41"/>
        <v>603</v>
      </c>
      <c r="B4242" s="31">
        <v>44992</v>
      </c>
      <c r="C4242" s="31">
        <v>44979</v>
      </c>
      <c r="D4242" s="19" t="s">
        <v>826</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19" t="s">
        <v>82</v>
      </c>
      <c r="K4242" s="51" t="str">
        <f ca="1">LeaveTracker[[#This Row],[Days]]&amp;" "&amp;LeaveTracker[[#This Row],[Type of Leave]]</f>
        <v>6 VL</v>
      </c>
      <c r="L4242" s="23">
        <f ca="1">NETWORKDAYS(LeaveTracker[[#This Row],[Start Date]],LeaveTracker[[#This Row],[End Date]],lstHolidays)</f>
        <v>6</v>
      </c>
      <c r="M4242" s="27"/>
    </row>
    <row r="4243" spans="1:13" ht="30" customHeight="1" x14ac:dyDescent="0.3">
      <c r="A4243" s="27">
        <v>603</v>
      </c>
      <c r="B4243" s="31">
        <v>44992</v>
      </c>
      <c r="C4243" s="31">
        <v>44956</v>
      </c>
      <c r="D4243" s="19" t="s">
        <v>840</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19" t="s">
        <v>81</v>
      </c>
      <c r="K4243" s="51" t="str">
        <f ca="1">LeaveTracker[[#This Row],[Days]]&amp;" "&amp;LeaveTracker[[#This Row],[Type of Leave]]</f>
        <v>1 SL</v>
      </c>
      <c r="L4243" s="23">
        <f ca="1">NETWORKDAYS(LeaveTracker[[#This Row],[Start Date]],LeaveTracker[[#This Row],[End Date]],lstHolidays)</f>
        <v>1</v>
      </c>
      <c r="M4243" s="27"/>
    </row>
    <row r="4244" spans="1:13" ht="30" customHeight="1" x14ac:dyDescent="0.3">
      <c r="A4244" s="27">
        <f t="shared" si="41"/>
        <v>604</v>
      </c>
      <c r="B4244" s="31">
        <v>44992</v>
      </c>
      <c r="C4244" s="31">
        <v>44966</v>
      </c>
      <c r="D4244" s="19" t="s">
        <v>323</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19" t="s">
        <v>81</v>
      </c>
      <c r="K4244" s="51" t="str">
        <f ca="1">LeaveTracker[[#This Row],[Days]]&amp;" "&amp;LeaveTracker[[#This Row],[Type of Leave]]</f>
        <v>1 SL</v>
      </c>
      <c r="L4244" s="23">
        <f ca="1">NETWORKDAYS(LeaveTracker[[#This Row],[Start Date]],LeaveTracker[[#This Row],[End Date]],lstHolidays)</f>
        <v>1</v>
      </c>
      <c r="M4244" s="27"/>
    </row>
    <row r="4245" spans="1:13" ht="30" customHeight="1" x14ac:dyDescent="0.3">
      <c r="A4245" s="27">
        <f t="shared" si="41"/>
        <v>605</v>
      </c>
      <c r="B4245" s="31">
        <v>44992</v>
      </c>
      <c r="C4245" s="31">
        <v>44909</v>
      </c>
      <c r="D4245" s="19" t="s">
        <v>323</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19" t="s">
        <v>82</v>
      </c>
      <c r="K4245" s="51" t="str">
        <f ca="1">LeaveTracker[[#This Row],[Days]]&amp;" "&amp;LeaveTracker[[#This Row],[Type of Leave]]</f>
        <v>1 VL</v>
      </c>
      <c r="L4245" s="23">
        <f ca="1">NETWORKDAYS(LeaveTracker[[#This Row],[Start Date]],LeaveTracker[[#This Row],[End Date]],lstHolidays)</f>
        <v>1</v>
      </c>
      <c r="M4245" s="27"/>
    </row>
    <row r="4246" spans="1:13" ht="30" customHeight="1" x14ac:dyDescent="0.3">
      <c r="A4246" s="27">
        <f t="shared" si="41"/>
        <v>606</v>
      </c>
      <c r="B4246" s="31">
        <v>44992</v>
      </c>
      <c r="C4246" s="31">
        <v>44818</v>
      </c>
      <c r="D4246" s="19" t="s">
        <v>840</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19" t="s">
        <v>298</v>
      </c>
      <c r="J4246" s="43" t="s">
        <v>105</v>
      </c>
      <c r="K4246" s="51" t="str">
        <f ca="1">LeaveTracker[[#This Row],[Days]]&amp;" "&amp;LeaveTracker[[#This Row],[Type of Leave]]</f>
        <v>1 OTHER</v>
      </c>
      <c r="L4246" s="23">
        <f ca="1">NETWORKDAYS(LeaveTracker[[#This Row],[Start Date]],LeaveTracker[[#This Row],[End Date]],lstHolidays)</f>
        <v>1</v>
      </c>
      <c r="M4246" s="27"/>
    </row>
    <row r="4247" spans="1:13" ht="30" customHeight="1" x14ac:dyDescent="0.3">
      <c r="A4247" s="27">
        <f t="shared" si="41"/>
        <v>607</v>
      </c>
      <c r="B4247" s="31">
        <v>44992</v>
      </c>
      <c r="C4247" s="31">
        <v>44818</v>
      </c>
      <c r="D4247" s="19" t="s">
        <v>1002</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19" t="s">
        <v>298</v>
      </c>
      <c r="J4247" s="43" t="s">
        <v>105</v>
      </c>
      <c r="K4247" s="51" t="str">
        <f ca="1">LeaveTracker[[#This Row],[Days]]&amp;" "&amp;LeaveTracker[[#This Row],[Type of Leave]]</f>
        <v>1 OTHER</v>
      </c>
      <c r="L4247" s="23">
        <f ca="1">NETWORKDAYS(LeaveTracker[[#This Row],[Start Date]],LeaveTracker[[#This Row],[End Date]],lstHolidays)</f>
        <v>1</v>
      </c>
      <c r="M4247" s="27"/>
    </row>
    <row r="4248" spans="1:13" ht="30" customHeight="1" x14ac:dyDescent="0.3">
      <c r="A4248" s="27">
        <f t="shared" si="41"/>
        <v>608</v>
      </c>
      <c r="B4248" s="31">
        <v>44992</v>
      </c>
      <c r="C4248" s="31">
        <v>44887</v>
      </c>
      <c r="D4248" s="19" t="s">
        <v>1002</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19" t="s">
        <v>82</v>
      </c>
      <c r="K4248" s="51" t="str">
        <f ca="1">LeaveTracker[[#This Row],[Days]]&amp;" "&amp;LeaveTracker[[#This Row],[Type of Leave]]</f>
        <v>1 VL</v>
      </c>
      <c r="L4248" s="23">
        <f ca="1">NETWORKDAYS(LeaveTracker[[#This Row],[Start Date]],LeaveTracker[[#This Row],[End Date]],lstHolidays)</f>
        <v>1</v>
      </c>
      <c r="M4248" s="27"/>
    </row>
    <row r="4249" spans="1:13" ht="30" customHeight="1" x14ac:dyDescent="0.3">
      <c r="A4249" s="27">
        <f t="shared" ref="A4249:A4312" si="42">A4248+1</f>
        <v>609</v>
      </c>
      <c r="B4249" s="31">
        <v>44992</v>
      </c>
      <c r="C4249" s="31">
        <v>44824</v>
      </c>
      <c r="D4249" s="19" t="s">
        <v>1002</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19" t="s">
        <v>298</v>
      </c>
      <c r="J4249" s="43" t="s">
        <v>105</v>
      </c>
      <c r="K4249" s="51" t="str">
        <f ca="1">LeaveTracker[[#This Row],[Days]]&amp;" "&amp;LeaveTracker[[#This Row],[Type of Leave]]</f>
        <v>1 OTHER</v>
      </c>
      <c r="L4249" s="23">
        <f ca="1">NETWORKDAYS(LeaveTracker[[#This Row],[Start Date]],LeaveTracker[[#This Row],[End Date]],lstHolidays)</f>
        <v>1</v>
      </c>
      <c r="M4249" s="27"/>
    </row>
    <row r="4250" spans="1:13" ht="30" customHeight="1" x14ac:dyDescent="0.3">
      <c r="A4250" s="27">
        <f t="shared" si="42"/>
        <v>610</v>
      </c>
      <c r="B4250" s="31">
        <v>44992</v>
      </c>
      <c r="C4250" s="31">
        <v>44781</v>
      </c>
      <c r="D4250" s="19" t="s">
        <v>1311</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19" t="s">
        <v>82</v>
      </c>
      <c r="K4250" s="51" t="str">
        <f ca="1">LeaveTracker[[#This Row],[Days]]&amp;" "&amp;LeaveTracker[[#This Row],[Type of Leave]]</f>
        <v>1 VL</v>
      </c>
      <c r="L4250" s="23">
        <f ca="1">NETWORKDAYS(LeaveTracker[[#This Row],[Start Date]],LeaveTracker[[#This Row],[End Date]],lstHolidays)</f>
        <v>1</v>
      </c>
      <c r="M4250" s="27"/>
    </row>
    <row r="4251" spans="1:13" ht="30" customHeight="1" x14ac:dyDescent="0.3">
      <c r="A4251" s="27">
        <v>610</v>
      </c>
      <c r="B4251" s="31">
        <v>44992</v>
      </c>
      <c r="C4251" s="31">
        <v>44781</v>
      </c>
      <c r="D4251" s="19" t="s">
        <v>1311</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19" t="s">
        <v>82</v>
      </c>
      <c r="K4251" s="51" t="str">
        <f ca="1">LeaveTracker[[#This Row],[Days]]&amp;" "&amp;LeaveTracker[[#This Row],[Type of Leave]]</f>
        <v>0 VL</v>
      </c>
      <c r="L4251" s="23">
        <f ca="1">NETWORKDAYS(LeaveTracker[[#This Row],[Start Date]],LeaveTracker[[#This Row],[End Date]],lstHolidays)</f>
        <v>0</v>
      </c>
      <c r="M4251" s="27"/>
    </row>
    <row r="4252" spans="1:13" ht="30" customHeight="1" x14ac:dyDescent="0.3">
      <c r="A4252" s="27">
        <f t="shared" si="42"/>
        <v>611</v>
      </c>
      <c r="B4252" s="31">
        <v>44992</v>
      </c>
      <c r="C4252" s="31">
        <v>44896</v>
      </c>
      <c r="D4252" s="19" t="s">
        <v>1311</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19" t="s">
        <v>82</v>
      </c>
      <c r="K4252" s="51" t="str">
        <f ca="1">LeaveTracker[[#This Row],[Days]]&amp;" "&amp;LeaveTracker[[#This Row],[Type of Leave]]</f>
        <v>2 VL</v>
      </c>
      <c r="L4252" s="23">
        <f ca="1">NETWORKDAYS(LeaveTracker[[#This Row],[Start Date]],LeaveTracker[[#This Row],[End Date]],lstHolidays)</f>
        <v>2</v>
      </c>
      <c r="M4252" s="27"/>
    </row>
    <row r="4253" spans="1:13" ht="30" customHeight="1" x14ac:dyDescent="0.3">
      <c r="A4253" s="27">
        <f t="shared" si="42"/>
        <v>612</v>
      </c>
      <c r="B4253" s="31">
        <v>44992</v>
      </c>
      <c r="C4253" s="31">
        <v>44853</v>
      </c>
      <c r="D4253" s="19" t="s">
        <v>1222</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19" t="s">
        <v>298</v>
      </c>
      <c r="J4253" s="43" t="s">
        <v>105</v>
      </c>
      <c r="K4253" s="51" t="str">
        <f ca="1">LeaveTracker[[#This Row],[Days]]&amp;" "&amp;LeaveTracker[[#This Row],[Type of Leave]]</f>
        <v>1 OTHER</v>
      </c>
      <c r="L4253" s="23">
        <f ca="1">NETWORKDAYS(LeaveTracker[[#This Row],[Start Date]],LeaveTracker[[#This Row],[End Date]],lstHolidays)</f>
        <v>1</v>
      </c>
      <c r="M4253" s="27"/>
    </row>
    <row r="4254" spans="1:13" ht="30" customHeight="1" x14ac:dyDescent="0.3">
      <c r="A4254" s="27">
        <f t="shared" si="42"/>
        <v>613</v>
      </c>
      <c r="B4254" s="31">
        <v>44992</v>
      </c>
      <c r="D4254" s="19" t="s">
        <v>693</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19"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19" t="s">
        <v>82</v>
      </c>
      <c r="K4255" s="51" t="str">
        <f ca="1">LeaveTracker[[#This Row],[Days]]&amp;" "&amp;LeaveTracker[[#This Row],[Type of Leave]]</f>
        <v>1 VL</v>
      </c>
      <c r="L4255" s="23">
        <f ca="1">NETWORKDAYS(LeaveTracker[[#This Row],[Start Date]],LeaveTracker[[#This Row],[End Date]],lstHolidays)</f>
        <v>1</v>
      </c>
      <c r="M4255" s="27"/>
    </row>
    <row r="4256" spans="1:13" ht="30"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19" t="s">
        <v>82</v>
      </c>
      <c r="K4256" s="51" t="str">
        <f ca="1">LeaveTracker[[#This Row],[Days]]&amp;" "&amp;LeaveTracker[[#This Row],[Type of Leave]]</f>
        <v>1 VL</v>
      </c>
      <c r="L4256" s="23">
        <f ca="1">NETWORKDAYS(LeaveTracker[[#This Row],[Start Date]],LeaveTracker[[#This Row],[End Date]],lstHolidays)</f>
        <v>1</v>
      </c>
      <c r="M4256" s="27"/>
    </row>
    <row r="4257" spans="1:13" ht="30"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19" t="s">
        <v>81</v>
      </c>
      <c r="K4257" s="51" t="str">
        <f ca="1">LeaveTracker[[#This Row],[Days]]&amp;" "&amp;LeaveTracker[[#This Row],[Type of Leave]]</f>
        <v>3 SL</v>
      </c>
      <c r="L4257" s="23">
        <f ca="1">NETWORKDAYS(LeaveTracker[[#This Row],[Start Date]],LeaveTracker[[#This Row],[End Date]],lstHolidays)</f>
        <v>3</v>
      </c>
      <c r="M4257" s="27"/>
    </row>
    <row r="4258" spans="1:13" ht="30"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19" t="s">
        <v>81</v>
      </c>
      <c r="K4258" s="51" t="str">
        <f ca="1">LeaveTracker[[#This Row],[Days]]&amp;" "&amp;LeaveTracker[[#This Row],[Type of Leave]]</f>
        <v>1 SL</v>
      </c>
      <c r="L4258" s="23">
        <f ca="1">NETWORKDAYS(LeaveTracker[[#This Row],[Start Date]],LeaveTracker[[#This Row],[End Date]],lstHolidays)</f>
        <v>1</v>
      </c>
      <c r="M4258" s="27"/>
    </row>
    <row r="4259" spans="1:13" ht="30"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19" t="s">
        <v>81</v>
      </c>
      <c r="K4259" s="51" t="str">
        <f ca="1">LeaveTracker[[#This Row],[Days]]&amp;" "&amp;LeaveTracker[[#This Row],[Type of Leave]]</f>
        <v>1 SL</v>
      </c>
      <c r="L4259" s="23">
        <f ca="1">NETWORKDAYS(LeaveTracker[[#This Row],[Start Date]],LeaveTracker[[#This Row],[End Date]],lstHolidays)</f>
        <v>1</v>
      </c>
      <c r="M4259" s="27"/>
    </row>
    <row r="4260" spans="1:13" ht="30"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19" t="s">
        <v>81</v>
      </c>
      <c r="K4260" s="51" t="str">
        <f ca="1">LeaveTracker[[#This Row],[Days]]&amp;" "&amp;LeaveTracker[[#This Row],[Type of Leave]]</f>
        <v>2 SL</v>
      </c>
      <c r="L4260" s="23">
        <f ca="1">NETWORKDAYS(LeaveTracker[[#This Row],[Start Date]],LeaveTracker[[#This Row],[End Date]],lstHolidays)</f>
        <v>2</v>
      </c>
      <c r="M4260" s="27"/>
    </row>
    <row r="4261" spans="1:13" ht="30" customHeight="1" x14ac:dyDescent="0.3">
      <c r="A4261" s="27">
        <f t="shared" si="42"/>
        <v>618</v>
      </c>
      <c r="B4261" s="31">
        <v>44992</v>
      </c>
      <c r="C4261" s="31">
        <v>44804</v>
      </c>
      <c r="D4261" s="19" t="s">
        <v>231</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19" t="s">
        <v>81</v>
      </c>
      <c r="K4261" s="51" t="str">
        <f ca="1">LeaveTracker[[#This Row],[Days]]&amp;" "&amp;LeaveTracker[[#This Row],[Type of Leave]]</f>
        <v>1 SL</v>
      </c>
      <c r="L4261" s="23">
        <f ca="1">NETWORKDAYS(LeaveTracker[[#This Row],[Start Date]],LeaveTracker[[#This Row],[End Date]],lstHolidays)</f>
        <v>1</v>
      </c>
      <c r="M4261" s="27"/>
    </row>
    <row r="4262" spans="1:13" ht="30" customHeight="1" x14ac:dyDescent="0.3">
      <c r="A4262" s="27">
        <f t="shared" si="42"/>
        <v>619</v>
      </c>
      <c r="B4262" s="31">
        <v>44992</v>
      </c>
      <c r="C4262" s="31">
        <v>44852</v>
      </c>
      <c r="D4262" s="19" t="s">
        <v>231</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19" t="s">
        <v>81</v>
      </c>
      <c r="K4262" s="51" t="str">
        <f ca="1">LeaveTracker[[#This Row],[Days]]&amp;" "&amp;LeaveTracker[[#This Row],[Type of Leave]]</f>
        <v>1 SL</v>
      </c>
      <c r="L4262" s="23">
        <f ca="1">NETWORKDAYS(LeaveTracker[[#This Row],[Start Date]],LeaveTracker[[#This Row],[End Date]],lstHolidays)</f>
        <v>1</v>
      </c>
      <c r="M4262" s="27"/>
    </row>
    <row r="4263" spans="1:13" ht="30"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19" t="s">
        <v>81</v>
      </c>
      <c r="K4263" s="51" t="str">
        <f ca="1">LeaveTracker[[#This Row],[Days]]&amp;" "&amp;LeaveTracker[[#This Row],[Type of Leave]]</f>
        <v>1 SL</v>
      </c>
      <c r="L4263" s="23">
        <f ca="1">NETWORKDAYS(LeaveTracker[[#This Row],[Start Date]],LeaveTracker[[#This Row],[End Date]],lstHolidays)</f>
        <v>1</v>
      </c>
      <c r="M4263" s="27"/>
    </row>
    <row r="4264" spans="1:13" ht="30" customHeight="1" x14ac:dyDescent="0.3">
      <c r="A4264" s="27">
        <f t="shared" si="42"/>
        <v>621</v>
      </c>
      <c r="B4264" s="31">
        <v>44992</v>
      </c>
      <c r="C4264" s="31">
        <v>44834</v>
      </c>
      <c r="D4264" s="19" t="s">
        <v>693</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19" t="s">
        <v>81</v>
      </c>
      <c r="K4264" s="51" t="str">
        <f ca="1">LeaveTracker[[#This Row],[Days]]&amp;" "&amp;LeaveTracker[[#This Row],[Type of Leave]]</f>
        <v>1 SL</v>
      </c>
      <c r="L4264" s="23">
        <f ca="1">NETWORKDAYS(LeaveTracker[[#This Row],[Start Date]],LeaveTracker[[#This Row],[End Date]],lstHolidays)</f>
        <v>1</v>
      </c>
      <c r="M4264" s="27"/>
    </row>
    <row r="4265" spans="1:13" ht="30" customHeight="1" x14ac:dyDescent="0.3">
      <c r="A4265" s="27">
        <f t="shared" si="42"/>
        <v>622</v>
      </c>
      <c r="B4265" s="31">
        <v>44992</v>
      </c>
      <c r="C4265" s="31">
        <v>44851</v>
      </c>
      <c r="D4265" s="19" t="s">
        <v>748</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19" t="s">
        <v>81</v>
      </c>
      <c r="K4265" s="51" t="str">
        <f ca="1">LeaveTracker[[#This Row],[Days]]&amp;" "&amp;LeaveTracker[[#This Row],[Type of Leave]]</f>
        <v>2 SL</v>
      </c>
      <c r="L4265" s="23">
        <f ca="1">NETWORKDAYS(LeaveTracker[[#This Row],[Start Date]],LeaveTracker[[#This Row],[End Date]],lstHolidays)</f>
        <v>2</v>
      </c>
      <c r="M4265" s="27"/>
    </row>
    <row r="4266" spans="1:13" ht="30" customHeight="1" x14ac:dyDescent="0.3">
      <c r="A4266" s="27">
        <f t="shared" si="42"/>
        <v>623</v>
      </c>
      <c r="B4266" s="31">
        <v>44992</v>
      </c>
      <c r="C4266" s="31">
        <v>44846</v>
      </c>
      <c r="D4266" s="19" t="s">
        <v>693</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19" t="s">
        <v>81</v>
      </c>
      <c r="K4266" s="51" t="str">
        <f ca="1">LeaveTracker[[#This Row],[Days]]&amp;" "&amp;LeaveTracker[[#This Row],[Type of Leave]]</f>
        <v>7 SL</v>
      </c>
      <c r="L4266" s="23">
        <f ca="1">NETWORKDAYS(LeaveTracker[[#This Row],[Start Date]],LeaveTracker[[#This Row],[End Date]],lstHolidays)</f>
        <v>7</v>
      </c>
      <c r="M4266" s="27"/>
    </row>
    <row r="4267" spans="1:13" ht="30"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19" t="s">
        <v>298</v>
      </c>
      <c r="J4267" s="43" t="s">
        <v>2155</v>
      </c>
      <c r="K4267" s="51" t="str">
        <f ca="1">LeaveTracker[[#This Row],[Days]]&amp;" "&amp;LeaveTracker[[#This Row],[Type of Leave]]</f>
        <v>1 OTHER</v>
      </c>
      <c r="L4267" s="23">
        <f ca="1">NETWORKDAYS(LeaveTracker[[#This Row],[Start Date]],LeaveTracker[[#This Row],[End Date]],lstHolidays)</f>
        <v>1</v>
      </c>
      <c r="M4267" s="27"/>
    </row>
    <row r="4268" spans="1:13" ht="30"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19" t="s">
        <v>81</v>
      </c>
      <c r="K4268" s="51" t="str">
        <f ca="1">LeaveTracker[[#This Row],[Days]]&amp;" "&amp;LeaveTracker[[#This Row],[Type of Leave]]</f>
        <v>3 SL</v>
      </c>
      <c r="L4268" s="23">
        <f ca="1">NETWORKDAYS(LeaveTracker[[#This Row],[Start Date]],LeaveTracker[[#This Row],[End Date]],lstHolidays)</f>
        <v>3</v>
      </c>
      <c r="M4268" s="27"/>
    </row>
    <row r="4269" spans="1:13" ht="30" customHeight="1" x14ac:dyDescent="0.3">
      <c r="A4269" s="27">
        <f t="shared" si="42"/>
        <v>626</v>
      </c>
      <c r="B4269" s="31">
        <v>44992</v>
      </c>
      <c r="C4269" s="31">
        <v>44881</v>
      </c>
      <c r="D4269" s="19" t="s">
        <v>693</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19" t="s">
        <v>82</v>
      </c>
      <c r="K4269" s="51" t="str">
        <f ca="1">LeaveTracker[[#This Row],[Days]]&amp;" "&amp;LeaveTracker[[#This Row],[Type of Leave]]</f>
        <v>1 VL</v>
      </c>
      <c r="L4269" s="23">
        <f ca="1">NETWORKDAYS(LeaveTracker[[#This Row],[Start Date]],LeaveTracker[[#This Row],[End Date]],lstHolidays)</f>
        <v>1</v>
      </c>
      <c r="M4269" s="27"/>
    </row>
    <row r="4270" spans="1:13" ht="30" customHeight="1" x14ac:dyDescent="0.3">
      <c r="A4270" s="27">
        <v>626</v>
      </c>
      <c r="B4270" s="31">
        <v>44992</v>
      </c>
      <c r="C4270" s="31">
        <v>44881</v>
      </c>
      <c r="D4270" s="19" t="s">
        <v>693</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19" t="s">
        <v>82</v>
      </c>
      <c r="K4270" s="51" t="str">
        <f ca="1">LeaveTracker[[#This Row],[Days]]&amp;" "&amp;LeaveTracker[[#This Row],[Type of Leave]]</f>
        <v>2 VL</v>
      </c>
      <c r="L4270" s="23">
        <f ca="1">NETWORKDAYS(LeaveTracker[[#This Row],[Start Date]],LeaveTracker[[#This Row],[End Date]],lstHolidays)</f>
        <v>2</v>
      </c>
      <c r="M4270" s="27"/>
    </row>
    <row r="4271" spans="1:13" ht="30" customHeight="1" x14ac:dyDescent="0.3">
      <c r="A4271" s="27">
        <f t="shared" si="42"/>
        <v>627</v>
      </c>
      <c r="B4271" s="31">
        <v>44992</v>
      </c>
      <c r="C4271" s="31">
        <v>44851</v>
      </c>
      <c r="D4271" s="19" t="s">
        <v>748</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19" t="s">
        <v>298</v>
      </c>
      <c r="J4271" s="43" t="s">
        <v>158</v>
      </c>
      <c r="K4271" s="51" t="str">
        <f ca="1">LeaveTracker[[#This Row],[Days]]&amp;" "&amp;LeaveTracker[[#This Row],[Type of Leave]]</f>
        <v>1 OTHER</v>
      </c>
      <c r="L4271" s="23">
        <f ca="1">NETWORKDAYS(LeaveTracker[[#This Row],[Start Date]],LeaveTracker[[#This Row],[End Date]],lstHolidays)</f>
        <v>1</v>
      </c>
      <c r="M4271" s="27"/>
    </row>
    <row r="4272" spans="1:13" ht="30" customHeight="1" x14ac:dyDescent="0.3">
      <c r="A4272" s="27">
        <f t="shared" si="42"/>
        <v>628</v>
      </c>
      <c r="B4272" s="31">
        <v>44992</v>
      </c>
      <c r="C4272" s="31">
        <v>44904</v>
      </c>
      <c r="D4272" s="19" t="s">
        <v>693</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19" t="s">
        <v>81</v>
      </c>
      <c r="K4272" s="51" t="str">
        <f ca="1">LeaveTracker[[#This Row],[Days]]&amp;" "&amp;LeaveTracker[[#This Row],[Type of Leave]]</f>
        <v>1 SL</v>
      </c>
      <c r="L4272" s="23">
        <f ca="1">NETWORKDAYS(LeaveTracker[[#This Row],[Start Date]],LeaveTracker[[#This Row],[End Date]],lstHolidays)</f>
        <v>1</v>
      </c>
      <c r="M4272" s="27"/>
    </row>
    <row r="4273" spans="1:13" ht="30" customHeight="1" x14ac:dyDescent="0.3">
      <c r="A4273" s="27">
        <f t="shared" si="42"/>
        <v>629</v>
      </c>
      <c r="B4273" s="31">
        <v>44992</v>
      </c>
      <c r="C4273" s="31">
        <v>44859</v>
      </c>
      <c r="D4273" s="19" t="s">
        <v>748</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19" t="s">
        <v>81</v>
      </c>
      <c r="K4273" s="51" t="str">
        <f ca="1">LeaveTracker[[#This Row],[Days]]&amp;" "&amp;LeaveTracker[[#This Row],[Type of Leave]]</f>
        <v>1 SL</v>
      </c>
      <c r="L4273" s="23">
        <f ca="1">NETWORKDAYS(LeaveTracker[[#This Row],[Start Date]],LeaveTracker[[#This Row],[End Date]],lstHolidays)</f>
        <v>1</v>
      </c>
      <c r="M4273" s="27"/>
    </row>
    <row r="4274" spans="1:13" ht="30"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19" t="s">
        <v>82</v>
      </c>
      <c r="K4274" s="51" t="str">
        <f ca="1">LeaveTracker[[#This Row],[Days]]&amp;" "&amp;LeaveTracker[[#This Row],[Type of Leave]]</f>
        <v>1 VL</v>
      </c>
      <c r="L4274" s="23">
        <f ca="1">NETWORKDAYS(LeaveTracker[[#This Row],[Start Date]],LeaveTracker[[#This Row],[End Date]],lstHolidays)</f>
        <v>1</v>
      </c>
      <c r="M4274" s="27"/>
    </row>
    <row r="4275" spans="1:13" ht="30"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19" t="s">
        <v>82</v>
      </c>
      <c r="K4275" s="51" t="str">
        <f ca="1">LeaveTracker[[#This Row],[Days]]&amp;" "&amp;LeaveTracker[[#This Row],[Type of Leave]]</f>
        <v>1 VL</v>
      </c>
      <c r="L4275" s="23">
        <f ca="1">NETWORKDAYS(LeaveTracker[[#This Row],[Start Date]],LeaveTracker[[#This Row],[End Date]],lstHolidays)</f>
        <v>1</v>
      </c>
      <c r="M4275" s="27"/>
    </row>
    <row r="4276" spans="1:13" ht="30"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19" t="s">
        <v>81</v>
      </c>
      <c r="K4276" s="51" t="str">
        <f ca="1">LeaveTracker[[#This Row],[Days]]&amp;" "&amp;LeaveTracker[[#This Row],[Type of Leave]]</f>
        <v>1 SL</v>
      </c>
      <c r="L4276" s="23">
        <f ca="1">NETWORKDAYS(LeaveTracker[[#This Row],[Start Date]],LeaveTracker[[#This Row],[End Date]],lstHolidays)</f>
        <v>1</v>
      </c>
      <c r="M4276" s="27"/>
    </row>
    <row r="4277" spans="1:13" ht="30"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19" t="s">
        <v>81</v>
      </c>
      <c r="K4277" s="51" t="str">
        <f ca="1">LeaveTracker[[#This Row],[Days]]&amp;" "&amp;LeaveTracker[[#This Row],[Type of Leave]]</f>
        <v>1 SL</v>
      </c>
      <c r="L4277" s="23">
        <f ca="1">NETWORKDAYS(LeaveTracker[[#This Row],[Start Date]],LeaveTracker[[#This Row],[End Date]],lstHolidays)</f>
        <v>1</v>
      </c>
      <c r="M4277" s="27"/>
    </row>
    <row r="4278" spans="1:13" ht="30"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19" t="s">
        <v>82</v>
      </c>
      <c r="K4278" s="51" t="str">
        <f ca="1">LeaveTracker[[#This Row],[Days]]&amp;" "&amp;LeaveTracker[[#This Row],[Type of Leave]]</f>
        <v>1 VL</v>
      </c>
      <c r="L4278" s="23">
        <f ca="1">NETWORKDAYS(LeaveTracker[[#This Row],[Start Date]],LeaveTracker[[#This Row],[End Date]],lstHolidays)</f>
        <v>1</v>
      </c>
      <c r="M4278" s="27"/>
    </row>
    <row r="4279" spans="1:13" ht="30" customHeight="1" x14ac:dyDescent="0.3">
      <c r="A4279" s="27">
        <f t="shared" si="42"/>
        <v>634</v>
      </c>
      <c r="B4279" s="31">
        <v>44992</v>
      </c>
      <c r="C4279" s="31">
        <v>44907</v>
      </c>
      <c r="D4279" s="19" t="s">
        <v>748</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19" t="s">
        <v>81</v>
      </c>
      <c r="K4279" s="51" t="str">
        <f ca="1">LeaveTracker[[#This Row],[Days]]&amp;" "&amp;LeaveTracker[[#This Row],[Type of Leave]]</f>
        <v>1 SL</v>
      </c>
      <c r="L4279" s="23">
        <f ca="1">NETWORKDAYS(LeaveTracker[[#This Row],[Start Date]],LeaveTracker[[#This Row],[End Date]],lstHolidays)</f>
        <v>1</v>
      </c>
      <c r="M4279" s="27"/>
    </row>
    <row r="4280" spans="1:13" ht="30"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19" t="s">
        <v>82</v>
      </c>
      <c r="K4280" s="51" t="str">
        <f ca="1">LeaveTracker[[#This Row],[Days]]&amp;" "&amp;LeaveTracker[[#This Row],[Type of Leave]]</f>
        <v>2 VL</v>
      </c>
      <c r="L4280" s="23">
        <f ca="1">NETWORKDAYS(LeaveTracker[[#This Row],[Start Date]],LeaveTracker[[#This Row],[End Date]],lstHolidays)</f>
        <v>2</v>
      </c>
      <c r="M4280" s="27"/>
    </row>
    <row r="4281" spans="1:13" ht="30"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19" t="s">
        <v>82</v>
      </c>
      <c r="K4281" s="51" t="str">
        <f ca="1">LeaveTracker[[#This Row],[Days]]&amp;" "&amp;LeaveTracker[[#This Row],[Type of Leave]]</f>
        <v>0 VL</v>
      </c>
      <c r="L4281" s="23">
        <f ca="1">NETWORKDAYS(LeaveTracker[[#This Row],[Start Date]],LeaveTracker[[#This Row],[End Date]],lstHolidays)</f>
        <v>0</v>
      </c>
      <c r="M4281" s="27"/>
    </row>
    <row r="4282" spans="1:13" ht="30" customHeight="1" x14ac:dyDescent="0.3">
      <c r="A4282" s="27">
        <f t="shared" si="42"/>
        <v>637</v>
      </c>
      <c r="B4282" s="31">
        <v>44992</v>
      </c>
      <c r="C4282" s="31">
        <v>44902</v>
      </c>
      <c r="D4282" s="19" t="s">
        <v>231</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19"/>
      <c r="K4282" s="51" t="str">
        <f ca="1">LeaveTracker[[#This Row],[Days]]&amp;" "&amp;LeaveTracker[[#This Row],[Type of Leave]]</f>
        <v xml:space="preserve">1 </v>
      </c>
      <c r="L4282" s="23">
        <f ca="1">NETWORKDAYS(LeaveTracker[[#This Row],[Start Date]],LeaveTracker[[#This Row],[End Date]],lstHolidays)</f>
        <v>1</v>
      </c>
      <c r="M4282" s="27"/>
    </row>
    <row r="4283" spans="1:13" ht="30" customHeight="1" x14ac:dyDescent="0.3">
      <c r="A4283" s="27">
        <f t="shared" si="42"/>
        <v>638</v>
      </c>
      <c r="B4283" s="31">
        <v>44992</v>
      </c>
      <c r="C4283" s="31">
        <v>44950</v>
      </c>
      <c r="D4283" s="19" t="s">
        <v>1841</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19" t="s">
        <v>81</v>
      </c>
      <c r="K4283" s="51" t="str">
        <f>LeaveTracker[[#This Row],[Days]]&amp;" "&amp;LeaveTracker[[#This Row],[Type of Leave]]</f>
        <v>6 SL</v>
      </c>
      <c r="L4283" s="23">
        <v>6</v>
      </c>
      <c r="M4283" s="27"/>
    </row>
    <row r="4284" spans="1:13" ht="30" customHeight="1" x14ac:dyDescent="0.3">
      <c r="A4284" s="27">
        <f t="shared" si="42"/>
        <v>639</v>
      </c>
      <c r="B4284" s="31">
        <v>44992</v>
      </c>
      <c r="C4284" s="31">
        <v>44929</v>
      </c>
      <c r="D4284" s="19" t="s">
        <v>1846</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19" t="s">
        <v>81</v>
      </c>
      <c r="K4284" s="51" t="str">
        <f ca="1">LeaveTracker[[#This Row],[Days]]&amp;" "&amp;LeaveTracker[[#This Row],[Type of Leave]]</f>
        <v>1 SL</v>
      </c>
      <c r="L4284" s="23">
        <f ca="1">NETWORKDAYS(LeaveTracker[[#This Row],[Start Date]],LeaveTracker[[#This Row],[End Date]],lstHolidays)</f>
        <v>1</v>
      </c>
      <c r="M4284" s="27"/>
    </row>
    <row r="4285" spans="1:13" ht="30" customHeight="1" x14ac:dyDescent="0.3">
      <c r="A4285" s="27">
        <f t="shared" si="42"/>
        <v>640</v>
      </c>
      <c r="B4285" s="31">
        <v>44992</v>
      </c>
      <c r="C4285" s="31">
        <v>44908</v>
      </c>
      <c r="D4285" s="19" t="s">
        <v>1940</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19" t="s">
        <v>82</v>
      </c>
      <c r="K4285" s="51" t="str">
        <f ca="1">LeaveTracker[[#This Row],[Days]]&amp;" "&amp;LeaveTracker[[#This Row],[Type of Leave]]</f>
        <v>3 VL</v>
      </c>
      <c r="L4285" s="23">
        <f ca="1">NETWORKDAYS(LeaveTracker[[#This Row],[Start Date]],LeaveTracker[[#This Row],[End Date]],lstHolidays)</f>
        <v>3</v>
      </c>
      <c r="M4285" s="27"/>
    </row>
    <row r="4286" spans="1:13" ht="30" customHeight="1" x14ac:dyDescent="0.3">
      <c r="A4286" s="27">
        <f t="shared" si="42"/>
        <v>641</v>
      </c>
      <c r="B4286" s="31">
        <v>44992</v>
      </c>
      <c r="C4286" s="31">
        <v>44915</v>
      </c>
      <c r="D4286" s="19" t="s">
        <v>1940</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19" t="s">
        <v>298</v>
      </c>
      <c r="J4286" s="43" t="s">
        <v>105</v>
      </c>
      <c r="K4286" s="51" t="str">
        <f ca="1">LeaveTracker[[#This Row],[Days]]&amp;" "&amp;LeaveTracker[[#This Row],[Type of Leave]]</f>
        <v>3 OTHER</v>
      </c>
      <c r="L4286" s="23">
        <f ca="1">NETWORKDAYS(LeaveTracker[[#This Row],[Start Date]],LeaveTracker[[#This Row],[End Date]],lstHolidays)</f>
        <v>3</v>
      </c>
      <c r="M4286" s="27"/>
    </row>
    <row r="4287" spans="1:13" ht="30" customHeight="1" x14ac:dyDescent="0.3">
      <c r="A4287" s="27">
        <f t="shared" si="42"/>
        <v>642</v>
      </c>
      <c r="B4287" s="31">
        <v>44992</v>
      </c>
      <c r="C4287" s="31">
        <v>44963</v>
      </c>
      <c r="D4287" s="19" t="s">
        <v>1845</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19" t="s">
        <v>81</v>
      </c>
      <c r="K4287" s="51" t="str">
        <f ca="1">LeaveTracker[[#This Row],[Days]]&amp;" "&amp;LeaveTracker[[#This Row],[Type of Leave]]</f>
        <v>1 SL</v>
      </c>
      <c r="L4287" s="23">
        <f ca="1">NETWORKDAYS(LeaveTracker[[#This Row],[Start Date]],LeaveTracker[[#This Row],[End Date]],lstHolidays)</f>
        <v>1</v>
      </c>
      <c r="M4287" s="27"/>
    </row>
    <row r="4288" spans="1:13" ht="30" customHeight="1" x14ac:dyDescent="0.3">
      <c r="A4288" s="27">
        <f t="shared" si="42"/>
        <v>643</v>
      </c>
      <c r="B4288" s="31">
        <v>44992</v>
      </c>
      <c r="C4288" s="31">
        <v>44981</v>
      </c>
      <c r="D4288" s="19" t="s">
        <v>1806</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19" t="s">
        <v>82</v>
      </c>
      <c r="K4288" s="51" t="str">
        <f ca="1">LeaveTracker[[#This Row],[Days]]&amp;" "&amp;LeaveTracker[[#This Row],[Type of Leave]]</f>
        <v>2 VL</v>
      </c>
      <c r="L4288" s="23">
        <f ca="1">NETWORKDAYS(LeaveTracker[[#This Row],[Start Date]],LeaveTracker[[#This Row],[End Date]],lstHolidays)</f>
        <v>2</v>
      </c>
      <c r="M4288" s="27"/>
    </row>
    <row r="4289" spans="1:13" ht="30" customHeight="1" x14ac:dyDescent="0.3">
      <c r="A4289" s="27">
        <f t="shared" si="42"/>
        <v>644</v>
      </c>
      <c r="B4289" s="31">
        <v>44992</v>
      </c>
      <c r="C4289" s="31">
        <v>44953</v>
      </c>
      <c r="D4289" s="19" t="s">
        <v>1806</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19" t="s">
        <v>298</v>
      </c>
      <c r="J4289" s="43" t="s">
        <v>105</v>
      </c>
      <c r="K4289" s="51" t="str">
        <f ca="1">LeaveTracker[[#This Row],[Days]]&amp;" "&amp;LeaveTracker[[#This Row],[Type of Leave]]</f>
        <v>1 OTHER</v>
      </c>
      <c r="L4289" s="23">
        <f ca="1">NETWORKDAYS(LeaveTracker[[#This Row],[Start Date]],LeaveTracker[[#This Row],[End Date]],lstHolidays)</f>
        <v>1</v>
      </c>
      <c r="M4289" s="27"/>
    </row>
    <row r="4290" spans="1:13" ht="30" customHeight="1" x14ac:dyDescent="0.3">
      <c r="A4290" s="27">
        <f t="shared" si="42"/>
        <v>645</v>
      </c>
      <c r="B4290" s="31">
        <v>44992</v>
      </c>
      <c r="C4290" s="31">
        <v>44952</v>
      </c>
      <c r="D4290" s="19" t="s">
        <v>1846</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19" t="s">
        <v>81</v>
      </c>
      <c r="K4290" s="51" t="str">
        <f ca="1">LeaveTracker[[#This Row],[Days]]&amp;" "&amp;LeaveTracker[[#This Row],[Type of Leave]]</f>
        <v>1 SL</v>
      </c>
      <c r="L4290" s="23">
        <f ca="1">NETWORKDAYS(LeaveTracker[[#This Row],[Start Date]],LeaveTracker[[#This Row],[End Date]],lstHolidays)</f>
        <v>1</v>
      </c>
      <c r="M4290" s="27"/>
    </row>
    <row r="4291" spans="1:13" ht="30" customHeight="1" x14ac:dyDescent="0.3">
      <c r="A4291" s="27">
        <f t="shared" si="42"/>
        <v>646</v>
      </c>
      <c r="B4291" s="31">
        <v>44992</v>
      </c>
      <c r="C4291" s="31">
        <v>44951</v>
      </c>
      <c r="D4291" s="19" t="s">
        <v>1083</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19" t="s">
        <v>81</v>
      </c>
      <c r="K4291" s="51" t="str">
        <f ca="1">LeaveTracker[[#This Row],[Days]]&amp;" "&amp;LeaveTracker[[#This Row],[Type of Leave]]</f>
        <v>1 SL</v>
      </c>
      <c r="L4291" s="23">
        <f ca="1">NETWORKDAYS(LeaveTracker[[#This Row],[Start Date]],LeaveTracker[[#This Row],[End Date]],lstHolidays)</f>
        <v>1</v>
      </c>
      <c r="M4291" s="27"/>
    </row>
    <row r="4292" spans="1:13" ht="30" customHeight="1" x14ac:dyDescent="0.3">
      <c r="A4292" s="27">
        <f t="shared" si="42"/>
        <v>647</v>
      </c>
      <c r="B4292" s="31">
        <v>44992</v>
      </c>
      <c r="C4292" s="31">
        <v>44965</v>
      </c>
      <c r="D4292" s="19" t="s">
        <v>422</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19" t="s">
        <v>298</v>
      </c>
      <c r="J4292" s="43" t="s">
        <v>105</v>
      </c>
      <c r="K4292" s="51" t="str">
        <f ca="1">LeaveTracker[[#This Row],[Days]]&amp;" "&amp;LeaveTracker[[#This Row],[Type of Leave]]</f>
        <v>2 OTHER</v>
      </c>
      <c r="L4292" s="23">
        <f ca="1">NETWORKDAYS(LeaveTracker[[#This Row],[Start Date]],LeaveTracker[[#This Row],[End Date]],lstHolidays)</f>
        <v>2</v>
      </c>
      <c r="M4292" s="27"/>
    </row>
    <row r="4293" spans="1:13" ht="30" customHeight="1" x14ac:dyDescent="0.3">
      <c r="A4293" s="27">
        <f t="shared" si="42"/>
        <v>648</v>
      </c>
      <c r="B4293" s="31">
        <v>44992</v>
      </c>
      <c r="C4293" s="31">
        <v>44965</v>
      </c>
      <c r="D4293" s="19" t="s">
        <v>1261</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19" t="s">
        <v>82</v>
      </c>
      <c r="K4293" s="51" t="str">
        <f ca="1">LeaveTracker[[#This Row],[Days]]&amp;" "&amp;LeaveTracker[[#This Row],[Type of Leave]]</f>
        <v>1 VL</v>
      </c>
      <c r="L4293" s="23">
        <f ca="1">NETWORKDAYS(LeaveTracker[[#This Row],[Start Date]],LeaveTracker[[#This Row],[End Date]],lstHolidays)</f>
        <v>1</v>
      </c>
      <c r="M4293" s="27"/>
    </row>
    <row r="4294" spans="1:13" ht="30" customHeight="1" x14ac:dyDescent="0.3">
      <c r="A4294" s="27">
        <f t="shared" si="42"/>
        <v>649</v>
      </c>
      <c r="B4294" s="31">
        <v>44992</v>
      </c>
      <c r="C4294" s="31">
        <v>44953</v>
      </c>
      <c r="D4294" s="19" t="s">
        <v>1052</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19" t="s">
        <v>82</v>
      </c>
      <c r="K4294" s="51" t="str">
        <f ca="1">LeaveTracker[[#This Row],[Days]]&amp;" "&amp;LeaveTracker[[#This Row],[Type of Leave]]</f>
        <v>2 VL</v>
      </c>
      <c r="L4294" s="23">
        <f ca="1">NETWORKDAYS(LeaveTracker[[#This Row],[Start Date]],LeaveTracker[[#This Row],[End Date]],lstHolidays)</f>
        <v>2</v>
      </c>
      <c r="M4294" s="27"/>
    </row>
    <row r="4295" spans="1:13" ht="30" customHeight="1" x14ac:dyDescent="0.3">
      <c r="A4295" s="27">
        <f t="shared" si="42"/>
        <v>650</v>
      </c>
      <c r="B4295" s="31">
        <v>44992</v>
      </c>
      <c r="C4295" s="31">
        <v>44942</v>
      </c>
      <c r="D4295" s="19" t="s">
        <v>1052</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19" t="s">
        <v>81</v>
      </c>
      <c r="K4295" s="51" t="str">
        <f ca="1">LeaveTracker[[#This Row],[Days]]&amp;" "&amp;LeaveTracker[[#This Row],[Type of Leave]]</f>
        <v>1 SL</v>
      </c>
      <c r="L4295" s="23">
        <f ca="1">NETWORKDAYS(LeaveTracker[[#This Row],[Start Date]],LeaveTracker[[#This Row],[End Date]],lstHolidays)</f>
        <v>1</v>
      </c>
      <c r="M4295" s="27"/>
    </row>
    <row r="4296" spans="1:13" ht="30" customHeight="1" x14ac:dyDescent="0.3">
      <c r="A4296" s="27">
        <f t="shared" si="42"/>
        <v>651</v>
      </c>
      <c r="B4296" s="31">
        <v>44992</v>
      </c>
      <c r="C4296" s="31">
        <v>44929</v>
      </c>
      <c r="D4296" s="19" t="s">
        <v>1083</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19" t="s">
        <v>298</v>
      </c>
      <c r="J4296" s="43" t="s">
        <v>105</v>
      </c>
      <c r="K4296" s="51" t="str">
        <f ca="1">LeaveTracker[[#This Row],[Days]]&amp;" "&amp;LeaveTracker[[#This Row],[Type of Leave]]</f>
        <v>1 OTHER</v>
      </c>
      <c r="L4296" s="23">
        <f ca="1">NETWORKDAYS(LeaveTracker[[#This Row],[Start Date]],LeaveTracker[[#This Row],[End Date]],lstHolidays)</f>
        <v>1</v>
      </c>
      <c r="M4296" s="27"/>
    </row>
    <row r="4297" spans="1:13" ht="30" customHeight="1" x14ac:dyDescent="0.3">
      <c r="A4297" s="27">
        <f t="shared" si="42"/>
        <v>652</v>
      </c>
      <c r="B4297" s="31">
        <v>44992</v>
      </c>
      <c r="C4297" s="31">
        <v>44915</v>
      </c>
      <c r="D4297" s="19" t="s">
        <v>868</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19" t="s">
        <v>81</v>
      </c>
      <c r="K4297" s="51" t="str">
        <f ca="1">LeaveTracker[[#This Row],[Days]]&amp;" "&amp;LeaveTracker[[#This Row],[Type of Leave]]</f>
        <v>1 SL</v>
      </c>
      <c r="L4297" s="23">
        <f ca="1">NETWORKDAYS(LeaveTracker[[#This Row],[Start Date]],LeaveTracker[[#This Row],[End Date]],lstHolidays)</f>
        <v>1</v>
      </c>
      <c r="M4297" s="27"/>
    </row>
    <row r="4298" spans="1:13" ht="30" customHeight="1" x14ac:dyDescent="0.3">
      <c r="A4298" s="27">
        <f t="shared" si="42"/>
        <v>653</v>
      </c>
      <c r="B4298" s="31">
        <v>44992</v>
      </c>
      <c r="C4298" s="31">
        <v>44960</v>
      </c>
      <c r="D4298" s="19" t="s">
        <v>583</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19" t="s">
        <v>81</v>
      </c>
      <c r="K4298" s="51" t="str">
        <f ca="1">LeaveTracker[[#This Row],[Days]]&amp;" "&amp;LeaveTracker[[#This Row],[Type of Leave]]</f>
        <v>1 SL</v>
      </c>
      <c r="L4298" s="23">
        <f ca="1">NETWORKDAYS(LeaveTracker[[#This Row],[Start Date]],LeaveTracker[[#This Row],[End Date]],lstHolidays)</f>
        <v>1</v>
      </c>
      <c r="M4298" s="27"/>
    </row>
    <row r="4299" spans="1:13" ht="30" customHeight="1" x14ac:dyDescent="0.3">
      <c r="A4299" s="27">
        <f t="shared" si="42"/>
        <v>654</v>
      </c>
      <c r="B4299" s="31">
        <v>44992</v>
      </c>
      <c r="C4299" s="31">
        <v>44956</v>
      </c>
      <c r="D4299" s="19" t="s">
        <v>466</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19" t="s">
        <v>298</v>
      </c>
      <c r="J4299" s="43" t="s">
        <v>105</v>
      </c>
      <c r="K4299" s="51" t="str">
        <f ca="1">LeaveTracker[[#This Row],[Days]]&amp;" "&amp;LeaveTracker[[#This Row],[Type of Leave]]</f>
        <v>1 OTHER</v>
      </c>
      <c r="L4299" s="23">
        <f ca="1">NETWORKDAYS(LeaveTracker[[#This Row],[Start Date]],LeaveTracker[[#This Row],[End Date]],lstHolidays)</f>
        <v>1</v>
      </c>
      <c r="M4299" s="27"/>
    </row>
    <row r="4300" spans="1:13" ht="30" customHeight="1" x14ac:dyDescent="0.3">
      <c r="A4300" s="27">
        <f t="shared" si="42"/>
        <v>655</v>
      </c>
      <c r="B4300" s="31">
        <v>44992</v>
      </c>
      <c r="C4300" s="31">
        <v>44956</v>
      </c>
      <c r="D4300" s="19" t="s">
        <v>466</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19" t="s">
        <v>298</v>
      </c>
      <c r="J4300" s="43" t="s">
        <v>105</v>
      </c>
      <c r="K4300" s="51" t="str">
        <f ca="1">LeaveTracker[[#This Row],[Days]]&amp;" "&amp;LeaveTracker[[#This Row],[Type of Leave]]</f>
        <v>1 OTHER</v>
      </c>
      <c r="L4300" s="23">
        <f ca="1">NETWORKDAYS(LeaveTracker[[#This Row],[Start Date]],LeaveTracker[[#This Row],[End Date]],lstHolidays)</f>
        <v>1</v>
      </c>
      <c r="M4300" s="27"/>
    </row>
    <row r="4301" spans="1:13" ht="30" customHeight="1" x14ac:dyDescent="0.3">
      <c r="A4301" s="27">
        <f t="shared" si="42"/>
        <v>656</v>
      </c>
      <c r="B4301" s="31">
        <v>44992</v>
      </c>
      <c r="C4301" s="31">
        <v>44960</v>
      </c>
      <c r="D4301" s="19" t="s">
        <v>599</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19" t="s">
        <v>82</v>
      </c>
      <c r="K4301" s="51" t="str">
        <f>LeaveTracker[[#This Row],[Days]]&amp;" "&amp;LeaveTracker[[#This Row],[Type of Leave]]</f>
        <v>2 VL</v>
      </c>
      <c r="L4301" s="23">
        <v>2</v>
      </c>
      <c r="M4301" s="27"/>
    </row>
    <row r="4302" spans="1:13" ht="30" customHeight="1" x14ac:dyDescent="0.3">
      <c r="A4302" s="27">
        <f t="shared" si="42"/>
        <v>657</v>
      </c>
      <c r="B4302" s="31">
        <v>44992</v>
      </c>
      <c r="C4302" s="31">
        <v>44910</v>
      </c>
      <c r="D4302" s="19" t="s">
        <v>513</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19" t="s">
        <v>298</v>
      </c>
      <c r="J4302" s="43" t="s">
        <v>105</v>
      </c>
      <c r="K4302" s="51" t="str">
        <f ca="1">LeaveTracker[[#This Row],[Days]]&amp;" "&amp;LeaveTracker[[#This Row],[Type of Leave]]</f>
        <v>1 OTHER</v>
      </c>
      <c r="L4302" s="23">
        <f ca="1">NETWORKDAYS(LeaveTracker[[#This Row],[Start Date]],LeaveTracker[[#This Row],[End Date]],lstHolidays)</f>
        <v>1</v>
      </c>
      <c r="M4302" s="27"/>
    </row>
    <row r="4303" spans="1:13" ht="30" customHeight="1" x14ac:dyDescent="0.3">
      <c r="A4303" s="27">
        <f t="shared" si="42"/>
        <v>658</v>
      </c>
      <c r="B4303" s="31">
        <v>44992</v>
      </c>
      <c r="C4303" s="31">
        <v>44910</v>
      </c>
      <c r="D4303" s="19" t="s">
        <v>513</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19" t="s">
        <v>81</v>
      </c>
      <c r="K4303" s="51" t="str">
        <f ca="1">LeaveTracker[[#This Row],[Days]]&amp;" "&amp;LeaveTracker[[#This Row],[Type of Leave]]</f>
        <v>1 SL</v>
      </c>
      <c r="L4303" s="23">
        <f ca="1">NETWORKDAYS(LeaveTracker[[#This Row],[Start Date]],LeaveTracker[[#This Row],[End Date]],lstHolidays)</f>
        <v>1</v>
      </c>
      <c r="M4303" s="27"/>
    </row>
    <row r="4304" spans="1:13" ht="30" customHeight="1" x14ac:dyDescent="0.3">
      <c r="A4304" s="27">
        <f t="shared" si="42"/>
        <v>659</v>
      </c>
      <c r="B4304" s="31">
        <v>44992</v>
      </c>
      <c r="C4304" s="31">
        <v>44910</v>
      </c>
      <c r="D4304" s="19" t="s">
        <v>513</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19" t="s">
        <v>81</v>
      </c>
      <c r="K4304" s="51" t="str">
        <f ca="1">LeaveTracker[[#This Row],[Days]]&amp;" "&amp;LeaveTracker[[#This Row],[Type of Leave]]</f>
        <v>1 SL</v>
      </c>
      <c r="L4304" s="23">
        <f ca="1">NETWORKDAYS(LeaveTracker[[#This Row],[Start Date]],LeaveTracker[[#This Row],[End Date]],lstHolidays)</f>
        <v>1</v>
      </c>
      <c r="M4304" s="27"/>
    </row>
    <row r="4305" spans="1:13" ht="30" customHeight="1" x14ac:dyDescent="0.3">
      <c r="A4305" s="27">
        <f t="shared" si="42"/>
        <v>660</v>
      </c>
      <c r="B4305" s="31">
        <v>44992</v>
      </c>
      <c r="C4305" s="31">
        <v>44847</v>
      </c>
      <c r="D4305" s="19" t="s">
        <v>519</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19" t="s">
        <v>81</v>
      </c>
      <c r="K4305" s="51" t="str">
        <f ca="1">LeaveTracker[[#This Row],[Days]]&amp;" "&amp;LeaveTracker[[#This Row],[Type of Leave]]</f>
        <v>1 SL</v>
      </c>
      <c r="L4305" s="23">
        <f ca="1">NETWORKDAYS(LeaveTracker[[#This Row],[Start Date]],LeaveTracker[[#This Row],[End Date]],lstHolidays)</f>
        <v>1</v>
      </c>
      <c r="M4305" s="27"/>
    </row>
    <row r="4306" spans="1:13" ht="30" customHeight="1" x14ac:dyDescent="0.3">
      <c r="A4306" s="27">
        <f t="shared" si="42"/>
        <v>661</v>
      </c>
      <c r="B4306" s="31">
        <v>44992</v>
      </c>
      <c r="C4306" s="31">
        <v>44929</v>
      </c>
      <c r="D4306" s="19" t="s">
        <v>868</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19" t="s">
        <v>81</v>
      </c>
      <c r="K4306" s="51" t="str">
        <f ca="1">LeaveTracker[[#This Row],[Days]]&amp;" "&amp;LeaveTracker[[#This Row],[Type of Leave]]</f>
        <v>1 SL</v>
      </c>
      <c r="L4306" s="23">
        <f ca="1">NETWORKDAYS(LeaveTracker[[#This Row],[Start Date]],LeaveTracker[[#This Row],[End Date]],lstHolidays)</f>
        <v>1</v>
      </c>
      <c r="M4306" s="27"/>
    </row>
    <row r="4307" spans="1:13" ht="30" customHeight="1" x14ac:dyDescent="0.3">
      <c r="A4307" s="27">
        <f t="shared" si="42"/>
        <v>662</v>
      </c>
      <c r="B4307" s="31">
        <v>44992</v>
      </c>
      <c r="C4307" s="31">
        <v>44942</v>
      </c>
      <c r="D4307" s="19" t="s">
        <v>1008</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19" t="s">
        <v>82</v>
      </c>
      <c r="K4307" s="51" t="str">
        <f ca="1">LeaveTracker[[#This Row],[Days]]&amp;" "&amp;LeaveTracker[[#This Row],[Type of Leave]]</f>
        <v>1 VL</v>
      </c>
      <c r="L4307" s="23">
        <f ca="1">NETWORKDAYS(LeaveTracker[[#This Row],[Start Date]],LeaveTracker[[#This Row],[End Date]],lstHolidays)</f>
        <v>1</v>
      </c>
      <c r="M4307" s="27"/>
    </row>
    <row r="4308" spans="1:13" ht="30" customHeight="1" x14ac:dyDescent="0.3">
      <c r="A4308" s="27">
        <f t="shared" si="42"/>
        <v>663</v>
      </c>
      <c r="B4308" s="31">
        <v>44992</v>
      </c>
      <c r="C4308" s="31">
        <v>44945</v>
      </c>
      <c r="D4308" s="19" t="s">
        <v>871</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19" t="s">
        <v>81</v>
      </c>
      <c r="K4308" s="51" t="str">
        <f ca="1">LeaveTracker[[#This Row],[Days]]&amp;" "&amp;LeaveTracker[[#This Row],[Type of Leave]]</f>
        <v>1 SL</v>
      </c>
      <c r="L4308" s="23">
        <f ca="1">NETWORKDAYS(LeaveTracker[[#This Row],[Start Date]],LeaveTracker[[#This Row],[End Date]],lstHolidays)</f>
        <v>1</v>
      </c>
      <c r="M4308" s="27"/>
    </row>
    <row r="4309" spans="1:13" ht="30" customHeight="1" x14ac:dyDescent="0.3">
      <c r="A4309" s="27">
        <v>663</v>
      </c>
      <c r="B4309" s="31">
        <v>44992</v>
      </c>
      <c r="C4309" s="31">
        <v>44945</v>
      </c>
      <c r="D4309" s="19" t="s">
        <v>871</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19" t="s">
        <v>81</v>
      </c>
      <c r="K4309" s="51" t="str">
        <f ca="1">LeaveTracker[[#This Row],[Days]]&amp;" "&amp;LeaveTracker[[#This Row],[Type of Leave]]</f>
        <v>2 SL</v>
      </c>
      <c r="L4309" s="23">
        <f ca="1">NETWORKDAYS(LeaveTracker[[#This Row],[Start Date]],LeaveTracker[[#This Row],[End Date]],lstHolidays)</f>
        <v>2</v>
      </c>
      <c r="M4309" s="27"/>
    </row>
    <row r="4310" spans="1:13" ht="30" customHeight="1" x14ac:dyDescent="0.3">
      <c r="A4310" s="27">
        <f t="shared" si="42"/>
        <v>664</v>
      </c>
      <c r="B4310" s="31">
        <v>44992</v>
      </c>
      <c r="C4310" s="31">
        <v>44964</v>
      </c>
      <c r="D4310" s="19" t="s">
        <v>290</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19" t="s">
        <v>82</v>
      </c>
      <c r="K4310" s="51" t="str">
        <f ca="1">LeaveTracker[[#This Row],[Days]]&amp;" "&amp;LeaveTracker[[#This Row],[Type of Leave]]</f>
        <v>4 VL</v>
      </c>
      <c r="L4310" s="23">
        <f ca="1">NETWORKDAYS(LeaveTracker[[#This Row],[Start Date]],LeaveTracker[[#This Row],[End Date]],lstHolidays)</f>
        <v>4</v>
      </c>
      <c r="M4310" s="27"/>
    </row>
    <row r="4311" spans="1:13" ht="30" customHeight="1" x14ac:dyDescent="0.3">
      <c r="A4311" s="27">
        <f t="shared" si="42"/>
        <v>665</v>
      </c>
      <c r="B4311" s="31">
        <v>44992</v>
      </c>
      <c r="C4311" s="31">
        <v>44935</v>
      </c>
      <c r="D4311" s="19" t="s">
        <v>541</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19" t="s">
        <v>81</v>
      </c>
      <c r="K4311" s="51" t="str">
        <f ca="1">LeaveTracker[[#This Row],[Days]]&amp;" "&amp;LeaveTracker[[#This Row],[Type of Leave]]</f>
        <v>2 SL</v>
      </c>
      <c r="L4311" s="23">
        <f ca="1">NETWORKDAYS(LeaveTracker[[#This Row],[Start Date]],LeaveTracker[[#This Row],[End Date]],lstHolidays)</f>
        <v>2</v>
      </c>
      <c r="M4311" s="27"/>
    </row>
    <row r="4312" spans="1:13" ht="30" customHeight="1" x14ac:dyDescent="0.3">
      <c r="A4312" s="27">
        <f t="shared" si="42"/>
        <v>666</v>
      </c>
      <c r="B4312" s="31">
        <v>44992</v>
      </c>
      <c r="D4312" s="19" t="s">
        <v>541</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19" t="s">
        <v>81</v>
      </c>
      <c r="K4312" s="51" t="str">
        <f ca="1">LeaveTracker[[#This Row],[Days]]&amp;" "&amp;LeaveTracker[[#This Row],[Type of Leave]]</f>
        <v>1 SL</v>
      </c>
      <c r="L4312" s="23">
        <f ca="1">NETWORKDAYS(LeaveTracker[[#This Row],[Start Date]],LeaveTracker[[#This Row],[End Date]],lstHolidays)</f>
        <v>1</v>
      </c>
      <c r="M4312" s="27"/>
    </row>
    <row r="4313" spans="1:13" ht="30" customHeight="1" x14ac:dyDescent="0.3">
      <c r="A4313" s="27">
        <f t="shared" ref="A4313:A4376" si="43">A4312+1</f>
        <v>667</v>
      </c>
      <c r="B4313" s="31">
        <v>44992</v>
      </c>
      <c r="C4313" s="31">
        <v>44965</v>
      </c>
      <c r="D4313" s="19" t="s">
        <v>344</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19" t="s">
        <v>82</v>
      </c>
      <c r="K4313" s="51" t="str">
        <f ca="1">LeaveTracker[[#This Row],[Days]]&amp;" "&amp;LeaveTracker[[#This Row],[Type of Leave]]</f>
        <v>3 VL</v>
      </c>
      <c r="L4313" s="23">
        <f ca="1">NETWORKDAYS(LeaveTracker[[#This Row],[Start Date]],LeaveTracker[[#This Row],[End Date]],lstHolidays)</f>
        <v>3</v>
      </c>
      <c r="M4313" s="27"/>
    </row>
    <row r="4314" spans="1:13" ht="30" customHeight="1" x14ac:dyDescent="0.3">
      <c r="A4314" s="27">
        <f t="shared" si="43"/>
        <v>668</v>
      </c>
      <c r="B4314" s="31">
        <v>44992</v>
      </c>
      <c r="C4314" s="31">
        <v>44964</v>
      </c>
      <c r="D4314" s="19" t="s">
        <v>720</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19" t="s">
        <v>82</v>
      </c>
      <c r="K4314" s="51" t="str">
        <f ca="1">LeaveTracker[[#This Row],[Days]]&amp;" "&amp;LeaveTracker[[#This Row],[Type of Leave]]</f>
        <v>2 VL</v>
      </c>
      <c r="L4314" s="23">
        <f ca="1">NETWORKDAYS(LeaveTracker[[#This Row],[Start Date]],LeaveTracker[[#This Row],[End Date]],lstHolidays)</f>
        <v>2</v>
      </c>
      <c r="M4314" s="27"/>
    </row>
    <row r="4315" spans="1:13" ht="30" customHeight="1" x14ac:dyDescent="0.3">
      <c r="A4315" s="27">
        <f t="shared" si="43"/>
        <v>669</v>
      </c>
      <c r="B4315" s="31">
        <v>44992</v>
      </c>
      <c r="C4315" s="31">
        <v>44963</v>
      </c>
      <c r="D4315" s="19" t="s">
        <v>347</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19" t="s">
        <v>81</v>
      </c>
      <c r="K4315" s="51" t="str">
        <f ca="1">LeaveTracker[[#This Row],[Days]]&amp;" "&amp;LeaveTracker[[#This Row],[Type of Leave]]</f>
        <v>2 SL</v>
      </c>
      <c r="L4315" s="23">
        <f ca="1">NETWORKDAYS(LeaveTracker[[#This Row],[Start Date]],LeaveTracker[[#This Row],[End Date]],lstHolidays)</f>
        <v>2</v>
      </c>
      <c r="M4315" s="27"/>
    </row>
    <row r="4316" spans="1:13" ht="30" customHeight="1" x14ac:dyDescent="0.3">
      <c r="A4316" s="27">
        <f t="shared" si="43"/>
        <v>670</v>
      </c>
      <c r="B4316" s="31">
        <v>44992</v>
      </c>
      <c r="C4316" s="31">
        <v>44966</v>
      </c>
      <c r="D4316" s="19" t="s">
        <v>612</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19" t="s">
        <v>81</v>
      </c>
      <c r="K4316" s="51" t="str">
        <f ca="1">LeaveTracker[[#This Row],[Days]]&amp;" "&amp;LeaveTracker[[#This Row],[Type of Leave]]</f>
        <v>1 SL</v>
      </c>
      <c r="L4316" s="23">
        <f ca="1">NETWORKDAYS(LeaveTracker[[#This Row],[Start Date]],LeaveTracker[[#This Row],[End Date]],lstHolidays)</f>
        <v>1</v>
      </c>
      <c r="M4316" s="27"/>
    </row>
    <row r="4317" spans="1:13" ht="30" customHeight="1" x14ac:dyDescent="0.3">
      <c r="A4317" s="27">
        <f t="shared" si="43"/>
        <v>671</v>
      </c>
      <c r="B4317" s="31">
        <v>44992</v>
      </c>
      <c r="C4317" s="31">
        <v>44913</v>
      </c>
      <c r="D4317" s="19" t="s">
        <v>1092</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19" t="s">
        <v>81</v>
      </c>
      <c r="K4317" s="51" t="str">
        <f ca="1">LeaveTracker[[#This Row],[Days]]&amp;" "&amp;LeaveTracker[[#This Row],[Type of Leave]]</f>
        <v>1 SL</v>
      </c>
      <c r="L4317" s="23">
        <f ca="1">NETWORKDAYS(LeaveTracker[[#This Row],[Start Date]],LeaveTracker[[#This Row],[End Date]],lstHolidays)</f>
        <v>1</v>
      </c>
      <c r="M4317" s="27"/>
    </row>
    <row r="4318" spans="1:13" ht="30"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19" t="s">
        <v>298</v>
      </c>
      <c r="J4318" s="43" t="s">
        <v>105</v>
      </c>
      <c r="K4318" s="51" t="str">
        <f ca="1">LeaveTracker[[#This Row],[Days]]&amp;" "&amp;LeaveTracker[[#This Row],[Type of Leave]]</f>
        <v>1 OTHER</v>
      </c>
      <c r="L4318" s="23">
        <f ca="1">NETWORKDAYS(LeaveTracker[[#This Row],[Start Date]],LeaveTracker[[#This Row],[End Date]],lstHolidays)</f>
        <v>1</v>
      </c>
      <c r="M4318" s="27"/>
    </row>
    <row r="4319" spans="1:13" ht="30" customHeight="1" x14ac:dyDescent="0.3">
      <c r="A4319" s="27">
        <f t="shared" si="43"/>
        <v>673</v>
      </c>
      <c r="B4319" s="31">
        <v>44992</v>
      </c>
      <c r="C4319" s="31">
        <v>44930</v>
      </c>
      <c r="D4319" s="19" t="s">
        <v>748</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19" t="s">
        <v>81</v>
      </c>
      <c r="K4319" s="51" t="str">
        <f ca="1">LeaveTracker[[#This Row],[Days]]&amp;" "&amp;LeaveTracker[[#This Row],[Type of Leave]]</f>
        <v>1 SL</v>
      </c>
      <c r="L4319" s="23">
        <f ca="1">NETWORKDAYS(LeaveTracker[[#This Row],[Start Date]],LeaveTracker[[#This Row],[End Date]],lstHolidays)</f>
        <v>1</v>
      </c>
      <c r="M4319" s="27"/>
    </row>
    <row r="4320" spans="1:13" ht="30" customHeight="1" x14ac:dyDescent="0.3">
      <c r="A4320" s="27">
        <f t="shared" si="43"/>
        <v>674</v>
      </c>
      <c r="B4320" s="31">
        <v>44992</v>
      </c>
      <c r="C4320" s="31">
        <v>44923</v>
      </c>
      <c r="D4320" s="19" t="s">
        <v>355</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19" t="s">
        <v>81</v>
      </c>
      <c r="K4320" s="51" t="str">
        <f ca="1">LeaveTracker[[#This Row],[Days]]&amp;" "&amp;LeaveTracker[[#This Row],[Type of Leave]]</f>
        <v>1 SL</v>
      </c>
      <c r="L4320" s="23">
        <f ca="1">NETWORKDAYS(LeaveTracker[[#This Row],[Start Date]],LeaveTracker[[#This Row],[End Date]],lstHolidays)</f>
        <v>1</v>
      </c>
      <c r="M4320" s="27"/>
    </row>
    <row r="4321" spans="1:13" ht="30" customHeight="1" x14ac:dyDescent="0.3">
      <c r="A4321" s="27">
        <f t="shared" si="43"/>
        <v>675</v>
      </c>
      <c r="B4321" s="31">
        <v>44992</v>
      </c>
      <c r="C4321" s="31">
        <v>44935</v>
      </c>
      <c r="D4321" s="19" t="s">
        <v>863</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19" t="s">
        <v>81</v>
      </c>
      <c r="K4321" s="51" t="str">
        <f ca="1">LeaveTracker[[#This Row],[Days]]&amp;" "&amp;LeaveTracker[[#This Row],[Type of Leave]]</f>
        <v>10 SL</v>
      </c>
      <c r="L4321" s="23">
        <f ca="1">NETWORKDAYS(LeaveTracker[[#This Row],[Start Date]],LeaveTracker[[#This Row],[End Date]],lstHolidays)</f>
        <v>10</v>
      </c>
      <c r="M4321" s="27"/>
    </row>
    <row r="4322" spans="1:13" ht="30" customHeight="1" x14ac:dyDescent="0.3">
      <c r="A4322" s="27">
        <f t="shared" si="43"/>
        <v>676</v>
      </c>
      <c r="B4322" s="31">
        <v>44992</v>
      </c>
      <c r="C4322" s="31">
        <v>44937</v>
      </c>
      <c r="D4322" s="19" t="s">
        <v>513</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19" t="s">
        <v>81</v>
      </c>
      <c r="K4322" s="51" t="str">
        <f ca="1">LeaveTracker[[#This Row],[Days]]&amp;" "&amp;LeaveTracker[[#This Row],[Type of Leave]]</f>
        <v>1 SL</v>
      </c>
      <c r="L4322" s="23">
        <f ca="1">NETWORKDAYS(LeaveTracker[[#This Row],[Start Date]],LeaveTracker[[#This Row],[End Date]],lstHolidays)</f>
        <v>1</v>
      </c>
      <c r="M4322" s="27"/>
    </row>
    <row r="4323" spans="1:13" ht="30" customHeight="1" x14ac:dyDescent="0.3">
      <c r="A4323" s="27">
        <f t="shared" si="43"/>
        <v>677</v>
      </c>
      <c r="B4323" s="31">
        <v>44992</v>
      </c>
      <c r="C4323" s="31">
        <v>44937</v>
      </c>
      <c r="D4323" s="19" t="s">
        <v>513</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19" t="s">
        <v>81</v>
      </c>
      <c r="K4323" s="51" t="str">
        <f ca="1">LeaveTracker[[#This Row],[Days]]&amp;" "&amp;LeaveTracker[[#This Row],[Type of Leave]]</f>
        <v>1 SL</v>
      </c>
      <c r="L4323" s="23">
        <f ca="1">NETWORKDAYS(LeaveTracker[[#This Row],[Start Date]],LeaveTracker[[#This Row],[End Date]],lstHolidays)</f>
        <v>1</v>
      </c>
      <c r="M4323" s="27"/>
    </row>
    <row r="4324" spans="1:13" ht="30" customHeight="1" x14ac:dyDescent="0.3">
      <c r="A4324" s="27">
        <v>677</v>
      </c>
      <c r="B4324" s="31">
        <v>44992</v>
      </c>
      <c r="C4324" s="31">
        <v>44937</v>
      </c>
      <c r="D4324" s="19" t="s">
        <v>513</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19" t="s">
        <v>81</v>
      </c>
      <c r="K4324" s="51" t="str">
        <f ca="1">LeaveTracker[[#This Row],[Days]]&amp;" "&amp;LeaveTracker[[#This Row],[Type of Leave]]</f>
        <v>1 SL</v>
      </c>
      <c r="L4324" s="23">
        <f ca="1">NETWORKDAYS(LeaveTracker[[#This Row],[Start Date]],LeaveTracker[[#This Row],[End Date]],lstHolidays)</f>
        <v>1</v>
      </c>
      <c r="M4324" s="27"/>
    </row>
    <row r="4325" spans="1:13" ht="30" customHeight="1" x14ac:dyDescent="0.3">
      <c r="A4325" s="27">
        <f t="shared" si="43"/>
        <v>678</v>
      </c>
      <c r="B4325" s="31">
        <v>44992</v>
      </c>
      <c r="C4325" s="31">
        <v>44967</v>
      </c>
      <c r="D4325" s="19" t="s">
        <v>878</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19" t="s">
        <v>81</v>
      </c>
      <c r="K4325" s="51" t="str">
        <f ca="1">LeaveTracker[[#This Row],[Days]]&amp;" "&amp;LeaveTracker[[#This Row],[Type of Leave]]</f>
        <v>1 SL</v>
      </c>
      <c r="L4325" s="23">
        <f ca="1">NETWORKDAYS(LeaveTracker[[#This Row],[Start Date]],LeaveTracker[[#This Row],[End Date]],lstHolidays)</f>
        <v>1</v>
      </c>
      <c r="M4325" s="27"/>
    </row>
    <row r="4326" spans="1:13" ht="30" customHeight="1" x14ac:dyDescent="0.3">
      <c r="A4326" s="27">
        <f t="shared" si="43"/>
        <v>679</v>
      </c>
      <c r="B4326" s="31">
        <v>44992</v>
      </c>
      <c r="C4326" s="31">
        <v>44967</v>
      </c>
      <c r="D4326" s="19" t="s">
        <v>2156</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19" t="s">
        <v>298</v>
      </c>
      <c r="J4326" s="43" t="s">
        <v>105</v>
      </c>
      <c r="K4326" s="51" t="str">
        <f ca="1">LeaveTracker[[#This Row],[Days]]&amp;" "&amp;LeaveTracker[[#This Row],[Type of Leave]]</f>
        <v>1 OTHER</v>
      </c>
      <c r="L4326" s="23">
        <f ca="1">NETWORKDAYS(LeaveTracker[[#This Row],[Start Date]],LeaveTracker[[#This Row],[End Date]],lstHolidays)</f>
        <v>1</v>
      </c>
      <c r="M4326" s="27"/>
    </row>
    <row r="4327" spans="1:13" ht="30" customHeight="1" x14ac:dyDescent="0.3">
      <c r="A4327" s="27">
        <f t="shared" si="43"/>
        <v>680</v>
      </c>
      <c r="B4327" s="31">
        <v>44992</v>
      </c>
      <c r="C4327" s="31">
        <v>44958</v>
      </c>
      <c r="D4327" s="19" t="s">
        <v>1092</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19" t="s">
        <v>81</v>
      </c>
      <c r="K4327" s="51" t="str">
        <f ca="1">LeaveTracker[[#This Row],[Days]]&amp;" "&amp;LeaveTracker[[#This Row],[Type of Leave]]</f>
        <v>2 SL</v>
      </c>
      <c r="L4327" s="23">
        <f ca="1">NETWORKDAYS(LeaveTracker[[#This Row],[Start Date]],LeaveTracker[[#This Row],[End Date]],lstHolidays)</f>
        <v>2</v>
      </c>
      <c r="M4327" s="27"/>
    </row>
    <row r="4328" spans="1:13" ht="30" customHeight="1" x14ac:dyDescent="0.3">
      <c r="A4328" s="27">
        <f t="shared" si="43"/>
        <v>681</v>
      </c>
      <c r="B4328" s="31">
        <v>44992</v>
      </c>
      <c r="C4328" s="31">
        <v>44957</v>
      </c>
      <c r="D4328" s="19" t="s">
        <v>2025</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19" t="s">
        <v>82</v>
      </c>
      <c r="K4328" s="51" t="str">
        <f ca="1">LeaveTracker[[#This Row],[Days]]&amp;" "&amp;LeaveTracker[[#This Row],[Type of Leave]]</f>
        <v>1 VL</v>
      </c>
      <c r="L4328" s="23">
        <f ca="1">NETWORKDAYS(LeaveTracker[[#This Row],[Start Date]],LeaveTracker[[#This Row],[End Date]],lstHolidays)</f>
        <v>1</v>
      </c>
      <c r="M4328" s="27"/>
    </row>
    <row r="4329" spans="1:13" ht="30" customHeight="1" x14ac:dyDescent="0.3">
      <c r="A4329" s="27">
        <f t="shared" si="43"/>
        <v>682</v>
      </c>
      <c r="B4329" s="31">
        <v>44992</v>
      </c>
      <c r="C4329" s="31">
        <v>44959</v>
      </c>
      <c r="D4329" s="19" t="s">
        <v>1083</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19" t="s">
        <v>81</v>
      </c>
      <c r="K4329" s="51" t="str">
        <f ca="1">LeaveTracker[[#This Row],[Days]]&amp;" "&amp;LeaveTracker[[#This Row],[Type of Leave]]</f>
        <v>1 SL</v>
      </c>
      <c r="L4329" s="23">
        <f ca="1">NETWORKDAYS(LeaveTracker[[#This Row],[Start Date]],LeaveTracker[[#This Row],[End Date]],lstHolidays)</f>
        <v>1</v>
      </c>
      <c r="M4329" s="27"/>
    </row>
    <row r="4330" spans="1:13" ht="30" customHeight="1" x14ac:dyDescent="0.3">
      <c r="A4330" s="27">
        <f t="shared" si="43"/>
        <v>683</v>
      </c>
      <c r="B4330" s="31">
        <v>44992</v>
      </c>
      <c r="C4330" s="31">
        <v>44930</v>
      </c>
      <c r="D4330" s="19" t="s">
        <v>860</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19" t="s">
        <v>81</v>
      </c>
      <c r="K4330" s="51" t="str">
        <f ca="1">LeaveTracker[[#This Row],[Days]]&amp;" "&amp;LeaveTracker[[#This Row],[Type of Leave]]</f>
        <v>1 SL</v>
      </c>
      <c r="L4330" s="23">
        <f ca="1">NETWORKDAYS(LeaveTracker[[#This Row],[Start Date]],LeaveTracker[[#This Row],[End Date]],lstHolidays)</f>
        <v>1</v>
      </c>
      <c r="M4330" s="27"/>
    </row>
    <row r="4331" spans="1:13" ht="30" customHeight="1" x14ac:dyDescent="0.3">
      <c r="A4331" s="27">
        <f t="shared" si="43"/>
        <v>684</v>
      </c>
      <c r="B4331" s="31">
        <v>44992</v>
      </c>
      <c r="C4331" s="31">
        <v>44966</v>
      </c>
      <c r="D4331" s="19" t="s">
        <v>863</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19" t="s">
        <v>81</v>
      </c>
      <c r="K4331" s="51" t="str">
        <f ca="1">LeaveTracker[[#This Row],[Days]]&amp;" "&amp;LeaveTracker[[#This Row],[Type of Leave]]</f>
        <v>1 SL</v>
      </c>
      <c r="L4331" s="23">
        <f ca="1">NETWORKDAYS(LeaveTracker[[#This Row],[Start Date]],LeaveTracker[[#This Row],[End Date]],lstHolidays)</f>
        <v>1</v>
      </c>
      <c r="M4331" s="27"/>
    </row>
    <row r="4332" spans="1:13" ht="30" customHeight="1" x14ac:dyDescent="0.3">
      <c r="A4332" s="27">
        <v>684</v>
      </c>
      <c r="B4332" s="31">
        <v>44992</v>
      </c>
      <c r="C4332" s="31">
        <v>44966</v>
      </c>
      <c r="D4332" s="19" t="s">
        <v>863</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19" t="s">
        <v>81</v>
      </c>
      <c r="K4332" s="51" t="str">
        <f ca="1">LeaveTracker[[#This Row],[Days]]&amp;" "&amp;LeaveTracker[[#This Row],[Type of Leave]]</f>
        <v>1 SL</v>
      </c>
      <c r="L4332" s="23">
        <f ca="1">NETWORKDAYS(LeaveTracker[[#This Row],[Start Date]],LeaveTracker[[#This Row],[End Date]],lstHolidays)</f>
        <v>1</v>
      </c>
      <c r="M4332" s="27"/>
    </row>
    <row r="4333" spans="1:13" ht="30" customHeight="1" x14ac:dyDescent="0.3">
      <c r="A4333" s="27">
        <v>684</v>
      </c>
      <c r="B4333" s="31">
        <v>44992</v>
      </c>
      <c r="C4333" s="31">
        <v>44966</v>
      </c>
      <c r="D4333" s="19" t="s">
        <v>863</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19" t="s">
        <v>81</v>
      </c>
      <c r="K4333" s="51" t="str">
        <f ca="1">LeaveTracker[[#This Row],[Days]]&amp;" "&amp;LeaveTracker[[#This Row],[Type of Leave]]</f>
        <v>4 SL</v>
      </c>
      <c r="L4333" s="23">
        <f ca="1">NETWORKDAYS(LeaveTracker[[#This Row],[Start Date]],LeaveTracker[[#This Row],[End Date]],lstHolidays)</f>
        <v>4</v>
      </c>
      <c r="M4333" s="27"/>
    </row>
    <row r="4334" spans="1:13" ht="30" customHeight="1" x14ac:dyDescent="0.3">
      <c r="A4334" s="27">
        <f t="shared" si="43"/>
        <v>685</v>
      </c>
      <c r="B4334" s="31">
        <v>44992</v>
      </c>
      <c r="C4334" s="31">
        <v>44950</v>
      </c>
      <c r="D4334" s="19" t="s">
        <v>1010</v>
      </c>
      <c r="E4334" s="51" t="str">
        <f>IF(ISBLANK(LeaveTracker[[#This Row],[Employee Name]]),"-----",VLOOKUP(LeaveTracker[[#This Row],[Employee Name]],Employees[[Employee Name]:[Office]],7))</f>
        <v>NUTRITION OFFICE</v>
      </c>
      <c r="F4334" s="51" t="str">
        <f>IF(ISBLANK(LeaveTracker[[#This Row],[Employee Name]]),"-----",VLOOKUP(LeaveTracker[[#This Row],[Employee Name]],Employees[[Employee Name]:[Office]],6))</f>
        <v>REGULAR</v>
      </c>
      <c r="G4334" s="24">
        <v>44959</v>
      </c>
      <c r="H4334" s="24">
        <v>44959</v>
      </c>
      <c r="I4334" s="19" t="s">
        <v>82</v>
      </c>
      <c r="K4334" s="51" t="str">
        <f ca="1">LeaveTracker[[#This Row],[Days]]&amp;" "&amp;LeaveTracker[[#This Row],[Type of Leave]]</f>
        <v>1 VL</v>
      </c>
      <c r="L4334" s="23">
        <f ca="1">NETWORKDAYS(LeaveTracker[[#This Row],[Start Date]],LeaveTracker[[#This Row],[End Date]],lstHolidays)</f>
        <v>1</v>
      </c>
      <c r="M4334" s="27"/>
    </row>
    <row r="4335" spans="1:13" ht="30" customHeight="1" x14ac:dyDescent="0.3">
      <c r="A4335" s="27">
        <f t="shared" si="43"/>
        <v>686</v>
      </c>
      <c r="B4335" s="31">
        <v>44992</v>
      </c>
      <c r="C4335" s="31">
        <v>44958</v>
      </c>
      <c r="D4335" s="19" t="s">
        <v>513</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19" t="s">
        <v>81</v>
      </c>
      <c r="K4335" s="51" t="str">
        <f ca="1">LeaveTracker[[#This Row],[Days]]&amp;" "&amp;LeaveTracker[[#This Row],[Type of Leave]]</f>
        <v>1 SL</v>
      </c>
      <c r="L4335" s="23">
        <f ca="1">NETWORKDAYS(LeaveTracker[[#This Row],[Start Date]],LeaveTracker[[#This Row],[End Date]],lstHolidays)</f>
        <v>1</v>
      </c>
      <c r="M4335" s="27"/>
    </row>
    <row r="4336" spans="1:13" ht="30" customHeight="1" x14ac:dyDescent="0.3">
      <c r="A4336" s="27">
        <v>686</v>
      </c>
      <c r="B4336" s="31">
        <v>44992</v>
      </c>
      <c r="C4336" s="31">
        <v>44958</v>
      </c>
      <c r="D4336" s="19" t="s">
        <v>513</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19" t="s">
        <v>81</v>
      </c>
      <c r="K4336" s="51" t="str">
        <f ca="1">LeaveTracker[[#This Row],[Days]]&amp;" "&amp;LeaveTracker[[#This Row],[Type of Leave]]</f>
        <v>1 SL</v>
      </c>
      <c r="L4336" s="23">
        <f ca="1">NETWORKDAYS(LeaveTracker[[#This Row],[Start Date]],LeaveTracker[[#This Row],[End Date]],lstHolidays)</f>
        <v>1</v>
      </c>
      <c r="M4336" s="27"/>
    </row>
    <row r="4337" spans="1:13" ht="30" customHeight="1" x14ac:dyDescent="0.3">
      <c r="A4337" s="27">
        <v>686</v>
      </c>
      <c r="B4337" s="31">
        <v>44992</v>
      </c>
      <c r="C4337" s="31">
        <v>44958</v>
      </c>
      <c r="D4337" s="19" t="s">
        <v>513</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19" t="s">
        <v>81</v>
      </c>
      <c r="K4337" s="51" t="str">
        <f ca="1">LeaveTracker[[#This Row],[Days]]&amp;" "&amp;LeaveTracker[[#This Row],[Type of Leave]]</f>
        <v>1 SL</v>
      </c>
      <c r="L4337" s="23">
        <f ca="1">NETWORKDAYS(LeaveTracker[[#This Row],[Start Date]],LeaveTracker[[#This Row],[End Date]],lstHolidays)</f>
        <v>1</v>
      </c>
      <c r="M4337" s="27"/>
    </row>
    <row r="4338" spans="1:13" ht="30" customHeight="1" x14ac:dyDescent="0.3">
      <c r="A4338" s="27">
        <f t="shared" si="43"/>
        <v>687</v>
      </c>
      <c r="B4338" s="31">
        <v>44992</v>
      </c>
      <c r="C4338" s="31">
        <v>44958</v>
      </c>
      <c r="D4338" s="19" t="s">
        <v>1092</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19" t="s">
        <v>81</v>
      </c>
      <c r="K4338" s="51" t="str">
        <f ca="1">LeaveTracker[[#This Row],[Days]]&amp;" "&amp;LeaveTracker[[#This Row],[Type of Leave]]</f>
        <v>1 SL</v>
      </c>
      <c r="L4338" s="23">
        <f ca="1">NETWORKDAYS(LeaveTracker[[#This Row],[Start Date]],LeaveTracker[[#This Row],[End Date]],lstHolidays)</f>
        <v>1</v>
      </c>
      <c r="M4338" s="27"/>
    </row>
    <row r="4339" spans="1:13" ht="30" customHeight="1" x14ac:dyDescent="0.3">
      <c r="A4339" s="27">
        <f t="shared" si="43"/>
        <v>688</v>
      </c>
      <c r="B4339" s="31">
        <v>44992</v>
      </c>
      <c r="C4339" s="31">
        <v>44953</v>
      </c>
      <c r="D4339" s="19" t="s">
        <v>1851</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19" t="s">
        <v>298</v>
      </c>
      <c r="J4339" s="43" t="s">
        <v>105</v>
      </c>
      <c r="K4339" s="51" t="str">
        <f ca="1">LeaveTracker[[#This Row],[Days]]&amp;" "&amp;LeaveTracker[[#This Row],[Type of Leave]]</f>
        <v>1 OTHER</v>
      </c>
      <c r="L4339" s="23">
        <f ca="1">NETWORKDAYS(LeaveTracker[[#This Row],[Start Date]],LeaveTracker[[#This Row],[End Date]],lstHolidays)</f>
        <v>1</v>
      </c>
      <c r="M4339" s="27"/>
    </row>
    <row r="4340" spans="1:13" ht="30" customHeight="1" x14ac:dyDescent="0.3">
      <c r="A4340" s="27">
        <f t="shared" si="43"/>
        <v>689</v>
      </c>
      <c r="B4340" s="31">
        <v>44992</v>
      </c>
      <c r="C4340" s="31">
        <v>44950</v>
      </c>
      <c r="D4340" s="19" t="s">
        <v>519</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19" t="s">
        <v>81</v>
      </c>
      <c r="K4340" s="51" t="str">
        <f ca="1">LeaveTracker[[#This Row],[Days]]&amp;" "&amp;LeaveTracker[[#This Row],[Type of Leave]]</f>
        <v>1 SL</v>
      </c>
      <c r="L4340" s="23">
        <f ca="1">NETWORKDAYS(LeaveTracker[[#This Row],[Start Date]],LeaveTracker[[#This Row],[End Date]],lstHolidays)</f>
        <v>1</v>
      </c>
      <c r="M4340" s="27"/>
    </row>
    <row r="4341" spans="1:13" ht="30" customHeight="1" x14ac:dyDescent="0.3">
      <c r="A4341" s="27">
        <f t="shared" si="43"/>
        <v>690</v>
      </c>
      <c r="B4341" s="31">
        <v>44992</v>
      </c>
      <c r="C4341" s="31">
        <v>44777</v>
      </c>
      <c r="D4341" s="19" t="s">
        <v>1839</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19" t="s">
        <v>82</v>
      </c>
      <c r="K4341" s="51" t="str">
        <f ca="1">LeaveTracker[[#This Row],[Days]]&amp;" "&amp;LeaveTracker[[#This Row],[Type of Leave]]</f>
        <v>4 VL</v>
      </c>
      <c r="L4341" s="23">
        <f ca="1">NETWORKDAYS(LeaveTracker[[#This Row],[Start Date]],LeaveTracker[[#This Row],[End Date]],lstHolidays)</f>
        <v>4</v>
      </c>
      <c r="M4341" s="27"/>
    </row>
    <row r="4342" spans="1:13" ht="30" customHeight="1" x14ac:dyDescent="0.3">
      <c r="A4342" s="27">
        <f t="shared" si="43"/>
        <v>691</v>
      </c>
      <c r="B4342" s="31">
        <v>44992</v>
      </c>
      <c r="C4342" s="31">
        <v>44937</v>
      </c>
      <c r="D4342" s="19" t="s">
        <v>1164</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19" t="s">
        <v>298</v>
      </c>
      <c r="K4342" s="51" t="str">
        <f ca="1">LeaveTracker[[#This Row],[Days]]&amp;" "&amp;LeaveTracker[[#This Row],[Type of Leave]]</f>
        <v>1 OTHER</v>
      </c>
      <c r="L4342" s="23">
        <f ca="1">NETWORKDAYS(LeaveTracker[[#This Row],[Start Date]],LeaveTracker[[#This Row],[End Date]],lstHolidays)</f>
        <v>1</v>
      </c>
      <c r="M4342" s="27"/>
    </row>
    <row r="4343" spans="1:13" ht="30" customHeight="1" x14ac:dyDescent="0.3">
      <c r="A4343" s="27">
        <f t="shared" si="43"/>
        <v>692</v>
      </c>
      <c r="B4343" s="31">
        <v>44992</v>
      </c>
      <c r="C4343" s="31">
        <v>44914</v>
      </c>
      <c r="D4343" s="19" t="s">
        <v>1842</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19" t="s">
        <v>81</v>
      </c>
      <c r="K4343" s="51" t="str">
        <f ca="1">LeaveTracker[[#This Row],[Days]]&amp;" "&amp;LeaveTracker[[#This Row],[Type of Leave]]</f>
        <v>12 SL</v>
      </c>
      <c r="L4343" s="23">
        <f ca="1">NETWORKDAYS(LeaveTracker[[#This Row],[Start Date]],LeaveTracker[[#This Row],[End Date]],lstHolidays)</f>
        <v>12</v>
      </c>
      <c r="M4343" s="27"/>
    </row>
    <row r="4344" spans="1:13" ht="30" customHeight="1" x14ac:dyDescent="0.3">
      <c r="A4344" s="27">
        <f t="shared" si="43"/>
        <v>693</v>
      </c>
      <c r="B4344" s="31">
        <v>44992</v>
      </c>
      <c r="C4344" s="31">
        <v>44917</v>
      </c>
      <c r="D4344" s="19" t="s">
        <v>1843</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19" t="s">
        <v>81</v>
      </c>
      <c r="K4344" s="51" t="str">
        <f ca="1">LeaveTracker[[#This Row],[Days]]&amp;" "&amp;LeaveTracker[[#This Row],[Type of Leave]]</f>
        <v>1 SL</v>
      </c>
      <c r="L4344" s="23">
        <f ca="1">NETWORKDAYS(LeaveTracker[[#This Row],[Start Date]],LeaveTracker[[#This Row],[End Date]],lstHolidays)</f>
        <v>1</v>
      </c>
      <c r="M4344" s="27"/>
    </row>
    <row r="4345" spans="1:13" ht="30" customHeight="1" x14ac:dyDescent="0.3">
      <c r="A4345" s="27">
        <f t="shared" si="43"/>
        <v>694</v>
      </c>
      <c r="B4345" s="31">
        <v>44992</v>
      </c>
      <c r="C4345" s="31">
        <v>44951</v>
      </c>
      <c r="D4345" s="19" t="s">
        <v>1964</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19" t="s">
        <v>81</v>
      </c>
      <c r="K4345" s="51" t="str">
        <f ca="1">LeaveTracker[[#This Row],[Days]]&amp;" "&amp;LeaveTracker[[#This Row],[Type of Leave]]</f>
        <v>1 SL</v>
      </c>
      <c r="L4345" s="23">
        <f ca="1">NETWORKDAYS(LeaveTracker[[#This Row],[Start Date]],LeaveTracker[[#This Row],[End Date]],lstHolidays)</f>
        <v>1</v>
      </c>
      <c r="M4345" s="27"/>
    </row>
    <row r="4346" spans="1:13" ht="30" customHeight="1" x14ac:dyDescent="0.3">
      <c r="A4346" s="27">
        <f t="shared" si="43"/>
        <v>695</v>
      </c>
      <c r="B4346" s="31">
        <v>44992</v>
      </c>
      <c r="C4346" s="31">
        <v>44928</v>
      </c>
      <c r="D4346" s="19" t="s">
        <v>1965</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19" t="s">
        <v>81</v>
      </c>
      <c r="K4346" s="51" t="str">
        <f ca="1">LeaveTracker[[#This Row],[Days]]&amp;" "&amp;LeaveTracker[[#This Row],[Type of Leave]]</f>
        <v>1 SL</v>
      </c>
      <c r="L4346" s="23">
        <f ca="1">NETWORKDAYS(LeaveTracker[[#This Row],[Start Date]],LeaveTracker[[#This Row],[End Date]],lstHolidays)</f>
        <v>1</v>
      </c>
      <c r="M4346" s="27"/>
    </row>
    <row r="4347" spans="1:13" ht="30" customHeight="1" x14ac:dyDescent="0.3">
      <c r="A4347" s="27">
        <f t="shared" si="43"/>
        <v>696</v>
      </c>
      <c r="B4347" s="31">
        <v>44992</v>
      </c>
      <c r="C4347" s="31">
        <v>44959</v>
      </c>
      <c r="D4347" s="19" t="s">
        <v>2157</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19" t="s">
        <v>81</v>
      </c>
      <c r="K4347" s="51" t="str">
        <f ca="1">LeaveTracker[[#This Row],[Days]]&amp;" "&amp;LeaveTracker[[#This Row],[Type of Leave]]</f>
        <v>2 SL</v>
      </c>
      <c r="L4347" s="23">
        <f ca="1">NETWORKDAYS(LeaveTracker[[#This Row],[Start Date]],LeaveTracker[[#This Row],[End Date]],lstHolidays)</f>
        <v>2</v>
      </c>
      <c r="M4347" s="27"/>
    </row>
    <row r="4348" spans="1:13" ht="30" customHeight="1" x14ac:dyDescent="0.3">
      <c r="A4348" s="27">
        <f t="shared" si="43"/>
        <v>697</v>
      </c>
      <c r="B4348" s="31">
        <v>44992</v>
      </c>
      <c r="C4348" s="31">
        <v>44916</v>
      </c>
      <c r="D4348" s="19" t="s">
        <v>1902</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19" t="s">
        <v>82</v>
      </c>
      <c r="K4348" s="51" t="str">
        <f ca="1">LeaveTracker[[#This Row],[Days]]&amp;" "&amp;LeaveTracker[[#This Row],[Type of Leave]]</f>
        <v>3 VL</v>
      </c>
      <c r="L4348" s="23">
        <f ca="1">NETWORKDAYS(LeaveTracker[[#This Row],[Start Date]],LeaveTracker[[#This Row],[End Date]],lstHolidays)</f>
        <v>3</v>
      </c>
      <c r="M4348" s="27"/>
    </row>
    <row r="4349" spans="1:13" ht="30" customHeight="1" x14ac:dyDescent="0.3">
      <c r="A4349" s="27">
        <f t="shared" si="43"/>
        <v>698</v>
      </c>
      <c r="B4349" s="31">
        <v>44992</v>
      </c>
      <c r="C4349" s="31">
        <v>44958</v>
      </c>
      <c r="D4349" s="19" t="s">
        <v>1828</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19" t="s">
        <v>81</v>
      </c>
      <c r="K4349" s="51" t="str">
        <f>LeaveTracker[[#This Row],[Days]]&amp;" "&amp;LeaveTracker[[#This Row],[Type of Leave]]</f>
        <v>1 SL</v>
      </c>
      <c r="L4349" s="23">
        <v>1</v>
      </c>
      <c r="M4349" s="27"/>
    </row>
    <row r="4350" spans="1:13" ht="30" customHeight="1" x14ac:dyDescent="0.3">
      <c r="A4350" s="27">
        <v>698</v>
      </c>
      <c r="B4350" s="31">
        <v>44992</v>
      </c>
      <c r="C4350" s="31">
        <v>44958</v>
      </c>
      <c r="D4350" s="19" t="s">
        <v>1828</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19" t="s">
        <v>81</v>
      </c>
      <c r="K4350" s="51" t="str">
        <f>LeaveTracker[[#This Row],[Days]]&amp;" "&amp;LeaveTracker[[#This Row],[Type of Leave]]</f>
        <v>1 SL</v>
      </c>
      <c r="L4350" s="23">
        <v>1</v>
      </c>
      <c r="M4350" s="27"/>
    </row>
    <row r="4351" spans="1:13" ht="30" customHeight="1" x14ac:dyDescent="0.3">
      <c r="A4351" s="27">
        <f t="shared" si="43"/>
        <v>699</v>
      </c>
      <c r="B4351" s="31">
        <v>44992</v>
      </c>
      <c r="C4351" s="31">
        <v>44950</v>
      </c>
      <c r="D4351" s="19" t="s">
        <v>1827</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19" t="s">
        <v>82</v>
      </c>
      <c r="K4351" s="51" t="str">
        <f ca="1">LeaveTracker[[#This Row],[Days]]&amp;" "&amp;LeaveTracker[[#This Row],[Type of Leave]]</f>
        <v>9 VL</v>
      </c>
      <c r="L4351" s="23">
        <f ca="1">NETWORKDAYS(LeaveTracker[[#This Row],[Start Date]],LeaveTracker[[#This Row],[End Date]],lstHolidays)</f>
        <v>9</v>
      </c>
      <c r="M4351" s="27"/>
    </row>
    <row r="4352" spans="1:13" ht="30" customHeight="1" x14ac:dyDescent="0.3">
      <c r="A4352" s="27">
        <f t="shared" si="43"/>
        <v>700</v>
      </c>
      <c r="B4352" s="31">
        <v>44992</v>
      </c>
      <c r="C4352" s="31">
        <v>44932</v>
      </c>
      <c r="D4352" s="19" t="s">
        <v>1886</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19" t="s">
        <v>81</v>
      </c>
      <c r="K4352" s="51" t="str">
        <f ca="1">LeaveTracker[[#This Row],[Days]]&amp;" "&amp;LeaveTracker[[#This Row],[Type of Leave]]</f>
        <v>2 SL</v>
      </c>
      <c r="L4352" s="23">
        <f ca="1">NETWORKDAYS(LeaveTracker[[#This Row],[Start Date]],LeaveTracker[[#This Row],[End Date]],lstHolidays)</f>
        <v>2</v>
      </c>
      <c r="M4352" s="27"/>
    </row>
    <row r="4353" spans="1:13" ht="30" customHeight="1" x14ac:dyDescent="0.3">
      <c r="A4353" s="27">
        <f t="shared" si="43"/>
        <v>701</v>
      </c>
      <c r="B4353" s="31">
        <v>44992</v>
      </c>
      <c r="C4353" s="31">
        <v>44946</v>
      </c>
      <c r="D4353" s="19" t="s">
        <v>1886</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19" t="s">
        <v>298</v>
      </c>
      <c r="J4353" s="43" t="s">
        <v>105</v>
      </c>
      <c r="K4353" s="51" t="str">
        <f ca="1">LeaveTracker[[#This Row],[Days]]&amp;" "&amp;LeaveTracker[[#This Row],[Type of Leave]]</f>
        <v>1 OTHER</v>
      </c>
      <c r="L4353" s="23">
        <f ca="1">NETWORKDAYS(LeaveTracker[[#This Row],[Start Date]],LeaveTracker[[#This Row],[End Date]],lstHolidays)</f>
        <v>1</v>
      </c>
      <c r="M4353" s="27"/>
    </row>
    <row r="4354" spans="1:13" ht="30" customHeight="1" x14ac:dyDescent="0.3">
      <c r="A4354" s="27">
        <f t="shared" si="43"/>
        <v>702</v>
      </c>
      <c r="B4354" s="31">
        <v>44992</v>
      </c>
      <c r="C4354" s="31">
        <v>44932</v>
      </c>
      <c r="D4354" s="19" t="s">
        <v>2159</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19" t="s">
        <v>81</v>
      </c>
      <c r="K4354" s="51" t="str">
        <f ca="1">LeaveTracker[[#This Row],[Days]]&amp;" "&amp;LeaveTracker[[#This Row],[Type of Leave]]</f>
        <v>3 SL</v>
      </c>
      <c r="L4354" s="23">
        <f ca="1">NETWORKDAYS(LeaveTracker[[#This Row],[Start Date]],LeaveTracker[[#This Row],[End Date]],lstHolidays)</f>
        <v>3</v>
      </c>
      <c r="M4354" s="27"/>
    </row>
    <row r="4355" spans="1:13" ht="30" customHeight="1" x14ac:dyDescent="0.3">
      <c r="A4355" s="27">
        <f t="shared" si="43"/>
        <v>703</v>
      </c>
      <c r="B4355" s="31">
        <v>44992</v>
      </c>
      <c r="C4355" s="31">
        <v>44971</v>
      </c>
      <c r="D4355" s="19" t="s">
        <v>2079</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19" t="s">
        <v>81</v>
      </c>
      <c r="K4355" s="51" t="str">
        <f ca="1">LeaveTracker[[#This Row],[Days]]&amp;" "&amp;LeaveTracker[[#This Row],[Type of Leave]]</f>
        <v>3 SL</v>
      </c>
      <c r="L4355" s="23">
        <f ca="1">NETWORKDAYS(LeaveTracker[[#This Row],[Start Date]],LeaveTracker[[#This Row],[End Date]],lstHolidays)</f>
        <v>3</v>
      </c>
      <c r="M4355" s="27"/>
    </row>
    <row r="4356" spans="1:13" ht="30" customHeight="1" x14ac:dyDescent="0.3">
      <c r="A4356" s="27">
        <f t="shared" si="43"/>
        <v>704</v>
      </c>
      <c r="B4356" s="31">
        <v>44992</v>
      </c>
      <c r="C4356" s="31">
        <v>44951</v>
      </c>
      <c r="D4356" s="19" t="s">
        <v>1888</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19" t="s">
        <v>81</v>
      </c>
      <c r="K4356" s="51" t="str">
        <f ca="1">LeaveTracker[[#This Row],[Days]]&amp;" "&amp;LeaveTracker[[#This Row],[Type of Leave]]</f>
        <v>1 SL</v>
      </c>
      <c r="L4356" s="23">
        <f ca="1">NETWORKDAYS(LeaveTracker[[#This Row],[Start Date]],LeaveTracker[[#This Row],[End Date]],lstHolidays)</f>
        <v>1</v>
      </c>
      <c r="M4356" s="27"/>
    </row>
    <row r="4357" spans="1:13" ht="30" customHeight="1" x14ac:dyDescent="0.3">
      <c r="A4357" s="27">
        <f t="shared" si="43"/>
        <v>705</v>
      </c>
      <c r="B4357" s="31">
        <v>44992</v>
      </c>
      <c r="C4357" s="31">
        <v>44959</v>
      </c>
      <c r="D4357" s="19" t="s">
        <v>1777</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19" t="s">
        <v>81</v>
      </c>
      <c r="K4357" s="51" t="str">
        <f>LeaveTracker[[#This Row],[Days]]&amp;" "&amp;LeaveTracker[[#This Row],[Type of Leave]]</f>
        <v>2 SL</v>
      </c>
      <c r="L4357" s="23">
        <v>2</v>
      </c>
      <c r="M4357" s="27"/>
    </row>
    <row r="4358" spans="1:13" ht="30" customHeight="1" x14ac:dyDescent="0.3">
      <c r="A4358" s="27">
        <f t="shared" si="43"/>
        <v>706</v>
      </c>
      <c r="B4358" s="31">
        <v>44992</v>
      </c>
      <c r="C4358" s="31">
        <v>44979</v>
      </c>
      <c r="D4358" s="19" t="s">
        <v>1893</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19" t="s">
        <v>82</v>
      </c>
      <c r="K4358" s="51" t="str">
        <f ca="1">LeaveTracker[[#This Row],[Days]]&amp;" "&amp;LeaveTracker[[#This Row],[Type of Leave]]</f>
        <v>2 VL</v>
      </c>
      <c r="L4358" s="23">
        <f ca="1">NETWORKDAYS(LeaveTracker[[#This Row],[Start Date]],LeaveTracker[[#This Row],[End Date]],lstHolidays)</f>
        <v>2</v>
      </c>
      <c r="M4358" s="27"/>
    </row>
    <row r="4359" spans="1:13" ht="30" customHeight="1" x14ac:dyDescent="0.3">
      <c r="A4359" s="27">
        <f t="shared" si="43"/>
        <v>707</v>
      </c>
      <c r="B4359" s="31">
        <v>44992</v>
      </c>
      <c r="C4359" s="31">
        <v>44970</v>
      </c>
      <c r="D4359" s="19" t="s">
        <v>1893</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19" t="s">
        <v>81</v>
      </c>
      <c r="K4359" s="51" t="str">
        <f ca="1">LeaveTracker[[#This Row],[Days]]&amp;" "&amp;LeaveTracker[[#This Row],[Type of Leave]]</f>
        <v>1 SL</v>
      </c>
      <c r="L4359" s="23">
        <f ca="1">NETWORKDAYS(LeaveTracker[[#This Row],[Start Date]],LeaveTracker[[#This Row],[End Date]],lstHolidays)</f>
        <v>1</v>
      </c>
      <c r="M4359" s="27"/>
    </row>
    <row r="4360" spans="1:13" ht="30" customHeight="1" x14ac:dyDescent="0.3">
      <c r="A4360" s="27">
        <f t="shared" si="43"/>
        <v>708</v>
      </c>
      <c r="B4360" s="31">
        <v>44992</v>
      </c>
      <c r="C4360" s="31">
        <v>44970</v>
      </c>
      <c r="D4360" s="19" t="s">
        <v>1807</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19" t="s">
        <v>298</v>
      </c>
      <c r="J4360" s="43" t="s">
        <v>105</v>
      </c>
      <c r="K4360" s="51" t="str">
        <f ca="1">LeaveTracker[[#This Row],[Days]]&amp;" "&amp;LeaveTracker[[#This Row],[Type of Leave]]</f>
        <v>1 OTHER</v>
      </c>
      <c r="L4360" s="23">
        <f ca="1">NETWORKDAYS(LeaveTracker[[#This Row],[Start Date]],LeaveTracker[[#This Row],[End Date]],lstHolidays)</f>
        <v>1</v>
      </c>
      <c r="M4360" s="27"/>
    </row>
    <row r="4361" spans="1:13" ht="30" customHeight="1" x14ac:dyDescent="0.3">
      <c r="A4361" s="27">
        <f t="shared" si="43"/>
        <v>709</v>
      </c>
      <c r="B4361" s="31">
        <v>44992</v>
      </c>
      <c r="C4361" s="31">
        <v>44967</v>
      </c>
      <c r="D4361" s="19" t="s">
        <v>1850</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19" t="s">
        <v>81</v>
      </c>
      <c r="K4361" s="51" t="str">
        <f ca="1">LeaveTracker[[#This Row],[Days]]&amp;" "&amp;LeaveTracker[[#This Row],[Type of Leave]]</f>
        <v>1 SL</v>
      </c>
      <c r="L4361" s="23">
        <f ca="1">NETWORKDAYS(LeaveTracker[[#This Row],[Start Date]],LeaveTracker[[#This Row],[End Date]],lstHolidays)</f>
        <v>1</v>
      </c>
      <c r="M4361" s="27"/>
    </row>
    <row r="4362" spans="1:13" ht="30" customHeight="1" x14ac:dyDescent="0.3">
      <c r="A4362" s="27">
        <f t="shared" si="43"/>
        <v>710</v>
      </c>
      <c r="B4362" s="31">
        <v>44992</v>
      </c>
      <c r="C4362" s="31">
        <v>44967</v>
      </c>
      <c r="D4362" s="19" t="s">
        <v>1850</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19" t="s">
        <v>81</v>
      </c>
      <c r="K4362" s="51" t="str">
        <f>LeaveTracker[[#This Row],[Days]]&amp;" "&amp;LeaveTracker[[#This Row],[Type of Leave]]</f>
        <v>1 SL</v>
      </c>
      <c r="L4362" s="23">
        <v>1</v>
      </c>
      <c r="M4362" s="27"/>
    </row>
    <row r="4363" spans="1:13" ht="30" customHeight="1" x14ac:dyDescent="0.3">
      <c r="A4363" s="27">
        <f t="shared" si="43"/>
        <v>711</v>
      </c>
      <c r="B4363" s="31">
        <v>44992</v>
      </c>
      <c r="C4363" s="31">
        <v>44971</v>
      </c>
      <c r="D4363" s="19" t="s">
        <v>2162</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19" t="s">
        <v>81</v>
      </c>
      <c r="K4363" s="51" t="str">
        <f ca="1">LeaveTracker[[#This Row],[Days]]&amp;" "&amp;LeaveTracker[[#This Row],[Type of Leave]]</f>
        <v>5 SL</v>
      </c>
      <c r="L4363" s="23">
        <f ca="1">NETWORKDAYS(LeaveTracker[[#This Row],[Start Date]],LeaveTracker[[#This Row],[End Date]],lstHolidays)</f>
        <v>5</v>
      </c>
      <c r="M4363" s="27"/>
    </row>
    <row r="4364" spans="1:13" ht="30" customHeight="1" x14ac:dyDescent="0.3">
      <c r="A4364" s="27">
        <f t="shared" si="43"/>
        <v>712</v>
      </c>
      <c r="B4364" s="31">
        <v>44992</v>
      </c>
      <c r="C4364" s="31">
        <v>44967</v>
      </c>
      <c r="D4364" s="19" t="s">
        <v>1936</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19" t="s">
        <v>298</v>
      </c>
      <c r="J4364" s="43" t="s">
        <v>158</v>
      </c>
      <c r="K4364" s="51" t="str">
        <f ca="1">LeaveTracker[[#This Row],[Days]]&amp;" "&amp;LeaveTracker[[#This Row],[Type of Leave]]</f>
        <v>1 OTHER</v>
      </c>
      <c r="L4364" s="23">
        <f ca="1">NETWORKDAYS(LeaveTracker[[#This Row],[Start Date]],LeaveTracker[[#This Row],[End Date]],lstHolidays)</f>
        <v>1</v>
      </c>
      <c r="M4364" s="27"/>
    </row>
    <row r="4365" spans="1:13" ht="30" customHeight="1" x14ac:dyDescent="0.3">
      <c r="A4365" s="27">
        <f t="shared" si="43"/>
        <v>713</v>
      </c>
      <c r="B4365" s="31">
        <v>44992</v>
      </c>
      <c r="C4365" s="31">
        <v>44959</v>
      </c>
      <c r="D4365" s="19" t="s">
        <v>1818</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19" t="s">
        <v>81</v>
      </c>
      <c r="K4365" s="51" t="str">
        <f ca="1">LeaveTracker[[#This Row],[Days]]&amp;" "&amp;LeaveTracker[[#This Row],[Type of Leave]]</f>
        <v>7 SL</v>
      </c>
      <c r="L4365" s="23">
        <f ca="1">NETWORKDAYS(LeaveTracker[[#This Row],[Start Date]],LeaveTracker[[#This Row],[End Date]],lstHolidays)</f>
        <v>7</v>
      </c>
      <c r="M4365" s="27"/>
    </row>
    <row r="4366" spans="1:13" ht="30" customHeight="1" x14ac:dyDescent="0.3">
      <c r="A4366" s="27">
        <f t="shared" si="43"/>
        <v>714</v>
      </c>
      <c r="B4366" s="31">
        <v>44992</v>
      </c>
      <c r="C4366" s="31">
        <v>44971</v>
      </c>
      <c r="D4366" s="19" t="s">
        <v>1854</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19" t="s">
        <v>81</v>
      </c>
      <c r="K4366" s="51" t="str">
        <f>LeaveTracker[[#This Row],[Days]]&amp;" "&amp;LeaveTracker[[#This Row],[Type of Leave]]</f>
        <v>2 SL</v>
      </c>
      <c r="L4366" s="23">
        <v>2</v>
      </c>
      <c r="M4366" s="27"/>
    </row>
    <row r="4367" spans="1:13" ht="30" customHeight="1" x14ac:dyDescent="0.3">
      <c r="A4367" s="27">
        <f t="shared" si="43"/>
        <v>715</v>
      </c>
      <c r="B4367" s="31">
        <v>44992</v>
      </c>
      <c r="C4367" s="31">
        <v>44973</v>
      </c>
      <c r="D4367" s="19" t="s">
        <v>1772</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19" t="s">
        <v>298</v>
      </c>
      <c r="J4367" s="43" t="s">
        <v>763</v>
      </c>
      <c r="K4367" s="51" t="str">
        <f ca="1">LeaveTracker[[#This Row],[Days]]&amp;" "&amp;LeaveTracker[[#This Row],[Type of Leave]]</f>
        <v>1 OTHER</v>
      </c>
      <c r="L4367" s="23">
        <f ca="1">NETWORKDAYS(LeaveTracker[[#This Row],[Start Date]],LeaveTracker[[#This Row],[End Date]],lstHolidays)</f>
        <v>1</v>
      </c>
      <c r="M4367" s="27"/>
    </row>
    <row r="4368" spans="1:13" ht="30" customHeight="1" x14ac:dyDescent="0.3">
      <c r="A4368" s="27">
        <f t="shared" si="43"/>
        <v>716</v>
      </c>
      <c r="B4368" s="31">
        <v>44992</v>
      </c>
      <c r="C4368" s="31">
        <v>44970</v>
      </c>
      <c r="D4368" s="19" t="s">
        <v>1921</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19" t="s">
        <v>81</v>
      </c>
      <c r="K4368" s="51" t="str">
        <f>LeaveTracker[[#This Row],[Days]]&amp;" "&amp;LeaveTracker[[#This Row],[Type of Leave]]</f>
        <v>3 SL</v>
      </c>
      <c r="L4368" s="23">
        <v>3</v>
      </c>
      <c r="M4368" s="27"/>
    </row>
    <row r="4369" spans="1:13" ht="30" customHeight="1" x14ac:dyDescent="0.3">
      <c r="A4369" s="27">
        <f t="shared" si="43"/>
        <v>717</v>
      </c>
      <c r="B4369" s="31">
        <v>44993</v>
      </c>
      <c r="C4369" s="31">
        <v>44975</v>
      </c>
      <c r="D4369" s="19" t="s">
        <v>1852</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19" t="s">
        <v>81</v>
      </c>
      <c r="K4369" s="51" t="str">
        <f ca="1">LeaveTracker[[#This Row],[Days]]&amp;" "&amp;LeaveTracker[[#This Row],[Type of Leave]]</f>
        <v>2 SL</v>
      </c>
      <c r="L4369" s="23">
        <f ca="1">NETWORKDAYS(LeaveTracker[[#This Row],[Start Date]],LeaveTracker[[#This Row],[End Date]],lstHolidays)</f>
        <v>2</v>
      </c>
      <c r="M4369" s="27"/>
    </row>
    <row r="4370" spans="1:13" ht="30" customHeight="1" x14ac:dyDescent="0.3">
      <c r="A4370" s="27">
        <f t="shared" si="43"/>
        <v>718</v>
      </c>
      <c r="B4370" s="31">
        <v>44993</v>
      </c>
      <c r="C4370" s="31">
        <v>44974</v>
      </c>
      <c r="D4370" s="19" t="s">
        <v>1761</v>
      </c>
      <c r="E4370" s="51" t="str">
        <f>IF(ISBLANK(LeaveTracker[[#This Row],[Employee Name]]),"-----",VLOOKUP(LeaveTracker[[#This Row],[Employee Name]],Employees[[Employee Name]:[Office]],7))</f>
        <v>BPLO</v>
      </c>
      <c r="F4370" s="51" t="str">
        <f>IF(ISBLANK(LeaveTracker[[#This Row],[Employee Name]]),"-----",VLOOKUP(LeaveTracker[[#This Row],[Employee Name]],Employees[[Employee Name]:[Office]],6))</f>
        <v>CASUAL</v>
      </c>
      <c r="G4370" s="24">
        <v>44977</v>
      </c>
      <c r="H4370" s="24">
        <v>44978</v>
      </c>
      <c r="I4370" s="19" t="s">
        <v>298</v>
      </c>
      <c r="J4370" s="43" t="s">
        <v>214</v>
      </c>
      <c r="K4370" s="51" t="str">
        <f ca="1">LeaveTracker[[#This Row],[Days]]&amp;" "&amp;LeaveTracker[[#This Row],[Type of Leave]]</f>
        <v>2 OTHER</v>
      </c>
      <c r="L4370" s="23">
        <f ca="1">NETWORKDAYS(LeaveTracker[[#This Row],[Start Date]],LeaveTracker[[#This Row],[End Date]],lstHolidays)</f>
        <v>2</v>
      </c>
      <c r="M4370" s="27"/>
    </row>
    <row r="4371" spans="1:13" ht="30" customHeight="1" x14ac:dyDescent="0.3">
      <c r="A4371" s="27">
        <f t="shared" si="43"/>
        <v>719</v>
      </c>
      <c r="B4371" s="31">
        <v>44993</v>
      </c>
      <c r="C4371" s="31">
        <v>44971</v>
      </c>
      <c r="D4371" s="19" t="s">
        <v>2079</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19" t="s">
        <v>82</v>
      </c>
      <c r="K4371" s="51" t="str">
        <f>LeaveTracker[[#This Row],[Days]]&amp;" "&amp;LeaveTracker[[#This Row],[Type of Leave]]</f>
        <v>29 VL</v>
      </c>
      <c r="L4371" s="23">
        <v>29</v>
      </c>
      <c r="M4371" s="27"/>
    </row>
    <row r="4372" spans="1:13" ht="30" customHeight="1" x14ac:dyDescent="0.3">
      <c r="A4372" s="27">
        <f t="shared" si="43"/>
        <v>720</v>
      </c>
      <c r="B4372" s="31">
        <v>44993</v>
      </c>
      <c r="C4372" s="31">
        <v>44971</v>
      </c>
      <c r="D4372" s="19" t="s">
        <v>1760</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19" t="s">
        <v>81</v>
      </c>
      <c r="K4372" s="51" t="str">
        <f ca="1">LeaveTracker[[#This Row],[Days]]&amp;" "&amp;LeaveTracker[[#This Row],[Type of Leave]]</f>
        <v>2 SL</v>
      </c>
      <c r="L4372" s="23">
        <f ca="1">NETWORKDAYS(LeaveTracker[[#This Row],[Start Date]],LeaveTracker[[#This Row],[End Date]],lstHolidays)</f>
        <v>2</v>
      </c>
      <c r="M4372" s="27"/>
    </row>
    <row r="4373" spans="1:13" ht="30" customHeight="1" x14ac:dyDescent="0.3">
      <c r="A4373" s="27">
        <f t="shared" si="43"/>
        <v>721</v>
      </c>
      <c r="B4373" s="31">
        <v>44993</v>
      </c>
      <c r="D4373" s="19" t="s">
        <v>1871</v>
      </c>
      <c r="E4373" s="51" t="str">
        <f>IF(ISBLANK(LeaveTracker[[#This Row],[Employee Name]]),"-----",VLOOKUP(LeaveTracker[[#This Row],[Employee Name]],Employees[[Employee Name]:[Office]],7))</f>
        <v>CTO</v>
      </c>
      <c r="F4373" s="51" t="str">
        <f>IF(ISBLANK(LeaveTracker[[#This Row],[Employee Name]]),"-----",VLOOKUP(LeaveTracker[[#This Row],[Employee Name]],Employees[[Employee Name]:[Office]],6))</f>
        <v>CASUAL</v>
      </c>
      <c r="G4373" s="24">
        <v>44945</v>
      </c>
      <c r="H4373" s="24">
        <v>44945</v>
      </c>
      <c r="I4373" s="19" t="s">
        <v>81</v>
      </c>
      <c r="K4373" s="51" t="str">
        <f ca="1">LeaveTracker[[#This Row],[Days]]&amp;" "&amp;LeaveTracker[[#This Row],[Type of Leave]]</f>
        <v>1 SL</v>
      </c>
      <c r="L4373" s="23">
        <f ca="1">NETWORKDAYS(LeaveTracker[[#This Row],[Start Date]],LeaveTracker[[#This Row],[End Date]],lstHolidays)</f>
        <v>1</v>
      </c>
      <c r="M4373" s="27"/>
    </row>
    <row r="4374" spans="1:13" ht="30" customHeight="1" x14ac:dyDescent="0.3">
      <c r="A4374" s="27">
        <f t="shared" si="43"/>
        <v>722</v>
      </c>
      <c r="B4374" s="31">
        <v>44993</v>
      </c>
      <c r="C4374" s="31">
        <v>44946</v>
      </c>
      <c r="D4374" s="19" t="s">
        <v>720</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19" t="s">
        <v>298</v>
      </c>
      <c r="J4374" s="43" t="s">
        <v>105</v>
      </c>
      <c r="K4374" s="51" t="str">
        <f ca="1">LeaveTracker[[#This Row],[Days]]&amp;" "&amp;LeaveTracker[[#This Row],[Type of Leave]]</f>
        <v>1 OTHER</v>
      </c>
      <c r="L4374" s="23">
        <f ca="1">NETWORKDAYS(LeaveTracker[[#This Row],[Start Date]],LeaveTracker[[#This Row],[End Date]],lstHolidays)</f>
        <v>1</v>
      </c>
      <c r="M4374" s="27"/>
    </row>
    <row r="4375" spans="1:13" ht="30" customHeight="1" x14ac:dyDescent="0.3">
      <c r="A4375" s="27">
        <f t="shared" si="43"/>
        <v>723</v>
      </c>
      <c r="B4375" s="31">
        <v>44993</v>
      </c>
      <c r="C4375" s="31">
        <v>44960</v>
      </c>
      <c r="D4375" s="19" t="s">
        <v>615</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19" t="s">
        <v>82</v>
      </c>
      <c r="K4375" s="51" t="str">
        <f ca="1">LeaveTracker[[#This Row],[Days]]&amp;" "&amp;LeaveTracker[[#This Row],[Type of Leave]]</f>
        <v>1 VL</v>
      </c>
      <c r="L4375" s="23">
        <f ca="1">NETWORKDAYS(LeaveTracker[[#This Row],[Start Date]],LeaveTracker[[#This Row],[End Date]],lstHolidays)</f>
        <v>1</v>
      </c>
      <c r="M4375" s="27"/>
    </row>
    <row r="4376" spans="1:13" ht="30" customHeight="1" x14ac:dyDescent="0.3">
      <c r="A4376" s="27">
        <f t="shared" si="43"/>
        <v>724</v>
      </c>
      <c r="B4376" s="31">
        <v>44993</v>
      </c>
      <c r="C4376" s="31">
        <v>44914</v>
      </c>
      <c r="D4376" s="19" t="s">
        <v>615</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19" t="s">
        <v>82</v>
      </c>
      <c r="K4376" s="51" t="str">
        <f ca="1">LeaveTracker[[#This Row],[Days]]&amp;" "&amp;LeaveTracker[[#This Row],[Type of Leave]]</f>
        <v>1 VL</v>
      </c>
      <c r="L4376" s="23">
        <f ca="1">NETWORKDAYS(LeaveTracker[[#This Row],[Start Date]],LeaveTracker[[#This Row],[End Date]],lstHolidays)</f>
        <v>1</v>
      </c>
      <c r="M4376" s="27"/>
    </row>
    <row r="4377" spans="1:13" ht="30" customHeight="1" x14ac:dyDescent="0.3">
      <c r="A4377" s="27">
        <f t="shared" ref="A4377:A4440" si="44">A4376+1</f>
        <v>725</v>
      </c>
      <c r="B4377" s="31">
        <v>44993</v>
      </c>
      <c r="D4377" s="19" t="s">
        <v>615</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19" t="s">
        <v>298</v>
      </c>
      <c r="J4377" s="43" t="s">
        <v>105</v>
      </c>
      <c r="K4377" s="51" t="str">
        <f ca="1">LeaveTracker[[#This Row],[Days]]&amp;" "&amp;LeaveTracker[[#This Row],[Type of Leave]]</f>
        <v>1 OTHER</v>
      </c>
      <c r="L4377" s="23">
        <f ca="1">NETWORKDAYS(LeaveTracker[[#This Row],[Start Date]],LeaveTracker[[#This Row],[End Date]],lstHolidays)</f>
        <v>1</v>
      </c>
      <c r="M4377" s="27"/>
    </row>
    <row r="4378" spans="1:13" ht="30"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19" t="s">
        <v>82</v>
      </c>
      <c r="K4378" s="51" t="str">
        <f ca="1">LeaveTracker[[#This Row],[Days]]&amp;" "&amp;LeaveTracker[[#This Row],[Type of Leave]]</f>
        <v>2 VL</v>
      </c>
      <c r="L4378" s="23">
        <f ca="1">NETWORKDAYS(LeaveTracker[[#This Row],[Start Date]],LeaveTracker[[#This Row],[End Date]],lstHolidays)</f>
        <v>2</v>
      </c>
      <c r="M4378" s="27"/>
    </row>
    <row r="4379" spans="1:13" ht="30" customHeight="1" x14ac:dyDescent="0.3">
      <c r="A4379" s="27">
        <f t="shared" si="44"/>
        <v>727</v>
      </c>
      <c r="B4379" s="31">
        <v>44993</v>
      </c>
      <c r="C4379" s="31">
        <v>44908</v>
      </c>
      <c r="D4379" s="19" t="s">
        <v>1775</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19" t="s">
        <v>81</v>
      </c>
      <c r="K4379" s="51" t="str">
        <f ca="1">LeaveTracker[[#This Row],[Days]]&amp;" "&amp;LeaveTracker[[#This Row],[Type of Leave]]</f>
        <v>1 SL</v>
      </c>
      <c r="L4379" s="23">
        <f ca="1">NETWORKDAYS(LeaveTracker[[#This Row],[Start Date]],LeaveTracker[[#This Row],[End Date]],lstHolidays)</f>
        <v>1</v>
      </c>
      <c r="M4379" s="27"/>
    </row>
    <row r="4380" spans="1:13" ht="30" customHeight="1" x14ac:dyDescent="0.3">
      <c r="A4380" s="27">
        <f t="shared" si="44"/>
        <v>728</v>
      </c>
      <c r="B4380" s="31">
        <v>44993</v>
      </c>
      <c r="C4380" s="31">
        <v>44967</v>
      </c>
      <c r="D4380" s="19" t="s">
        <v>1869</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19" t="s">
        <v>81</v>
      </c>
      <c r="K4380" s="51" t="str">
        <f ca="1">LeaveTracker[[#This Row],[Days]]&amp;" "&amp;LeaveTracker[[#This Row],[Type of Leave]]</f>
        <v>1 SL</v>
      </c>
      <c r="L4380" s="23">
        <f ca="1">NETWORKDAYS(LeaveTracker[[#This Row],[Start Date]],LeaveTracker[[#This Row],[End Date]],lstHolidays)</f>
        <v>1</v>
      </c>
      <c r="M4380" s="27"/>
    </row>
    <row r="4381" spans="1:13" ht="30" customHeight="1" x14ac:dyDescent="0.3">
      <c r="A4381" s="27">
        <f t="shared" si="44"/>
        <v>729</v>
      </c>
      <c r="B4381" s="31">
        <v>44993</v>
      </c>
      <c r="C4381" s="31">
        <v>44964</v>
      </c>
      <c r="D4381" s="19" t="s">
        <v>1876</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19" t="s">
        <v>81</v>
      </c>
      <c r="K4381" s="51" t="str">
        <f ca="1">LeaveTracker[[#This Row],[Days]]&amp;" "&amp;LeaveTracker[[#This Row],[Type of Leave]]</f>
        <v>1 SL</v>
      </c>
      <c r="L4381" s="23">
        <f ca="1">NETWORKDAYS(LeaveTracker[[#This Row],[Start Date]],LeaveTracker[[#This Row],[End Date]],lstHolidays)</f>
        <v>1</v>
      </c>
      <c r="M4381" s="27"/>
    </row>
    <row r="4382" spans="1:13" ht="30" customHeight="1" x14ac:dyDescent="0.3">
      <c r="A4382" s="27">
        <f t="shared" si="44"/>
        <v>730</v>
      </c>
      <c r="B4382" s="31">
        <v>44993</v>
      </c>
      <c r="C4382" s="31">
        <v>44965</v>
      </c>
      <c r="D4382" s="19" t="s">
        <v>1826</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19" t="s">
        <v>82</v>
      </c>
      <c r="K4382" s="51" t="str">
        <f ca="1">LeaveTracker[[#This Row],[Days]]&amp;" "&amp;LeaveTracker[[#This Row],[Type of Leave]]</f>
        <v>1 VL</v>
      </c>
      <c r="L4382" s="23">
        <f ca="1">NETWORKDAYS(LeaveTracker[[#This Row],[Start Date]],LeaveTracker[[#This Row],[End Date]],lstHolidays)</f>
        <v>1</v>
      </c>
      <c r="M4382" s="27"/>
    </row>
    <row r="4383" spans="1:13" ht="30" customHeight="1" x14ac:dyDescent="0.3">
      <c r="A4383" s="27">
        <f t="shared" si="44"/>
        <v>731</v>
      </c>
      <c r="B4383" s="31">
        <v>44993</v>
      </c>
      <c r="C4383" s="31">
        <v>44966</v>
      </c>
      <c r="D4383" s="19" t="s">
        <v>1777</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19" t="s">
        <v>81</v>
      </c>
      <c r="K4383" s="51" t="str">
        <f ca="1">LeaveTracker[[#This Row],[Days]]&amp;" "&amp;LeaveTracker[[#This Row],[Type of Leave]]</f>
        <v>1 SL</v>
      </c>
      <c r="L4383" s="23">
        <f ca="1">NETWORKDAYS(LeaveTracker[[#This Row],[Start Date]],LeaveTracker[[#This Row],[End Date]],lstHolidays)</f>
        <v>1</v>
      </c>
      <c r="M4383" s="27"/>
    </row>
    <row r="4384" spans="1:13" ht="30" customHeight="1" x14ac:dyDescent="0.3">
      <c r="A4384" s="27">
        <f t="shared" si="44"/>
        <v>732</v>
      </c>
      <c r="B4384" s="31">
        <v>44993</v>
      </c>
      <c r="C4384" s="31">
        <v>44967</v>
      </c>
      <c r="D4384" s="19" t="s">
        <v>1883</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19" t="s">
        <v>81</v>
      </c>
      <c r="K4384" s="51" t="str">
        <f ca="1">LeaveTracker[[#This Row],[Days]]&amp;" "&amp;LeaveTracker[[#This Row],[Type of Leave]]</f>
        <v>1 SL</v>
      </c>
      <c r="L4384" s="23">
        <f ca="1">NETWORKDAYS(LeaveTracker[[#This Row],[Start Date]],LeaveTracker[[#This Row],[End Date]],lstHolidays)</f>
        <v>1</v>
      </c>
      <c r="M4384" s="27"/>
    </row>
    <row r="4385" spans="1:13" ht="30" customHeight="1" x14ac:dyDescent="0.3">
      <c r="A4385" s="27">
        <v>732</v>
      </c>
      <c r="B4385" s="31">
        <v>44993</v>
      </c>
      <c r="C4385" s="31">
        <v>44967</v>
      </c>
      <c r="D4385" s="19" t="s">
        <v>1883</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19" t="s">
        <v>81</v>
      </c>
      <c r="K4385" s="51" t="str">
        <f ca="1">LeaveTracker[[#This Row],[Days]]&amp;" "&amp;LeaveTracker[[#This Row],[Type of Leave]]</f>
        <v>1 SL</v>
      </c>
      <c r="L4385" s="23">
        <f ca="1">NETWORKDAYS(LeaveTracker[[#This Row],[Start Date]],LeaveTracker[[#This Row],[End Date]],lstHolidays)</f>
        <v>1</v>
      </c>
      <c r="M4385" s="27"/>
    </row>
    <row r="4386" spans="1:13" ht="30" customHeight="1" x14ac:dyDescent="0.3">
      <c r="A4386" s="27">
        <f t="shared" si="44"/>
        <v>733</v>
      </c>
      <c r="B4386" s="31">
        <v>44993</v>
      </c>
      <c r="C4386" s="31">
        <v>45282</v>
      </c>
      <c r="D4386" s="19" t="s">
        <v>714</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19" t="s">
        <v>82</v>
      </c>
      <c r="K4386" s="51" t="str">
        <f ca="1">LeaveTracker[[#This Row],[Days]]&amp;" "&amp;LeaveTracker[[#This Row],[Type of Leave]]</f>
        <v>1 VL</v>
      </c>
      <c r="L4386" s="23">
        <f ca="1">NETWORKDAYS(LeaveTracker[[#This Row],[Start Date]],LeaveTracker[[#This Row],[End Date]],lstHolidays)</f>
        <v>1</v>
      </c>
      <c r="M4386" s="27"/>
    </row>
    <row r="4387" spans="1:13" ht="30" customHeight="1" x14ac:dyDescent="0.3">
      <c r="A4387" s="27">
        <f t="shared" si="44"/>
        <v>734</v>
      </c>
      <c r="B4387" s="31">
        <v>44993</v>
      </c>
      <c r="C4387" s="31">
        <v>44929</v>
      </c>
      <c r="D4387" s="19" t="s">
        <v>714</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19" t="s">
        <v>298</v>
      </c>
      <c r="J4387" s="43" t="s">
        <v>105</v>
      </c>
      <c r="K4387" s="51" t="str">
        <f ca="1">LeaveTracker[[#This Row],[Days]]&amp;" "&amp;LeaveTracker[[#This Row],[Type of Leave]]</f>
        <v>1 OTHER</v>
      </c>
      <c r="L4387" s="23">
        <f ca="1">NETWORKDAYS(LeaveTracker[[#This Row],[Start Date]],LeaveTracker[[#This Row],[End Date]],lstHolidays)</f>
        <v>1</v>
      </c>
      <c r="M4387" s="27"/>
    </row>
    <row r="4388" spans="1:13" ht="30" customHeight="1" x14ac:dyDescent="0.3">
      <c r="A4388" s="27">
        <f t="shared" si="44"/>
        <v>735</v>
      </c>
      <c r="B4388" s="31">
        <v>44993</v>
      </c>
      <c r="C4388" s="31">
        <v>44960</v>
      </c>
      <c r="D4388" s="19" t="s">
        <v>714</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19" t="s">
        <v>82</v>
      </c>
      <c r="K4388" s="51" t="str">
        <f ca="1">LeaveTracker[[#This Row],[Days]]&amp;" "&amp;LeaveTracker[[#This Row],[Type of Leave]]</f>
        <v>2 VL</v>
      </c>
      <c r="L4388" s="23">
        <f ca="1">NETWORKDAYS(LeaveTracker[[#This Row],[Start Date]],LeaveTracker[[#This Row],[End Date]],lstHolidays)</f>
        <v>2</v>
      </c>
      <c r="M4388" s="27"/>
    </row>
    <row r="4389" spans="1:13" ht="30" customHeight="1" x14ac:dyDescent="0.3">
      <c r="A4389" s="27">
        <f t="shared" si="44"/>
        <v>736</v>
      </c>
      <c r="B4389" s="31">
        <v>44993</v>
      </c>
      <c r="C4389" s="31">
        <v>44949</v>
      </c>
      <c r="D4389" s="19" t="s">
        <v>609</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19" t="s">
        <v>298</v>
      </c>
      <c r="J4389" s="43" t="s">
        <v>105</v>
      </c>
      <c r="K4389" s="51" t="str">
        <f ca="1">LeaveTracker[[#This Row],[Days]]&amp;" "&amp;LeaveTracker[[#This Row],[Type of Leave]]</f>
        <v>2 OTHER</v>
      </c>
      <c r="L4389" s="23">
        <f ca="1">NETWORKDAYS(LeaveTracker[[#This Row],[Start Date]],LeaveTracker[[#This Row],[End Date]],lstHolidays)</f>
        <v>2</v>
      </c>
      <c r="M4389" s="27"/>
    </row>
    <row r="4390" spans="1:13" ht="30" customHeight="1" x14ac:dyDescent="0.3">
      <c r="A4390" s="27">
        <f t="shared" si="44"/>
        <v>737</v>
      </c>
      <c r="B4390" s="31">
        <v>44993</v>
      </c>
      <c r="C4390" s="31">
        <v>44930</v>
      </c>
      <c r="D4390" s="19" t="s">
        <v>411</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19" t="s">
        <v>81</v>
      </c>
      <c r="K4390" s="51" t="str">
        <f ca="1">LeaveTracker[[#This Row],[Days]]&amp;" "&amp;LeaveTracker[[#This Row],[Type of Leave]]</f>
        <v>2 SL</v>
      </c>
      <c r="L4390" s="23">
        <f ca="1">NETWORKDAYS(LeaveTracker[[#This Row],[Start Date]],LeaveTracker[[#This Row],[End Date]],lstHolidays)</f>
        <v>2</v>
      </c>
      <c r="M4390" s="27"/>
    </row>
    <row r="4391" spans="1:13" ht="30" customHeight="1" x14ac:dyDescent="0.3">
      <c r="A4391" s="27">
        <f t="shared" si="44"/>
        <v>738</v>
      </c>
      <c r="B4391" s="31">
        <v>44993</v>
      </c>
      <c r="C4391" s="31">
        <v>44953</v>
      </c>
      <c r="D4391" s="19" t="s">
        <v>826</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19" t="s">
        <v>81</v>
      </c>
      <c r="K4391" s="51" t="str">
        <f ca="1">LeaveTracker[[#This Row],[Days]]&amp;" "&amp;LeaveTracker[[#This Row],[Type of Leave]]</f>
        <v>1 SL</v>
      </c>
      <c r="L4391" s="23">
        <f ca="1">NETWORKDAYS(LeaveTracker[[#This Row],[Start Date]],LeaveTracker[[#This Row],[End Date]],lstHolidays)</f>
        <v>1</v>
      </c>
      <c r="M4391" s="27"/>
    </row>
    <row r="4392" spans="1:13" ht="30" customHeight="1" x14ac:dyDescent="0.3">
      <c r="A4392" s="27">
        <f t="shared" si="44"/>
        <v>739</v>
      </c>
      <c r="B4392" s="31">
        <v>44993</v>
      </c>
      <c r="C4392" s="31">
        <v>44950</v>
      </c>
      <c r="D4392" s="19" t="s">
        <v>822</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19" t="s">
        <v>81</v>
      </c>
      <c r="K4392" s="51" t="str">
        <f ca="1">LeaveTracker[[#This Row],[Days]]&amp;" "&amp;LeaveTracker[[#This Row],[Type of Leave]]</f>
        <v>1 SL</v>
      </c>
      <c r="L4392" s="23">
        <f ca="1">NETWORKDAYS(LeaveTracker[[#This Row],[Start Date]],LeaveTracker[[#This Row],[End Date]],lstHolidays)</f>
        <v>1</v>
      </c>
      <c r="M4392" s="27"/>
    </row>
    <row r="4393" spans="1:13" ht="30" customHeight="1" x14ac:dyDescent="0.3">
      <c r="A4393" s="27">
        <f t="shared" si="44"/>
        <v>740</v>
      </c>
      <c r="B4393" s="31">
        <v>44993</v>
      </c>
      <c r="C4393" s="31">
        <v>44929</v>
      </c>
      <c r="D4393" s="19" t="s">
        <v>355</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19" t="s">
        <v>81</v>
      </c>
      <c r="K4393" s="51" t="str">
        <f ca="1">LeaveTracker[[#This Row],[Days]]&amp;" "&amp;LeaveTracker[[#This Row],[Type of Leave]]</f>
        <v>1 SL</v>
      </c>
      <c r="L4393" s="23">
        <f ca="1">NETWORKDAYS(LeaveTracker[[#This Row],[Start Date]],LeaveTracker[[#This Row],[End Date]],lstHolidays)</f>
        <v>1</v>
      </c>
      <c r="M4393" s="27"/>
    </row>
    <row r="4394" spans="1:13" ht="30" customHeight="1" x14ac:dyDescent="0.3">
      <c r="A4394" s="27">
        <f t="shared" si="44"/>
        <v>741</v>
      </c>
      <c r="B4394" s="31">
        <v>44993</v>
      </c>
      <c r="C4394" s="31">
        <v>44953</v>
      </c>
      <c r="D4394" s="19" t="s">
        <v>355</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19" t="s">
        <v>81</v>
      </c>
      <c r="K4394" s="51" t="str">
        <f ca="1">LeaveTracker[[#This Row],[Days]]&amp;" "&amp;LeaveTracker[[#This Row],[Type of Leave]]</f>
        <v>1 SL</v>
      </c>
      <c r="L4394" s="23">
        <f ca="1">NETWORKDAYS(LeaveTracker[[#This Row],[Start Date]],LeaveTracker[[#This Row],[End Date]],lstHolidays)</f>
        <v>1</v>
      </c>
      <c r="M4394" s="27"/>
    </row>
    <row r="4395" spans="1:13" ht="30" customHeight="1" x14ac:dyDescent="0.3">
      <c r="A4395" s="27">
        <f t="shared" si="44"/>
        <v>742</v>
      </c>
      <c r="B4395" s="31">
        <v>44993</v>
      </c>
      <c r="C4395" s="31">
        <v>44950</v>
      </c>
      <c r="D4395" s="19" t="s">
        <v>422</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19" t="s">
        <v>81</v>
      </c>
      <c r="K4395" s="51" t="str">
        <f ca="1">LeaveTracker[[#This Row],[Days]]&amp;" "&amp;LeaveTracker[[#This Row],[Type of Leave]]</f>
        <v>1 SL</v>
      </c>
      <c r="L4395" s="23">
        <f ca="1">NETWORKDAYS(LeaveTracker[[#This Row],[Start Date]],LeaveTracker[[#This Row],[End Date]],lstHolidays)</f>
        <v>1</v>
      </c>
      <c r="M4395" s="27"/>
    </row>
    <row r="4396" spans="1:13" ht="30" customHeight="1" x14ac:dyDescent="0.3">
      <c r="A4396" s="27">
        <v>742</v>
      </c>
      <c r="B4396" s="31">
        <v>44993</v>
      </c>
      <c r="C4396" s="31">
        <v>44950</v>
      </c>
      <c r="D4396" s="19" t="s">
        <v>422</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19" t="s">
        <v>81</v>
      </c>
      <c r="K4396" s="51" t="str">
        <f ca="1">LeaveTracker[[#This Row],[Days]]&amp;" "&amp;LeaveTracker[[#This Row],[Type of Leave]]</f>
        <v>1 SL</v>
      </c>
      <c r="L4396" s="23">
        <f ca="1">NETWORKDAYS(LeaveTracker[[#This Row],[Start Date]],LeaveTracker[[#This Row],[End Date]],lstHolidays)</f>
        <v>1</v>
      </c>
      <c r="M4396" s="27"/>
    </row>
    <row r="4397" spans="1:13" ht="30" customHeight="1" x14ac:dyDescent="0.3">
      <c r="A4397" s="27">
        <f t="shared" si="44"/>
        <v>743</v>
      </c>
      <c r="B4397" s="31">
        <v>44993</v>
      </c>
      <c r="D4397" s="19" t="s">
        <v>422</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19" t="s">
        <v>81</v>
      </c>
      <c r="K4397" s="51" t="str">
        <f ca="1">LeaveTracker[[#This Row],[Days]]&amp;" "&amp;LeaveTracker[[#This Row],[Type of Leave]]</f>
        <v>1 SL</v>
      </c>
      <c r="L4397" s="23">
        <f ca="1">NETWORKDAYS(LeaveTracker[[#This Row],[Start Date]],LeaveTracker[[#This Row],[End Date]],lstHolidays)</f>
        <v>1</v>
      </c>
      <c r="M4397" s="27"/>
    </row>
    <row r="4398" spans="1:13" ht="30" customHeight="1" x14ac:dyDescent="0.3">
      <c r="A4398" s="27">
        <v>743</v>
      </c>
      <c r="B4398" s="31">
        <v>44993</v>
      </c>
      <c r="D4398" s="19" t="s">
        <v>422</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19" t="s">
        <v>81</v>
      </c>
      <c r="K4398" s="51" t="str">
        <f ca="1">LeaveTracker[[#This Row],[Days]]&amp;" "&amp;LeaveTracker[[#This Row],[Type of Leave]]</f>
        <v>1 SL</v>
      </c>
      <c r="L4398" s="23">
        <f ca="1">NETWORKDAYS(LeaveTracker[[#This Row],[Start Date]],LeaveTracker[[#This Row],[End Date]],lstHolidays)</f>
        <v>1</v>
      </c>
      <c r="M4398" s="27"/>
    </row>
    <row r="4399" spans="1:13" ht="30" customHeight="1" x14ac:dyDescent="0.3">
      <c r="A4399" s="27">
        <v>743</v>
      </c>
      <c r="B4399" s="31">
        <v>44993</v>
      </c>
      <c r="D4399" s="19" t="s">
        <v>422</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19" t="s">
        <v>81</v>
      </c>
      <c r="K4399" s="51" t="str">
        <f ca="1">LeaveTracker[[#This Row],[Days]]&amp;" "&amp;LeaveTracker[[#This Row],[Type of Leave]]</f>
        <v>1 SL</v>
      </c>
      <c r="L4399" s="23">
        <f ca="1">NETWORKDAYS(LeaveTracker[[#This Row],[Start Date]],LeaveTracker[[#This Row],[End Date]],lstHolidays)</f>
        <v>1</v>
      </c>
      <c r="M4399" s="27"/>
    </row>
    <row r="4400" spans="1:13" ht="30" customHeight="1" x14ac:dyDescent="0.3">
      <c r="A4400" s="27">
        <f t="shared" si="44"/>
        <v>744</v>
      </c>
      <c r="B4400" s="31">
        <v>44993</v>
      </c>
      <c r="C4400" s="31">
        <v>44960</v>
      </c>
      <c r="D4400" s="19" t="s">
        <v>422</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19" t="s">
        <v>81</v>
      </c>
      <c r="K4400" s="51" t="str">
        <f ca="1">LeaveTracker[[#This Row],[Days]]&amp;" "&amp;LeaveTracker[[#This Row],[Type of Leave]]</f>
        <v>2 SL</v>
      </c>
      <c r="L4400" s="23">
        <f ca="1">NETWORKDAYS(LeaveTracker[[#This Row],[Start Date]],LeaveTracker[[#This Row],[End Date]],lstHolidays)</f>
        <v>2</v>
      </c>
      <c r="M4400" s="27"/>
    </row>
    <row r="4401" spans="1:13" ht="30" customHeight="1" x14ac:dyDescent="0.3">
      <c r="A4401" s="27">
        <f t="shared" si="44"/>
        <v>745</v>
      </c>
      <c r="B4401" s="31">
        <v>44993</v>
      </c>
      <c r="C4401" s="31">
        <v>44959</v>
      </c>
      <c r="D4401" s="19" t="s">
        <v>612</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19" t="s">
        <v>298</v>
      </c>
      <c r="J4401" s="43" t="s">
        <v>105</v>
      </c>
      <c r="K4401" s="51" t="str">
        <f ca="1">LeaveTracker[[#This Row],[Days]]&amp;" "&amp;LeaveTracker[[#This Row],[Type of Leave]]</f>
        <v>1 OTHER</v>
      </c>
      <c r="L4401" s="23">
        <f ca="1">NETWORKDAYS(LeaveTracker[[#This Row],[Start Date]],LeaveTracker[[#This Row],[End Date]],lstHolidays)</f>
        <v>1</v>
      </c>
      <c r="M4401" s="27"/>
    </row>
    <row r="4402" spans="1:13" ht="30" customHeight="1" x14ac:dyDescent="0.3">
      <c r="A4402" s="27">
        <f t="shared" si="44"/>
        <v>746</v>
      </c>
      <c r="B4402" s="31">
        <v>44993</v>
      </c>
      <c r="C4402" s="31">
        <v>44935</v>
      </c>
      <c r="D4402" s="19" t="s">
        <v>612</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19" t="s">
        <v>82</v>
      </c>
      <c r="K4402" s="51" t="str">
        <f ca="1">LeaveTracker[[#This Row],[Days]]&amp;" "&amp;LeaveTracker[[#This Row],[Type of Leave]]</f>
        <v>1 VL</v>
      </c>
      <c r="L4402" s="23">
        <f ca="1">NETWORKDAYS(LeaveTracker[[#This Row],[Start Date]],LeaveTracker[[#This Row],[End Date]],lstHolidays)</f>
        <v>1</v>
      </c>
      <c r="M4402" s="27"/>
    </row>
    <row r="4403" spans="1:13" ht="30"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19" t="s">
        <v>298</v>
      </c>
      <c r="J4403" s="43" t="s">
        <v>105</v>
      </c>
      <c r="K4403" s="51" t="str">
        <f ca="1">LeaveTracker[[#This Row],[Days]]&amp;" "&amp;LeaveTracker[[#This Row],[Type of Leave]]</f>
        <v>1 OTHER</v>
      </c>
      <c r="L4403" s="23">
        <f ca="1">NETWORKDAYS(LeaveTracker[[#This Row],[Start Date]],LeaveTracker[[#This Row],[End Date]],lstHolidays)</f>
        <v>1</v>
      </c>
      <c r="M4403" s="27"/>
    </row>
    <row r="4404" spans="1:13" ht="30" customHeight="1" x14ac:dyDescent="0.3">
      <c r="A4404" s="27">
        <f t="shared" si="44"/>
        <v>748</v>
      </c>
      <c r="B4404" s="31">
        <v>44993</v>
      </c>
      <c r="C4404" s="31">
        <v>44809</v>
      </c>
      <c r="D4404" s="19" t="s">
        <v>1849</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19" t="s">
        <v>82</v>
      </c>
      <c r="K4404" s="51" t="str">
        <f ca="1">LeaveTracker[[#This Row],[Days]]&amp;" "&amp;LeaveTracker[[#This Row],[Type of Leave]]</f>
        <v>1 VL</v>
      </c>
      <c r="L4404" s="23">
        <f ca="1">NETWORKDAYS(LeaveTracker[[#This Row],[Start Date]],LeaveTracker[[#This Row],[End Date]],lstHolidays)</f>
        <v>1</v>
      </c>
      <c r="M4404" s="27"/>
    </row>
    <row r="4405" spans="1:13" ht="30"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19" t="s">
        <v>81</v>
      </c>
      <c r="K4405" s="51" t="str">
        <f ca="1">LeaveTracker[[#This Row],[Days]]&amp;" "&amp;LeaveTracker[[#This Row],[Type of Leave]]</f>
        <v>1 SL</v>
      </c>
      <c r="L4405" s="23">
        <f ca="1">NETWORKDAYS(LeaveTracker[[#This Row],[Start Date]],LeaveTracker[[#This Row],[End Date]],lstHolidays)</f>
        <v>1</v>
      </c>
      <c r="M4405" s="27"/>
    </row>
    <row r="4406" spans="1:13" ht="30" customHeight="1" x14ac:dyDescent="0.3">
      <c r="A4406" s="27">
        <f t="shared" si="44"/>
        <v>750</v>
      </c>
      <c r="B4406" s="31">
        <v>44993</v>
      </c>
      <c r="C4406" s="31">
        <v>44916</v>
      </c>
      <c r="D4406" s="19" t="s">
        <v>396</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19" t="s">
        <v>82</v>
      </c>
      <c r="K4406" s="51" t="str">
        <f ca="1">LeaveTracker[[#This Row],[Days]]&amp;" "&amp;LeaveTracker[[#This Row],[Type of Leave]]</f>
        <v>2 VL</v>
      </c>
      <c r="L4406" s="23">
        <f ca="1">NETWORKDAYS(LeaveTracker[[#This Row],[Start Date]],LeaveTracker[[#This Row],[End Date]],lstHolidays)</f>
        <v>2</v>
      </c>
      <c r="M4406" s="27"/>
    </row>
    <row r="4407" spans="1:13" ht="30" customHeight="1" x14ac:dyDescent="0.3">
      <c r="A4407" s="27">
        <f t="shared" si="44"/>
        <v>751</v>
      </c>
      <c r="B4407" s="31">
        <v>44993</v>
      </c>
      <c r="C4407" s="31">
        <v>44930</v>
      </c>
      <c r="D4407" s="19" t="s">
        <v>422</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19" t="s">
        <v>298</v>
      </c>
      <c r="J4407" s="43" t="s">
        <v>105</v>
      </c>
      <c r="K4407" s="51" t="str">
        <f ca="1">LeaveTracker[[#This Row],[Days]]&amp;" "&amp;LeaveTracker[[#This Row],[Type of Leave]]</f>
        <v>1 OTHER</v>
      </c>
      <c r="L4407" s="23">
        <f ca="1">NETWORKDAYS(LeaveTracker[[#This Row],[Start Date]],LeaveTracker[[#This Row],[End Date]],lstHolidays)</f>
        <v>1</v>
      </c>
      <c r="M4407" s="27"/>
    </row>
    <row r="4408" spans="1:13" ht="30" customHeight="1" x14ac:dyDescent="0.3">
      <c r="A4408" s="27">
        <f t="shared" si="44"/>
        <v>752</v>
      </c>
      <c r="B4408" s="31">
        <v>44993</v>
      </c>
      <c r="C4408" s="31">
        <v>44941</v>
      </c>
      <c r="D4408" s="19" t="s">
        <v>840</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19" t="s">
        <v>298</v>
      </c>
      <c r="J4408" s="43" t="s">
        <v>158</v>
      </c>
      <c r="K4408" s="51" t="str">
        <f ca="1">LeaveTracker[[#This Row],[Days]]&amp;" "&amp;LeaveTracker[[#This Row],[Type of Leave]]</f>
        <v>1 OTHER</v>
      </c>
      <c r="L4408" s="23">
        <f ca="1">NETWORKDAYS(LeaveTracker[[#This Row],[Start Date]],LeaveTracker[[#This Row],[End Date]],lstHolidays)</f>
        <v>1</v>
      </c>
      <c r="M4408" s="27"/>
    </row>
    <row r="4409" spans="1:13" ht="30" customHeight="1" x14ac:dyDescent="0.3">
      <c r="A4409" s="27">
        <f t="shared" si="44"/>
        <v>753</v>
      </c>
      <c r="B4409" s="31">
        <v>44993</v>
      </c>
      <c r="C4409" s="31">
        <v>44938</v>
      </c>
      <c r="D4409" s="19" t="s">
        <v>660</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19" t="s">
        <v>298</v>
      </c>
      <c r="J4409" s="43" t="s">
        <v>644</v>
      </c>
      <c r="K4409" s="51" t="str">
        <f ca="1">LeaveTracker[[#This Row],[Days]]&amp;" "&amp;LeaveTracker[[#This Row],[Type of Leave]]</f>
        <v>1 OTHER</v>
      </c>
      <c r="L4409" s="23">
        <f ca="1">NETWORKDAYS(LeaveTracker[[#This Row],[Start Date]],LeaveTracker[[#This Row],[End Date]],lstHolidays)</f>
        <v>1</v>
      </c>
      <c r="M4409" s="27"/>
    </row>
    <row r="4410" spans="1:13" ht="30" customHeight="1" x14ac:dyDescent="0.3">
      <c r="A4410" s="27">
        <f t="shared" si="44"/>
        <v>754</v>
      </c>
      <c r="B4410" s="31">
        <v>44993</v>
      </c>
      <c r="D4410" s="19" t="s">
        <v>418</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19" t="s">
        <v>82</v>
      </c>
      <c r="K4410" s="51" t="str">
        <f ca="1">LeaveTracker[[#This Row],[Days]]&amp;" "&amp;LeaveTracker[[#This Row],[Type of Leave]]</f>
        <v>1 VL</v>
      </c>
      <c r="L4410" s="23">
        <f ca="1">NETWORKDAYS(LeaveTracker[[#This Row],[Start Date]],LeaveTracker[[#This Row],[End Date]],lstHolidays)</f>
        <v>1</v>
      </c>
      <c r="M4410" s="27"/>
    </row>
    <row r="4411" spans="1:13" ht="30" customHeight="1" x14ac:dyDescent="0.3">
      <c r="A4411" s="27">
        <f t="shared" si="44"/>
        <v>755</v>
      </c>
      <c r="B4411" s="31">
        <v>44993</v>
      </c>
      <c r="C4411" s="31">
        <v>44930</v>
      </c>
      <c r="D4411" s="19" t="s">
        <v>411</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19" t="s">
        <v>81</v>
      </c>
      <c r="K4411" s="51" t="str">
        <f ca="1">LeaveTracker[[#This Row],[Days]]&amp;" "&amp;LeaveTracker[[#This Row],[Type of Leave]]</f>
        <v>1 SL</v>
      </c>
      <c r="L4411" s="23">
        <f ca="1">NETWORKDAYS(LeaveTracker[[#This Row],[Start Date]],LeaveTracker[[#This Row],[End Date]],lstHolidays)</f>
        <v>1</v>
      </c>
      <c r="M4411" s="27"/>
    </row>
    <row r="4412" spans="1:13" ht="30" customHeight="1" x14ac:dyDescent="0.3">
      <c r="A4412" s="27">
        <f t="shared" si="44"/>
        <v>756</v>
      </c>
      <c r="B4412" s="31">
        <v>44993</v>
      </c>
      <c r="C4412" s="31">
        <v>44953</v>
      </c>
      <c r="D4412" s="19" t="s">
        <v>1329</v>
      </c>
      <c r="E4412" s="51" t="str">
        <f>IF(ISBLANK(LeaveTracker[[#This Row],[Employee Name]]),"-----",VLOOKUP(LeaveTracker[[#This Row],[Employee Name]],Employees[[Employee Name]:[Office]],7))</f>
        <v>BPLO</v>
      </c>
      <c r="F4412" s="51" t="str">
        <f>IF(ISBLANK(LeaveTracker[[#This Row],[Employee Name]]),"-----",VLOOKUP(LeaveTracker[[#This Row],[Employee Name]],Employees[[Employee Name]:[Office]],6))</f>
        <v>JOBCON</v>
      </c>
      <c r="G4412" s="24">
        <v>37653</v>
      </c>
      <c r="H4412" s="24">
        <v>44958</v>
      </c>
      <c r="I4412" s="19" t="s">
        <v>298</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19" t="s">
        <v>81</v>
      </c>
      <c r="K4413" s="51" t="str">
        <f ca="1">LeaveTracker[[#This Row],[Days]]&amp;" "&amp;LeaveTracker[[#This Row],[Type of Leave]]</f>
        <v>2 SL</v>
      </c>
      <c r="L4413" s="23">
        <f ca="1">NETWORKDAYS(LeaveTracker[[#This Row],[Start Date]],LeaveTracker[[#This Row],[End Date]],lstHolidays)</f>
        <v>2</v>
      </c>
      <c r="M4413" s="27"/>
    </row>
    <row r="4414" spans="1:13" ht="30" customHeight="1" x14ac:dyDescent="0.3">
      <c r="A4414" s="27">
        <f t="shared" si="44"/>
        <v>758</v>
      </c>
      <c r="B4414" s="31">
        <v>44993</v>
      </c>
      <c r="C4414" s="31">
        <v>44904</v>
      </c>
      <c r="D4414" s="19" t="s">
        <v>1286</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19" t="s">
        <v>298</v>
      </c>
      <c r="J4414" s="43" t="s">
        <v>105</v>
      </c>
      <c r="K4414" s="51" t="str">
        <f ca="1">LeaveTracker[[#This Row],[Days]]&amp;" "&amp;LeaveTracker[[#This Row],[Type of Leave]]</f>
        <v>1 OTHER</v>
      </c>
      <c r="L4414" s="23">
        <f ca="1">NETWORKDAYS(LeaveTracker[[#This Row],[Start Date]],LeaveTracker[[#This Row],[End Date]],lstHolidays)</f>
        <v>1</v>
      </c>
      <c r="M4414" s="27"/>
    </row>
    <row r="4415" spans="1:13" ht="30" customHeight="1" x14ac:dyDescent="0.3">
      <c r="A4415" s="27">
        <f t="shared" si="44"/>
        <v>759</v>
      </c>
      <c r="B4415" s="31">
        <v>44993</v>
      </c>
      <c r="C4415" s="31">
        <v>44914</v>
      </c>
      <c r="D4415" s="19" t="s">
        <v>1286</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19" t="s">
        <v>82</v>
      </c>
      <c r="K4415" s="51" t="str">
        <f ca="1">LeaveTracker[[#This Row],[Days]]&amp;" "&amp;LeaveTracker[[#This Row],[Type of Leave]]</f>
        <v>1 VL</v>
      </c>
      <c r="L4415" s="23">
        <f ca="1">NETWORKDAYS(LeaveTracker[[#This Row],[Start Date]],LeaveTracker[[#This Row],[End Date]],lstHolidays)</f>
        <v>1</v>
      </c>
      <c r="M4415" s="27"/>
    </row>
    <row r="4416" spans="1:13" ht="30" customHeight="1" x14ac:dyDescent="0.3">
      <c r="A4416" s="27">
        <f t="shared" si="44"/>
        <v>760</v>
      </c>
      <c r="B4416" s="31">
        <v>44993</v>
      </c>
      <c r="C4416" s="31">
        <v>44929</v>
      </c>
      <c r="D4416" s="19" t="s">
        <v>834</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19" t="s">
        <v>81</v>
      </c>
      <c r="K4416" s="51" t="str">
        <f ca="1">LeaveTracker[[#This Row],[Days]]&amp;" "&amp;LeaveTracker[[#This Row],[Type of Leave]]</f>
        <v>1 SL</v>
      </c>
      <c r="L4416" s="23">
        <f ca="1">NETWORKDAYS(LeaveTracker[[#This Row],[Start Date]],LeaveTracker[[#This Row],[End Date]],lstHolidays)</f>
        <v>1</v>
      </c>
      <c r="M4416" s="27"/>
    </row>
    <row r="4417" spans="1:13" ht="30" customHeight="1" x14ac:dyDescent="0.3">
      <c r="A4417" s="27">
        <f t="shared" si="44"/>
        <v>761</v>
      </c>
      <c r="B4417" s="31">
        <v>44993</v>
      </c>
      <c r="C4417" s="31">
        <v>44929</v>
      </c>
      <c r="D4417" s="19" t="s">
        <v>834</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19" t="s">
        <v>82</v>
      </c>
      <c r="K4417" s="51" t="str">
        <f>LeaveTracker[[#This Row],[Days]]&amp;" "&amp;LeaveTracker[[#This Row],[Type of Leave]]</f>
        <v>6.5 VL</v>
      </c>
      <c r="L4417" s="23">
        <v>6.5</v>
      </c>
      <c r="M4417" s="27"/>
    </row>
    <row r="4418" spans="1:13" ht="30" customHeight="1" x14ac:dyDescent="0.3">
      <c r="A4418" s="27">
        <f t="shared" si="44"/>
        <v>762</v>
      </c>
      <c r="B4418" s="31">
        <v>44993</v>
      </c>
      <c r="C4418" s="31">
        <v>44936</v>
      </c>
      <c r="D4418" s="19" t="s">
        <v>1297</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19" t="s">
        <v>298</v>
      </c>
      <c r="J4418" s="43" t="s">
        <v>105</v>
      </c>
      <c r="K4418" s="51" t="str">
        <f ca="1">LeaveTracker[[#This Row],[Days]]&amp;" "&amp;LeaveTracker[[#This Row],[Type of Leave]]</f>
        <v>1 OTHER</v>
      </c>
      <c r="L4418" s="23">
        <f ca="1">NETWORKDAYS(LeaveTracker[[#This Row],[Start Date]],LeaveTracker[[#This Row],[End Date]],lstHolidays)</f>
        <v>1</v>
      </c>
      <c r="M4418" s="27"/>
    </row>
    <row r="4419" spans="1:13" ht="30" customHeight="1" x14ac:dyDescent="0.3">
      <c r="A4419" s="27">
        <f t="shared" si="44"/>
        <v>763</v>
      </c>
      <c r="B4419" s="31">
        <v>44993</v>
      </c>
      <c r="C4419" s="31">
        <v>44935</v>
      </c>
      <c r="D4419" s="19" t="s">
        <v>944</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19" t="s">
        <v>298</v>
      </c>
      <c r="J4419" s="43" t="s">
        <v>105</v>
      </c>
      <c r="K4419" s="51" t="str">
        <f ca="1">LeaveTracker[[#This Row],[Days]]&amp;" "&amp;LeaveTracker[[#This Row],[Type of Leave]]</f>
        <v>1 OTHER</v>
      </c>
      <c r="L4419" s="23">
        <f ca="1">NETWORKDAYS(LeaveTracker[[#This Row],[Start Date]],LeaveTracker[[#This Row],[End Date]],lstHolidays)</f>
        <v>1</v>
      </c>
      <c r="M4419" s="27"/>
    </row>
    <row r="4420" spans="1:13" ht="30" customHeight="1" x14ac:dyDescent="0.3">
      <c r="A4420" s="27">
        <f t="shared" si="44"/>
        <v>764</v>
      </c>
      <c r="B4420" s="31">
        <v>44993</v>
      </c>
      <c r="C4420" s="31">
        <v>44932</v>
      </c>
      <c r="D4420" s="19" t="s">
        <v>405</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19" t="s">
        <v>81</v>
      </c>
      <c r="K4420" s="51" t="str">
        <f ca="1">LeaveTracker[[#This Row],[Days]]&amp;" "&amp;LeaveTracker[[#This Row],[Type of Leave]]</f>
        <v>1 SL</v>
      </c>
      <c r="L4420" s="23">
        <f ca="1">NETWORKDAYS(LeaveTracker[[#This Row],[Start Date]],LeaveTracker[[#This Row],[End Date]],lstHolidays)</f>
        <v>1</v>
      </c>
      <c r="M4420" s="27"/>
    </row>
    <row r="4421" spans="1:13" ht="30" customHeight="1" x14ac:dyDescent="0.3">
      <c r="A4421" s="27">
        <f t="shared" si="44"/>
        <v>765</v>
      </c>
      <c r="B4421" s="31">
        <v>44993</v>
      </c>
      <c r="C4421" s="31">
        <v>44950</v>
      </c>
      <c r="D4421" s="19" t="s">
        <v>1985</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19" t="s">
        <v>81</v>
      </c>
      <c r="K4421" s="51" t="str">
        <f ca="1">LeaveTracker[[#This Row],[Days]]&amp;" "&amp;LeaveTracker[[#This Row],[Type of Leave]]</f>
        <v>1 SL</v>
      </c>
      <c r="L4421" s="23">
        <f ca="1">NETWORKDAYS(LeaveTracker[[#This Row],[Start Date]],LeaveTracker[[#This Row],[End Date]],lstHolidays)</f>
        <v>1</v>
      </c>
      <c r="M4421" s="27"/>
    </row>
    <row r="4422" spans="1:13" ht="30" customHeight="1" x14ac:dyDescent="0.3">
      <c r="A4422" s="27">
        <f t="shared" si="44"/>
        <v>766</v>
      </c>
      <c r="B4422" s="31">
        <v>44993</v>
      </c>
      <c r="C4422" s="31">
        <v>44930</v>
      </c>
      <c r="D4422" s="19" t="s">
        <v>1044</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19" t="s">
        <v>81</v>
      </c>
      <c r="K4422" s="51" t="str">
        <f ca="1">LeaveTracker[[#This Row],[Days]]&amp;" "&amp;LeaveTracker[[#This Row],[Type of Leave]]</f>
        <v>3 SL</v>
      </c>
      <c r="L4422" s="23">
        <f ca="1">NETWORKDAYS(LeaveTracker[[#This Row],[Start Date]],LeaveTracker[[#This Row],[End Date]],lstHolidays)</f>
        <v>3</v>
      </c>
      <c r="M4422" s="27"/>
    </row>
    <row r="4423" spans="1:13" ht="30" customHeight="1" x14ac:dyDescent="0.3">
      <c r="A4423" s="27">
        <f t="shared" si="44"/>
        <v>767</v>
      </c>
      <c r="B4423" s="31">
        <v>44993</v>
      </c>
      <c r="C4423" s="31">
        <v>44929</v>
      </c>
      <c r="D4423" s="19" t="s">
        <v>1189</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19" t="s">
        <v>82</v>
      </c>
      <c r="K4423" s="51" t="str">
        <f ca="1">LeaveTracker[[#This Row],[Days]]&amp;" "&amp;LeaveTracker[[#This Row],[Type of Leave]]</f>
        <v>5 VL</v>
      </c>
      <c r="L4423" s="23">
        <f ca="1">NETWORKDAYS(LeaveTracker[[#This Row],[Start Date]],LeaveTracker[[#This Row],[End Date]],lstHolidays)</f>
        <v>5</v>
      </c>
      <c r="M4423" s="27"/>
    </row>
    <row r="4424" spans="1:13" ht="30" customHeight="1" x14ac:dyDescent="0.3">
      <c r="A4424" s="27">
        <f t="shared" si="44"/>
        <v>768</v>
      </c>
      <c r="B4424" s="31">
        <v>44993</v>
      </c>
      <c r="C4424" s="31">
        <v>44929</v>
      </c>
      <c r="D4424" s="19" t="s">
        <v>1189</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19" t="s">
        <v>81</v>
      </c>
      <c r="K4424" s="51" t="str">
        <f ca="1">LeaveTracker[[#This Row],[Days]]&amp;" "&amp;LeaveTracker[[#This Row],[Type of Leave]]</f>
        <v>3 SL</v>
      </c>
      <c r="L4424" s="23">
        <f ca="1">NETWORKDAYS(LeaveTracker[[#This Row],[Start Date]],LeaveTracker[[#This Row],[End Date]],lstHolidays)</f>
        <v>3</v>
      </c>
      <c r="M4424" s="27"/>
    </row>
    <row r="4425" spans="1:13" ht="30" customHeight="1" x14ac:dyDescent="0.3">
      <c r="A4425" s="27">
        <f t="shared" si="44"/>
        <v>769</v>
      </c>
      <c r="B4425" s="31">
        <v>44993</v>
      </c>
      <c r="C4425" s="31">
        <v>44929</v>
      </c>
      <c r="D4425" s="19" t="s">
        <v>1189</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19" t="s">
        <v>81</v>
      </c>
      <c r="K4425" s="51" t="str">
        <f ca="1">LeaveTracker[[#This Row],[Days]]&amp;" "&amp;LeaveTracker[[#This Row],[Type of Leave]]</f>
        <v>2 SL</v>
      </c>
      <c r="L4425" s="23">
        <f ca="1">NETWORKDAYS(LeaveTracker[[#This Row],[Start Date]],LeaveTracker[[#This Row],[End Date]],lstHolidays)</f>
        <v>2</v>
      </c>
      <c r="M4425" s="27"/>
    </row>
    <row r="4426" spans="1:13" ht="30" customHeight="1" x14ac:dyDescent="0.3">
      <c r="A4426" s="27">
        <f t="shared" si="44"/>
        <v>770</v>
      </c>
      <c r="B4426" s="31">
        <v>44993</v>
      </c>
      <c r="C4426" s="31">
        <v>44932</v>
      </c>
      <c r="D4426" s="19" t="s">
        <v>826</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19" t="s">
        <v>81</v>
      </c>
      <c r="K4426" s="51" t="str">
        <f ca="1">LeaveTracker[[#This Row],[Days]]&amp;" "&amp;LeaveTracker[[#This Row],[Type of Leave]]</f>
        <v>1 SL</v>
      </c>
      <c r="L4426" s="23">
        <f ca="1">NETWORKDAYS(LeaveTracker[[#This Row],[Start Date]],LeaveTracker[[#This Row],[End Date]],lstHolidays)</f>
        <v>1</v>
      </c>
      <c r="M4426" s="27"/>
    </row>
    <row r="4427" spans="1:13" ht="30" customHeight="1" x14ac:dyDescent="0.3">
      <c r="A4427" s="27">
        <f t="shared" si="44"/>
        <v>771</v>
      </c>
      <c r="B4427" s="31">
        <v>44993</v>
      </c>
      <c r="C4427" s="31">
        <v>44946</v>
      </c>
      <c r="D4427" s="19" t="s">
        <v>809</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19" t="s">
        <v>81</v>
      </c>
      <c r="K4427" s="51" t="str">
        <f ca="1">LeaveTracker[[#This Row],[Days]]&amp;" "&amp;LeaveTracker[[#This Row],[Type of Leave]]</f>
        <v>2 SL</v>
      </c>
      <c r="L4427" s="23">
        <f ca="1">NETWORKDAYS(LeaveTracker[[#This Row],[Start Date]],LeaveTracker[[#This Row],[End Date]],lstHolidays)</f>
        <v>2</v>
      </c>
      <c r="M4427" s="27"/>
    </row>
    <row r="4428" spans="1:13" ht="30" customHeight="1" x14ac:dyDescent="0.3">
      <c r="A4428" s="27">
        <f t="shared" si="44"/>
        <v>772</v>
      </c>
      <c r="B4428" s="31">
        <v>44993</v>
      </c>
      <c r="C4428" s="31">
        <v>44918</v>
      </c>
      <c r="D4428" s="19" t="s">
        <v>2116</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19" t="s">
        <v>82</v>
      </c>
      <c r="K4428" s="51" t="str">
        <f ca="1">LeaveTracker[[#This Row],[Days]]&amp;" "&amp;LeaveTracker[[#This Row],[Type of Leave]]</f>
        <v>2 VL</v>
      </c>
      <c r="L4428" s="23">
        <f ca="1">NETWORKDAYS(LeaveTracker[[#This Row],[Start Date]],LeaveTracker[[#This Row],[End Date]],lstHolidays)</f>
        <v>2</v>
      </c>
      <c r="M4428" s="27"/>
    </row>
    <row r="4429" spans="1:13" ht="30" customHeight="1" x14ac:dyDescent="0.3">
      <c r="A4429" s="27">
        <f t="shared" si="44"/>
        <v>773</v>
      </c>
      <c r="B4429" s="31">
        <v>44993</v>
      </c>
      <c r="C4429" s="31">
        <v>44914</v>
      </c>
      <c r="D4429" s="19" t="s">
        <v>826</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19" t="s">
        <v>81</v>
      </c>
      <c r="K4429" s="51" t="str">
        <f ca="1">LeaveTracker[[#This Row],[Days]]&amp;" "&amp;LeaveTracker[[#This Row],[Type of Leave]]</f>
        <v>1 SL</v>
      </c>
      <c r="L4429" s="23">
        <f ca="1">NETWORKDAYS(LeaveTracker[[#This Row],[Start Date]],LeaveTracker[[#This Row],[End Date]],lstHolidays)</f>
        <v>1</v>
      </c>
      <c r="M4429" s="27"/>
    </row>
    <row r="4430" spans="1:13" ht="30"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19" t="s">
        <v>82</v>
      </c>
      <c r="K4430" s="51" t="str">
        <f ca="1">LeaveTracker[[#This Row],[Days]]&amp;" "&amp;LeaveTracker[[#This Row],[Type of Leave]]</f>
        <v>1 VL</v>
      </c>
      <c r="L4430" s="23">
        <f ca="1">NETWORKDAYS(LeaveTracker[[#This Row],[Start Date]],LeaveTracker[[#This Row],[End Date]],lstHolidays)</f>
        <v>1</v>
      </c>
      <c r="M4430" s="27"/>
    </row>
    <row r="4431" spans="1:13" ht="30" customHeight="1" x14ac:dyDescent="0.3">
      <c r="A4431" s="27">
        <f t="shared" si="44"/>
        <v>775</v>
      </c>
      <c r="B4431" s="31">
        <v>44993</v>
      </c>
      <c r="C4431" s="31">
        <v>44909</v>
      </c>
      <c r="D4431" s="19" t="s">
        <v>829</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19" t="s">
        <v>82</v>
      </c>
      <c r="K4431" s="51" t="str">
        <f ca="1">LeaveTracker[[#This Row],[Days]]&amp;" "&amp;LeaveTracker[[#This Row],[Type of Leave]]</f>
        <v>3 VL</v>
      </c>
      <c r="L4431" s="23">
        <f ca="1">NETWORKDAYS(LeaveTracker[[#This Row],[Start Date]],LeaveTracker[[#This Row],[End Date]],lstHolidays)</f>
        <v>3</v>
      </c>
      <c r="M4431" s="27"/>
    </row>
    <row r="4432" spans="1:13" ht="30" customHeight="1" x14ac:dyDescent="0.3">
      <c r="A4432" s="27">
        <f t="shared" si="44"/>
        <v>776</v>
      </c>
      <c r="B4432" s="31">
        <v>44993</v>
      </c>
      <c r="C4432" s="31">
        <v>44911</v>
      </c>
      <c r="D4432" s="19" t="s">
        <v>809</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19" t="s">
        <v>82</v>
      </c>
      <c r="K4432" s="51" t="str">
        <f ca="1">LeaveTracker[[#This Row],[Days]]&amp;" "&amp;LeaveTracker[[#This Row],[Type of Leave]]</f>
        <v>0 VL</v>
      </c>
      <c r="L4432" s="23">
        <f ca="1">NETWORKDAYS(LeaveTracker[[#This Row],[Start Date]],LeaveTracker[[#This Row],[End Date]],lstHolidays)</f>
        <v>0</v>
      </c>
      <c r="M4432" s="27"/>
    </row>
    <row r="4433" spans="1:13" ht="30" customHeight="1" x14ac:dyDescent="0.3">
      <c r="A4433" s="27">
        <v>776</v>
      </c>
      <c r="B4433" s="31">
        <v>44993</v>
      </c>
      <c r="C4433" s="31">
        <v>44911</v>
      </c>
      <c r="D4433" s="19" t="s">
        <v>809</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19" t="s">
        <v>82</v>
      </c>
      <c r="K4433" s="51" t="str">
        <f ca="1">LeaveTracker[[#This Row],[Days]]&amp;" "&amp;LeaveTracker[[#This Row],[Type of Leave]]</f>
        <v>1 VL</v>
      </c>
      <c r="L4433" s="23">
        <f ca="1">NETWORKDAYS(LeaveTracker[[#This Row],[Start Date]],LeaveTracker[[#This Row],[End Date]],lstHolidays)</f>
        <v>1</v>
      </c>
      <c r="M4433" s="27"/>
    </row>
    <row r="4434" spans="1:13" ht="30"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19" t="s">
        <v>82</v>
      </c>
      <c r="K4434" s="51" t="str">
        <f ca="1">LeaveTracker[[#This Row],[Days]]&amp;" "&amp;LeaveTracker[[#This Row],[Type of Leave]]</f>
        <v>0 VL</v>
      </c>
      <c r="L4434" s="23">
        <f ca="1">NETWORKDAYS(LeaveTracker[[#This Row],[Start Date]],LeaveTracker[[#This Row],[End Date]],lstHolidays)</f>
        <v>0</v>
      </c>
      <c r="M4434" s="27"/>
    </row>
    <row r="4435" spans="1:13" ht="30" customHeight="1" x14ac:dyDescent="0.3">
      <c r="A4435" s="27">
        <f t="shared" si="44"/>
        <v>778</v>
      </c>
      <c r="B4435" s="31">
        <v>44993</v>
      </c>
      <c r="C4435" s="31">
        <v>44950</v>
      </c>
      <c r="D4435" s="19" t="s">
        <v>2020</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19" t="s">
        <v>298</v>
      </c>
      <c r="J4435" s="43" t="s">
        <v>105</v>
      </c>
      <c r="K4435" s="51" t="str">
        <f ca="1">LeaveTracker[[#This Row],[Days]]&amp;" "&amp;LeaveTracker[[#This Row],[Type of Leave]]</f>
        <v>2 OTHER</v>
      </c>
      <c r="L4435" s="23">
        <f ca="1">NETWORKDAYS(LeaveTracker[[#This Row],[Start Date]],LeaveTracker[[#This Row],[End Date]],lstHolidays)</f>
        <v>2</v>
      </c>
      <c r="M4435" s="27"/>
    </row>
    <row r="4436" spans="1:13" ht="30" customHeight="1" x14ac:dyDescent="0.3">
      <c r="A4436" s="27">
        <f t="shared" si="44"/>
        <v>779</v>
      </c>
      <c r="B4436" s="31">
        <v>44993</v>
      </c>
      <c r="C4436" s="31">
        <v>44928</v>
      </c>
      <c r="D4436" s="19" t="s">
        <v>2017</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19" t="s">
        <v>298</v>
      </c>
      <c r="J4436" s="43" t="s">
        <v>105</v>
      </c>
      <c r="K4436" s="51" t="str">
        <f ca="1">LeaveTracker[[#This Row],[Days]]&amp;" "&amp;LeaveTracker[[#This Row],[Type of Leave]]</f>
        <v>1 OTHER</v>
      </c>
      <c r="L4436" s="23">
        <f ca="1">NETWORKDAYS(LeaveTracker[[#This Row],[Start Date]],LeaveTracker[[#This Row],[End Date]],lstHolidays)</f>
        <v>1</v>
      </c>
      <c r="M4436" s="27"/>
    </row>
    <row r="4437" spans="1:13" ht="30" customHeight="1" x14ac:dyDescent="0.3">
      <c r="A4437" s="27">
        <f t="shared" si="44"/>
        <v>780</v>
      </c>
      <c r="B4437" s="31">
        <v>44993</v>
      </c>
      <c r="C4437" s="31">
        <v>44956</v>
      </c>
      <c r="D4437" s="19" t="s">
        <v>380</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19" t="s">
        <v>81</v>
      </c>
      <c r="K4437" s="51" t="str">
        <f ca="1">LeaveTracker[[#This Row],[Days]]&amp;" "&amp;LeaveTracker[[#This Row],[Type of Leave]]</f>
        <v>1 SL</v>
      </c>
      <c r="L4437" s="23">
        <f ca="1">NETWORKDAYS(LeaveTracker[[#This Row],[Start Date]],LeaveTracker[[#This Row],[End Date]],lstHolidays)</f>
        <v>1</v>
      </c>
      <c r="M4437" s="27"/>
    </row>
    <row r="4438" spans="1:13" ht="30" customHeight="1" x14ac:dyDescent="0.3">
      <c r="A4438" s="27">
        <f t="shared" si="44"/>
        <v>781</v>
      </c>
      <c r="B4438" s="31">
        <v>44993</v>
      </c>
      <c r="C4438" s="31">
        <v>44956</v>
      </c>
      <c r="D4438" s="19" t="s">
        <v>380</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19" t="s">
        <v>82</v>
      </c>
      <c r="K4438" s="51" t="str">
        <f ca="1">LeaveTracker[[#This Row],[Days]]&amp;" "&amp;LeaveTracker[[#This Row],[Type of Leave]]</f>
        <v>2 VL</v>
      </c>
      <c r="L4438" s="23">
        <f ca="1">NETWORKDAYS(LeaveTracker[[#This Row],[Start Date]],LeaveTracker[[#This Row],[End Date]],lstHolidays)</f>
        <v>2</v>
      </c>
      <c r="M4438" s="27"/>
    </row>
    <row r="4439" spans="1:13" ht="30" customHeight="1" x14ac:dyDescent="0.3">
      <c r="A4439" s="27">
        <f t="shared" si="44"/>
        <v>782</v>
      </c>
      <c r="B4439" s="31">
        <v>44993</v>
      </c>
      <c r="C4439" s="31">
        <v>44958</v>
      </c>
      <c r="D4439" s="19" t="s">
        <v>822</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19" t="s">
        <v>82</v>
      </c>
      <c r="K4439" s="51" t="str">
        <f ca="1">LeaveTracker[[#This Row],[Days]]&amp;" "&amp;LeaveTracker[[#This Row],[Type of Leave]]</f>
        <v>2 VL</v>
      </c>
      <c r="L4439" s="23">
        <f ca="1">NETWORKDAYS(LeaveTracker[[#This Row],[Start Date]],LeaveTracker[[#This Row],[End Date]],lstHolidays)</f>
        <v>2</v>
      </c>
      <c r="M4439" s="27"/>
    </row>
    <row r="4440" spans="1:13" ht="30" customHeight="1" x14ac:dyDescent="0.3">
      <c r="A4440" s="27">
        <f t="shared" si="44"/>
        <v>783</v>
      </c>
      <c r="B4440" s="31">
        <v>44993</v>
      </c>
      <c r="C4440" s="31">
        <v>44960</v>
      </c>
      <c r="D4440" s="19" t="s">
        <v>826</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19" t="s">
        <v>82</v>
      </c>
      <c r="K4440" s="51" t="str">
        <f ca="1">LeaveTracker[[#This Row],[Days]]&amp;" "&amp;LeaveTracker[[#This Row],[Type of Leave]]</f>
        <v>1 VL</v>
      </c>
      <c r="L4440" s="23">
        <f ca="1">NETWORKDAYS(LeaveTracker[[#This Row],[Start Date]],LeaveTracker[[#This Row],[End Date]],lstHolidays)</f>
        <v>1</v>
      </c>
      <c r="M4440" s="27"/>
    </row>
    <row r="4441" spans="1:13" ht="30" customHeight="1" x14ac:dyDescent="0.3">
      <c r="A4441" s="27">
        <f t="shared" ref="A4441:A4504" si="45">A4440+1</f>
        <v>784</v>
      </c>
      <c r="B4441" s="31">
        <v>44993</v>
      </c>
      <c r="C4441" s="31">
        <v>44922</v>
      </c>
      <c r="D4441" s="19" t="s">
        <v>710</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19" t="s">
        <v>298</v>
      </c>
      <c r="J4441" s="43" t="s">
        <v>105</v>
      </c>
      <c r="K4441" s="51" t="str">
        <f ca="1">LeaveTracker[[#This Row],[Days]]&amp;" "&amp;LeaveTracker[[#This Row],[Type of Leave]]</f>
        <v>3 OTHER</v>
      </c>
      <c r="L4441" s="23">
        <f ca="1">NETWORKDAYS(LeaveTracker[[#This Row],[Start Date]],LeaveTracker[[#This Row],[End Date]],lstHolidays)</f>
        <v>3</v>
      </c>
      <c r="M4441" s="27"/>
    </row>
    <row r="4442" spans="1:13" ht="30" customHeight="1" x14ac:dyDescent="0.3">
      <c r="A4442" s="27">
        <f t="shared" si="45"/>
        <v>785</v>
      </c>
      <c r="B4442" s="31">
        <v>44993</v>
      </c>
      <c r="C4442" s="31">
        <v>44952</v>
      </c>
      <c r="D4442" s="19" t="s">
        <v>1060</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19" t="s">
        <v>81</v>
      </c>
      <c r="K4442" s="51" t="str">
        <f ca="1">LeaveTracker[[#This Row],[Days]]&amp;" "&amp;LeaveTracker[[#This Row],[Type of Leave]]</f>
        <v>1 SL</v>
      </c>
      <c r="L4442" s="23">
        <f ca="1">NETWORKDAYS(LeaveTracker[[#This Row],[Start Date]],LeaveTracker[[#This Row],[End Date]],lstHolidays)</f>
        <v>1</v>
      </c>
      <c r="M4442" s="27"/>
    </row>
    <row r="4443" spans="1:13" ht="30" customHeight="1" x14ac:dyDescent="0.3">
      <c r="A4443" s="27">
        <f t="shared" si="45"/>
        <v>786</v>
      </c>
      <c r="B4443" s="31">
        <v>44993</v>
      </c>
      <c r="C4443" s="31">
        <v>44956</v>
      </c>
      <c r="D4443" s="19" t="s">
        <v>1017</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19" t="s">
        <v>81</v>
      </c>
      <c r="K4443" s="51" t="str">
        <f ca="1">LeaveTracker[[#This Row],[Days]]&amp;" "&amp;LeaveTracker[[#This Row],[Type of Leave]]</f>
        <v>2 SL</v>
      </c>
      <c r="L4443" s="23">
        <f ca="1">NETWORKDAYS(LeaveTracker[[#This Row],[Start Date]],LeaveTracker[[#This Row],[End Date]],lstHolidays)</f>
        <v>2</v>
      </c>
      <c r="M4443" s="27"/>
    </row>
    <row r="4444" spans="1:13" ht="30" customHeight="1" x14ac:dyDescent="0.3">
      <c r="A4444" s="27">
        <f t="shared" si="45"/>
        <v>787</v>
      </c>
      <c r="B4444" s="31">
        <v>44993</v>
      </c>
      <c r="C4444" s="31">
        <v>44953</v>
      </c>
      <c r="D4444" s="19" t="s">
        <v>624</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19" t="s">
        <v>298</v>
      </c>
      <c r="J4444" s="43" t="s">
        <v>105</v>
      </c>
      <c r="K4444" s="51" t="str">
        <f ca="1">LeaveTracker[[#This Row],[Days]]&amp;" "&amp;LeaveTracker[[#This Row],[Type of Leave]]</f>
        <v>1 OTHER</v>
      </c>
      <c r="L4444" s="23">
        <f ca="1">NETWORKDAYS(LeaveTracker[[#This Row],[Start Date]],LeaveTracker[[#This Row],[End Date]],lstHolidays)</f>
        <v>1</v>
      </c>
      <c r="M4444" s="27"/>
    </row>
    <row r="4445" spans="1:13" ht="30" customHeight="1" x14ac:dyDescent="0.3">
      <c r="A4445" s="27">
        <f t="shared" si="45"/>
        <v>788</v>
      </c>
      <c r="B4445" s="31">
        <v>44993</v>
      </c>
      <c r="C4445" s="31">
        <v>44942</v>
      </c>
      <c r="D4445" s="19" t="s">
        <v>1308</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19" t="s">
        <v>82</v>
      </c>
      <c r="K4445" s="51" t="str">
        <f ca="1">LeaveTracker[[#This Row],[Days]]&amp;" "&amp;LeaveTracker[[#This Row],[Type of Leave]]</f>
        <v>1 VL</v>
      </c>
      <c r="L4445" s="23">
        <f ca="1">NETWORKDAYS(LeaveTracker[[#This Row],[Start Date]],LeaveTracker[[#This Row],[End Date]],lstHolidays)</f>
        <v>1</v>
      </c>
      <c r="M4445" s="27"/>
    </row>
    <row r="4446" spans="1:13" ht="30" customHeight="1" x14ac:dyDescent="0.3">
      <c r="A4446" s="27">
        <f t="shared" si="45"/>
        <v>789</v>
      </c>
      <c r="B4446" s="31">
        <v>44993</v>
      </c>
      <c r="C4446" s="31">
        <v>44928</v>
      </c>
      <c r="D4446" s="19" t="s">
        <v>1308</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19" t="s">
        <v>298</v>
      </c>
      <c r="J4446" s="43" t="s">
        <v>105</v>
      </c>
      <c r="K4446" s="51" t="str">
        <f ca="1">LeaveTracker[[#This Row],[Days]]&amp;" "&amp;LeaveTracker[[#This Row],[Type of Leave]]</f>
        <v>1 OTHER</v>
      </c>
      <c r="L4446" s="23">
        <f ca="1">NETWORKDAYS(LeaveTracker[[#This Row],[Start Date]],LeaveTracker[[#This Row],[End Date]],lstHolidays)</f>
        <v>1</v>
      </c>
      <c r="M4446" s="27"/>
    </row>
    <row r="4447" spans="1:13" ht="30" customHeight="1" x14ac:dyDescent="0.3">
      <c r="A4447" s="27">
        <f t="shared" si="45"/>
        <v>790</v>
      </c>
      <c r="B4447" s="31">
        <v>44993</v>
      </c>
      <c r="C4447" s="31">
        <v>44957</v>
      </c>
      <c r="D4447" s="19" t="s">
        <v>407</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19" t="s">
        <v>298</v>
      </c>
      <c r="J4447" s="43" t="s">
        <v>105</v>
      </c>
      <c r="K4447" s="51" t="str">
        <f ca="1">LeaveTracker[[#This Row],[Days]]&amp;" "&amp;LeaveTracker[[#This Row],[Type of Leave]]</f>
        <v>1 OTHER</v>
      </c>
      <c r="L4447" s="23">
        <f ca="1">NETWORKDAYS(LeaveTracker[[#This Row],[Start Date]],LeaveTracker[[#This Row],[End Date]],lstHolidays)</f>
        <v>1</v>
      </c>
      <c r="M4447" s="27"/>
    </row>
    <row r="4448" spans="1:13" ht="30"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19" t="s">
        <v>82</v>
      </c>
      <c r="K4448" s="51" t="str">
        <f ca="1">LeaveTracker[[#This Row],[Days]]&amp;" "&amp;LeaveTracker[[#This Row],[Type of Leave]]</f>
        <v>2 VL</v>
      </c>
      <c r="L4448" s="23">
        <f ca="1">NETWORKDAYS(LeaveTracker[[#This Row],[Start Date]],LeaveTracker[[#This Row],[End Date]],lstHolidays)</f>
        <v>2</v>
      </c>
      <c r="M4448" s="27"/>
    </row>
    <row r="4449" spans="1:13" ht="30"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19" t="s">
        <v>82</v>
      </c>
      <c r="K4449" s="51" t="str">
        <f ca="1">LeaveTracker[[#This Row],[Days]]&amp;" "&amp;LeaveTracker[[#This Row],[Type of Leave]]</f>
        <v>1 VL</v>
      </c>
      <c r="L4449" s="23">
        <f ca="1">NETWORKDAYS(LeaveTracker[[#This Row],[Start Date]],LeaveTracker[[#This Row],[End Date]],lstHolidays)</f>
        <v>1</v>
      </c>
      <c r="M4449" s="27"/>
    </row>
    <row r="4450" spans="1:13" ht="30"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19" t="s">
        <v>81</v>
      </c>
      <c r="K4450" s="51" t="str">
        <f ca="1">LeaveTracker[[#This Row],[Days]]&amp;" "&amp;LeaveTracker[[#This Row],[Type of Leave]]</f>
        <v>2 SL</v>
      </c>
      <c r="L4450" s="23">
        <f ca="1">NETWORKDAYS(LeaveTracker[[#This Row],[Start Date]],LeaveTracker[[#This Row],[End Date]],lstHolidays)</f>
        <v>2</v>
      </c>
      <c r="M4450" s="27"/>
    </row>
    <row r="4451" spans="1:13" ht="30" customHeight="1" x14ac:dyDescent="0.3">
      <c r="A4451" s="27">
        <f t="shared" si="45"/>
        <v>793</v>
      </c>
      <c r="B4451" s="31">
        <v>44993</v>
      </c>
      <c r="C4451" s="31">
        <v>44851</v>
      </c>
      <c r="D4451" s="19" t="s">
        <v>840</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19" t="s">
        <v>298</v>
      </c>
      <c r="J4451" s="43" t="s">
        <v>105</v>
      </c>
      <c r="K4451" s="51" t="str">
        <f ca="1">LeaveTracker[[#This Row],[Days]]&amp;" "&amp;LeaveTracker[[#This Row],[Type of Leave]]</f>
        <v>1 OTHER</v>
      </c>
      <c r="L4451" s="23">
        <f ca="1">NETWORKDAYS(LeaveTracker[[#This Row],[Start Date]],LeaveTracker[[#This Row],[End Date]],lstHolidays)</f>
        <v>1</v>
      </c>
      <c r="M4451" s="27"/>
    </row>
    <row r="4452" spans="1:13" ht="30"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19" t="s">
        <v>82</v>
      </c>
      <c r="K4452" s="51" t="str">
        <f ca="1">LeaveTracker[[#This Row],[Days]]&amp;" "&amp;LeaveTracker[[#This Row],[Type of Leave]]</f>
        <v>4 VL</v>
      </c>
      <c r="L4452" s="23">
        <f ca="1">NETWORKDAYS(LeaveTracker[[#This Row],[Start Date]],LeaveTracker[[#This Row],[End Date]],lstHolidays)</f>
        <v>4</v>
      </c>
      <c r="M4452" s="27"/>
    </row>
    <row r="4453" spans="1:13" ht="30" customHeight="1" x14ac:dyDescent="0.3">
      <c r="A4453" s="27">
        <f t="shared" si="45"/>
        <v>795</v>
      </c>
      <c r="B4453" s="31">
        <v>44993</v>
      </c>
      <c r="C4453" s="31">
        <v>44945</v>
      </c>
      <c r="D4453" s="19" t="s">
        <v>1845</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19" t="s">
        <v>81</v>
      </c>
      <c r="K4453" s="51" t="str">
        <f ca="1">LeaveTracker[[#This Row],[Days]]&amp;" "&amp;LeaveTracker[[#This Row],[Type of Leave]]</f>
        <v>1 SL</v>
      </c>
      <c r="L4453" s="23">
        <f ca="1">NETWORKDAYS(LeaveTracker[[#This Row],[Start Date]],LeaveTracker[[#This Row],[End Date]],lstHolidays)</f>
        <v>1</v>
      </c>
      <c r="M4453" s="27"/>
    </row>
    <row r="4454" spans="1:13" ht="30" customHeight="1" x14ac:dyDescent="0.3">
      <c r="A4454" s="27">
        <f t="shared" si="45"/>
        <v>796</v>
      </c>
      <c r="B4454" s="31">
        <v>44993</v>
      </c>
      <c r="C4454" s="31">
        <v>44937</v>
      </c>
      <c r="D4454" s="19" t="s">
        <v>1845</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19" t="s">
        <v>81</v>
      </c>
      <c r="K4454" s="51" t="str">
        <f ca="1">LeaveTracker[[#This Row],[Days]]&amp;" "&amp;LeaveTracker[[#This Row],[Type of Leave]]</f>
        <v>0 SL</v>
      </c>
      <c r="L4454" s="23">
        <f ca="1">NETWORKDAYS(LeaveTracker[[#This Row],[Start Date]],LeaveTracker[[#This Row],[End Date]],lstHolidays)</f>
        <v>0</v>
      </c>
      <c r="M4454" s="27"/>
    </row>
    <row r="4455" spans="1:13" ht="30" customHeight="1" x14ac:dyDescent="0.3">
      <c r="A4455" s="27">
        <f t="shared" si="45"/>
        <v>797</v>
      </c>
      <c r="B4455" s="31">
        <v>44993</v>
      </c>
      <c r="C4455" s="31">
        <v>44966</v>
      </c>
      <c r="D4455" s="19" t="s">
        <v>525</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19" t="s">
        <v>81</v>
      </c>
      <c r="K4455" s="51" t="str">
        <f ca="1">LeaveTracker[[#This Row],[Days]]&amp;" "&amp;LeaveTracker[[#This Row],[Type of Leave]]</f>
        <v>1 SL</v>
      </c>
      <c r="L4455" s="23">
        <f ca="1">NETWORKDAYS(LeaveTracker[[#This Row],[Start Date]],LeaveTracker[[#This Row],[End Date]],lstHolidays)</f>
        <v>1</v>
      </c>
      <c r="M4455" s="27"/>
    </row>
    <row r="4456" spans="1:13" ht="30" customHeight="1" x14ac:dyDescent="0.3">
      <c r="A4456" s="27">
        <f t="shared" si="45"/>
        <v>798</v>
      </c>
      <c r="B4456" s="31">
        <v>44993</v>
      </c>
      <c r="C4456" s="31">
        <v>44964</v>
      </c>
      <c r="D4456" s="19" t="s">
        <v>771</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19" t="s">
        <v>81</v>
      </c>
      <c r="K4456" s="51" t="str">
        <f ca="1">LeaveTracker[[#This Row],[Days]]&amp;" "&amp;LeaveTracker[[#This Row],[Type of Leave]]</f>
        <v>1 SL</v>
      </c>
      <c r="L4456" s="23">
        <f ca="1">NETWORKDAYS(LeaveTracker[[#This Row],[Start Date]],LeaveTracker[[#This Row],[End Date]],lstHolidays)</f>
        <v>1</v>
      </c>
      <c r="M4456" s="27"/>
    </row>
    <row r="4457" spans="1:13" ht="30" customHeight="1" x14ac:dyDescent="0.3">
      <c r="A4457" s="27">
        <f t="shared" si="45"/>
        <v>799</v>
      </c>
      <c r="B4457" s="31">
        <v>44993</v>
      </c>
      <c r="C4457" s="31">
        <v>44964</v>
      </c>
      <c r="D4457" s="19" t="s">
        <v>2163</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19" t="s">
        <v>82</v>
      </c>
      <c r="K4457" s="51" t="str">
        <f ca="1">LeaveTracker[[#This Row],[Days]]&amp;" "&amp;LeaveTracker[[#This Row],[Type of Leave]]</f>
        <v>5 VL</v>
      </c>
      <c r="L4457" s="23">
        <f ca="1">NETWORKDAYS(LeaveTracker[[#This Row],[Start Date]],LeaveTracker[[#This Row],[End Date]],lstHolidays)</f>
        <v>5</v>
      </c>
      <c r="M4457" s="27"/>
    </row>
    <row r="4458" spans="1:13" ht="30" customHeight="1" x14ac:dyDescent="0.3">
      <c r="A4458" s="27">
        <f t="shared" si="45"/>
        <v>800</v>
      </c>
      <c r="B4458" s="31">
        <v>44993</v>
      </c>
      <c r="C4458" s="31">
        <v>44964</v>
      </c>
      <c r="D4458" s="19" t="s">
        <v>748</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19" t="s">
        <v>298</v>
      </c>
      <c r="J4458" s="43" t="s">
        <v>105</v>
      </c>
      <c r="K4458" s="51" t="str">
        <f ca="1">LeaveTracker[[#This Row],[Days]]&amp;" "&amp;LeaveTracker[[#This Row],[Type of Leave]]</f>
        <v>0 OTHER</v>
      </c>
      <c r="L4458" s="23">
        <f ca="1">NETWORKDAYS(LeaveTracker[[#This Row],[Start Date]],LeaveTracker[[#This Row],[End Date]],lstHolidays)</f>
        <v>0</v>
      </c>
      <c r="M4458" s="27"/>
    </row>
    <row r="4459" spans="1:13" ht="30" customHeight="1" x14ac:dyDescent="0.3">
      <c r="A4459" s="27">
        <f t="shared" si="45"/>
        <v>801</v>
      </c>
      <c r="B4459" s="31">
        <v>44993</v>
      </c>
      <c r="C4459" s="31">
        <v>44964</v>
      </c>
      <c r="D4459" s="19" t="s">
        <v>525</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19" t="s">
        <v>298</v>
      </c>
      <c r="J4459" s="43" t="s">
        <v>105</v>
      </c>
      <c r="K4459" s="51" t="str">
        <f ca="1">LeaveTracker[[#This Row],[Days]]&amp;" "&amp;LeaveTracker[[#This Row],[Type of Leave]]</f>
        <v>1 OTHER</v>
      </c>
      <c r="L4459" s="23">
        <f ca="1">NETWORKDAYS(LeaveTracker[[#This Row],[Start Date]],LeaveTracker[[#This Row],[End Date]],lstHolidays)</f>
        <v>1</v>
      </c>
      <c r="M4459" s="27"/>
    </row>
    <row r="4460" spans="1:13" ht="30" customHeight="1" x14ac:dyDescent="0.3">
      <c r="A4460" s="27">
        <f t="shared" si="45"/>
        <v>802</v>
      </c>
      <c r="B4460" s="31">
        <v>44993</v>
      </c>
      <c r="C4460" s="31">
        <v>44964</v>
      </c>
      <c r="D4460" s="19" t="s">
        <v>771</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19" t="s">
        <v>298</v>
      </c>
      <c r="J4460" s="43" t="s">
        <v>105</v>
      </c>
      <c r="K4460" s="51" t="str">
        <f ca="1">LeaveTracker[[#This Row],[Days]]&amp;" "&amp;LeaveTracker[[#This Row],[Type of Leave]]</f>
        <v>1 OTHER</v>
      </c>
      <c r="L4460" s="23">
        <f ca="1">NETWORKDAYS(LeaveTracker[[#This Row],[Start Date]],LeaveTracker[[#This Row],[End Date]],lstHolidays)</f>
        <v>1</v>
      </c>
      <c r="M4460" s="27"/>
    </row>
    <row r="4461" spans="1:13" ht="30"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19" t="s">
        <v>82</v>
      </c>
      <c r="K4461" s="51" t="str">
        <f ca="1">LeaveTracker[[#This Row],[Days]]&amp;" "&amp;LeaveTracker[[#This Row],[Type of Leave]]</f>
        <v>3 VL</v>
      </c>
      <c r="L4461" s="23">
        <f ca="1">NETWORKDAYS(LeaveTracker[[#This Row],[Start Date]],LeaveTracker[[#This Row],[End Date]],lstHolidays)</f>
        <v>3</v>
      </c>
      <c r="M4461" s="27"/>
    </row>
    <row r="4462" spans="1:13" ht="30"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19" t="s">
        <v>298</v>
      </c>
      <c r="K4462" s="51" t="str">
        <f ca="1">LeaveTracker[[#This Row],[Days]]&amp;" "&amp;LeaveTracker[[#This Row],[Type of Leave]]</f>
        <v>1 OTHER</v>
      </c>
      <c r="L4462" s="23">
        <f ca="1">NETWORKDAYS(LeaveTracker[[#This Row],[Start Date]],LeaveTracker[[#This Row],[End Date]],lstHolidays)</f>
        <v>1</v>
      </c>
      <c r="M4462" s="27"/>
    </row>
    <row r="4463" spans="1:13" ht="30"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19" t="s">
        <v>298</v>
      </c>
      <c r="K4463" s="51" t="str">
        <f ca="1">LeaveTracker[[#This Row],[Days]]&amp;" "&amp;LeaveTracker[[#This Row],[Type of Leave]]</f>
        <v>1 OTHER</v>
      </c>
      <c r="L4463" s="23">
        <f ca="1">NETWORKDAYS(LeaveTracker[[#This Row],[Start Date]],LeaveTracker[[#This Row],[End Date]],lstHolidays)</f>
        <v>1</v>
      </c>
      <c r="M4463" s="27"/>
    </row>
    <row r="4464" spans="1:13" ht="30" customHeight="1" x14ac:dyDescent="0.3">
      <c r="A4464" s="27">
        <f t="shared" si="45"/>
        <v>805</v>
      </c>
      <c r="B4464" s="31">
        <v>44993</v>
      </c>
      <c r="C4464" s="31">
        <v>44963</v>
      </c>
      <c r="D4464" s="19" t="s">
        <v>1076</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19" t="s">
        <v>298</v>
      </c>
      <c r="J4464" s="43" t="s">
        <v>214</v>
      </c>
      <c r="K4464" s="51" t="str">
        <f ca="1">LeaveTracker[[#This Row],[Days]]&amp;" "&amp;LeaveTracker[[#This Row],[Type of Leave]]</f>
        <v>1 OTHER</v>
      </c>
      <c r="L4464" s="23">
        <f ca="1">NETWORKDAYS(LeaveTracker[[#This Row],[Start Date]],LeaveTracker[[#This Row],[End Date]],lstHolidays)</f>
        <v>1</v>
      </c>
      <c r="M4464" s="27"/>
    </row>
    <row r="4465" spans="1:13" ht="30"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19" t="s">
        <v>81</v>
      </c>
      <c r="K4465" s="51" t="str">
        <f ca="1">LeaveTracker[[#This Row],[Days]]&amp;" "&amp;LeaveTracker[[#This Row],[Type of Leave]]</f>
        <v>1 SL</v>
      </c>
      <c r="L4465" s="23">
        <f ca="1">NETWORKDAYS(LeaveTracker[[#This Row],[Start Date]],LeaveTracker[[#This Row],[End Date]],lstHolidays)</f>
        <v>1</v>
      </c>
      <c r="M4465" s="27"/>
    </row>
    <row r="4466" spans="1:13" ht="30" customHeight="1" x14ac:dyDescent="0.3">
      <c r="A4466" s="27">
        <f t="shared" si="45"/>
        <v>807</v>
      </c>
      <c r="B4466" s="31">
        <v>44993</v>
      </c>
      <c r="C4466" s="31">
        <v>44922</v>
      </c>
      <c r="D4466" s="19" t="s">
        <v>1851</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19" t="s">
        <v>81</v>
      </c>
      <c r="K4466" s="51" t="str">
        <f ca="1">LeaveTracker[[#This Row],[Days]]&amp;" "&amp;LeaveTracker[[#This Row],[Type of Leave]]</f>
        <v>1 SL</v>
      </c>
      <c r="L4466" s="23">
        <f ca="1">NETWORKDAYS(LeaveTracker[[#This Row],[Start Date]],LeaveTracker[[#This Row],[End Date]],lstHolidays)</f>
        <v>1</v>
      </c>
      <c r="M4466" s="27"/>
    </row>
    <row r="4467" spans="1:13" ht="30" customHeight="1" x14ac:dyDescent="0.3">
      <c r="A4467" s="27">
        <v>807</v>
      </c>
      <c r="B4467" s="31">
        <v>44993</v>
      </c>
      <c r="C4467" s="31">
        <v>44922</v>
      </c>
      <c r="D4467" s="19" t="s">
        <v>1851</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19" t="s">
        <v>81</v>
      </c>
      <c r="K4467" s="51" t="str">
        <f ca="1">LeaveTracker[[#This Row],[Days]]&amp;" "&amp;LeaveTracker[[#This Row],[Type of Leave]]</f>
        <v>1 SL</v>
      </c>
      <c r="L4467" s="23">
        <f ca="1">NETWORKDAYS(LeaveTracker[[#This Row],[Start Date]],LeaveTracker[[#This Row],[End Date]],lstHolidays)</f>
        <v>1</v>
      </c>
      <c r="M4467" s="27"/>
    </row>
    <row r="4468" spans="1:13" ht="30" customHeight="1" x14ac:dyDescent="0.3">
      <c r="A4468" s="27">
        <f t="shared" si="45"/>
        <v>808</v>
      </c>
      <c r="B4468" s="31">
        <v>44993</v>
      </c>
      <c r="C4468" s="31">
        <v>44949</v>
      </c>
      <c r="D4468" s="19" t="s">
        <v>748</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19" t="s">
        <v>81</v>
      </c>
      <c r="K4468" s="51" t="str">
        <f ca="1">LeaveTracker[[#This Row],[Days]]&amp;" "&amp;LeaveTracker[[#This Row],[Type of Leave]]</f>
        <v>10 SL</v>
      </c>
      <c r="L4468" s="23">
        <f ca="1">NETWORKDAYS(LeaveTracker[[#This Row],[Start Date]],LeaveTracker[[#This Row],[End Date]],lstHolidays)</f>
        <v>10</v>
      </c>
      <c r="M4468" s="27"/>
    </row>
    <row r="4469" spans="1:13" ht="30" customHeight="1" x14ac:dyDescent="0.3">
      <c r="A4469" s="27">
        <f t="shared" si="45"/>
        <v>809</v>
      </c>
      <c r="B4469" s="31">
        <v>44993</v>
      </c>
      <c r="C4469" s="31">
        <v>44949</v>
      </c>
      <c r="D4469" s="19" t="s">
        <v>1815</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19" t="s">
        <v>298</v>
      </c>
      <c r="J4469" s="43" t="s">
        <v>214</v>
      </c>
      <c r="K4469" s="51" t="str">
        <f ca="1">LeaveTracker[[#This Row],[Days]]&amp;" "&amp;LeaveTracker[[#This Row],[Type of Leave]]</f>
        <v>1 OTHER</v>
      </c>
      <c r="L4469" s="23">
        <f ca="1">NETWORKDAYS(LeaveTracker[[#This Row],[Start Date]],LeaveTracker[[#This Row],[End Date]],lstHolidays)</f>
        <v>1</v>
      </c>
      <c r="M4469" s="27"/>
    </row>
    <row r="4470" spans="1:13" ht="30"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19" t="s">
        <v>298</v>
      </c>
      <c r="J4470" s="43" t="s">
        <v>105</v>
      </c>
      <c r="K4470" s="51" t="str">
        <f ca="1">LeaveTracker[[#This Row],[Days]]&amp;" "&amp;LeaveTracker[[#This Row],[Type of Leave]]</f>
        <v>2 OTHER</v>
      </c>
      <c r="L4470" s="23">
        <f ca="1">NETWORKDAYS(LeaveTracker[[#This Row],[Start Date]],LeaveTracker[[#This Row],[End Date]],lstHolidays)</f>
        <v>2</v>
      </c>
      <c r="M4470" s="27"/>
    </row>
    <row r="4471" spans="1:13" ht="30" customHeight="1" x14ac:dyDescent="0.3">
      <c r="A4471" s="27">
        <f t="shared" si="45"/>
        <v>811</v>
      </c>
      <c r="B4471" s="31">
        <v>44993</v>
      </c>
      <c r="C4471" s="31">
        <v>44949</v>
      </c>
      <c r="D4471" s="19" t="s">
        <v>693</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19" t="s">
        <v>81</v>
      </c>
      <c r="K4471" s="51" t="str">
        <f ca="1">LeaveTracker[[#This Row],[Days]]&amp;" "&amp;LeaveTracker[[#This Row],[Type of Leave]]</f>
        <v>1 SL</v>
      </c>
      <c r="L4471" s="23">
        <f ca="1">NETWORKDAYS(LeaveTracker[[#This Row],[Start Date]],LeaveTracker[[#This Row],[End Date]],lstHolidays)</f>
        <v>1</v>
      </c>
      <c r="M4471" s="27"/>
    </row>
    <row r="4472" spans="1:13" ht="30" customHeight="1" x14ac:dyDescent="0.3">
      <c r="A4472" s="27">
        <f t="shared" si="45"/>
        <v>812</v>
      </c>
      <c r="B4472" s="31">
        <v>44993</v>
      </c>
      <c r="C4472" s="31">
        <v>44946</v>
      </c>
      <c r="D4472" s="19" t="s">
        <v>525</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19" t="s">
        <v>298</v>
      </c>
      <c r="J4472" s="43" t="s">
        <v>644</v>
      </c>
      <c r="K4472" s="51" t="str">
        <f ca="1">LeaveTracker[[#This Row],[Days]]&amp;" "&amp;LeaveTracker[[#This Row],[Type of Leave]]</f>
        <v>1 OTHER</v>
      </c>
      <c r="L4472" s="23">
        <f ca="1">NETWORKDAYS(LeaveTracker[[#This Row],[Start Date]],LeaveTracker[[#This Row],[End Date]],lstHolidays)</f>
        <v>1</v>
      </c>
      <c r="M4472" s="27"/>
    </row>
    <row r="4473" spans="1:13" ht="30" customHeight="1" x14ac:dyDescent="0.3">
      <c r="A4473" s="27">
        <f t="shared" si="45"/>
        <v>813</v>
      </c>
      <c r="B4473" s="31">
        <v>44993</v>
      </c>
      <c r="C4473" s="31">
        <v>44944</v>
      </c>
      <c r="D4473" s="19" t="s">
        <v>1829</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19" t="s">
        <v>81</v>
      </c>
      <c r="K4473" s="51" t="str">
        <f ca="1">LeaveTracker[[#This Row],[Days]]&amp;" "&amp;LeaveTracker[[#This Row],[Type of Leave]]</f>
        <v>2 SL</v>
      </c>
      <c r="L4473" s="23">
        <f ca="1">NETWORKDAYS(LeaveTracker[[#This Row],[Start Date]],LeaveTracker[[#This Row],[End Date]],lstHolidays)</f>
        <v>2</v>
      </c>
      <c r="M4473" s="27"/>
    </row>
    <row r="4474" spans="1:13" ht="30" customHeight="1" x14ac:dyDescent="0.3">
      <c r="A4474" s="27">
        <f t="shared" si="45"/>
        <v>814</v>
      </c>
      <c r="B4474" s="31">
        <v>44993</v>
      </c>
      <c r="C4474" s="31">
        <v>44985</v>
      </c>
      <c r="D4474" s="19" t="s">
        <v>1843</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19" t="s">
        <v>298</v>
      </c>
      <c r="J4474" s="43" t="s">
        <v>214</v>
      </c>
      <c r="K4474" s="51" t="str">
        <f ca="1">LeaveTracker[[#This Row],[Days]]&amp;" "&amp;LeaveTracker[[#This Row],[Type of Leave]]</f>
        <v>2 OTHER</v>
      </c>
      <c r="L4474" s="23">
        <f ca="1">NETWORKDAYS(LeaveTracker[[#This Row],[Start Date]],LeaveTracker[[#This Row],[End Date]],lstHolidays)</f>
        <v>2</v>
      </c>
      <c r="M4474" s="27"/>
    </row>
    <row r="4475" spans="1:13" ht="30" customHeight="1" x14ac:dyDescent="0.3">
      <c r="A4475" s="27">
        <f t="shared" si="45"/>
        <v>815</v>
      </c>
      <c r="B4475" s="31">
        <v>44993</v>
      </c>
      <c r="C4475" s="31">
        <v>44973</v>
      </c>
      <c r="D4475" s="19" t="s">
        <v>2083</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19" t="s">
        <v>82</v>
      </c>
      <c r="K4475" s="51" t="str">
        <f ca="1">LeaveTracker[[#This Row],[Days]]&amp;" "&amp;LeaveTracker[[#This Row],[Type of Leave]]</f>
        <v>9 VL</v>
      </c>
      <c r="L4475" s="23">
        <f ca="1">NETWORKDAYS(LeaveTracker[[#This Row],[Start Date]],LeaveTracker[[#This Row],[End Date]],lstHolidays)</f>
        <v>9</v>
      </c>
      <c r="M4475" s="27"/>
    </row>
    <row r="4476" spans="1:13" ht="30" customHeight="1" x14ac:dyDescent="0.3">
      <c r="A4476" s="27">
        <f t="shared" si="45"/>
        <v>816</v>
      </c>
      <c r="B4476" s="31">
        <v>44993</v>
      </c>
      <c r="C4476" s="31">
        <v>44974</v>
      </c>
      <c r="D4476" s="19" t="s">
        <v>1952</v>
      </c>
      <c r="E4476" s="51" t="str">
        <f>IF(ISBLANK(LeaveTracker[[#This Row],[Employee Name]]),"-----",VLOOKUP(LeaveTracker[[#This Row],[Employee Name]],Employees[[Employee Name]:[Office]],7))</f>
        <v>NUTRITION OFFICE</v>
      </c>
      <c r="F4476" s="51" t="str">
        <f>IF(ISBLANK(LeaveTracker[[#This Row],[Employee Name]]),"-----",VLOOKUP(LeaveTracker[[#This Row],[Employee Name]],Employees[[Employee Name]:[Office]],6))</f>
        <v>REGULAR</v>
      </c>
      <c r="G4476" s="24">
        <v>44977</v>
      </c>
      <c r="H4476" s="24">
        <v>44977</v>
      </c>
      <c r="I4476" s="19" t="s">
        <v>298</v>
      </c>
      <c r="K4476" s="51" t="str">
        <f ca="1">LeaveTracker[[#This Row],[Days]]&amp;" "&amp;LeaveTracker[[#This Row],[Type of Leave]]</f>
        <v>1 OTHER</v>
      </c>
      <c r="L4476" s="23">
        <f ca="1">NETWORKDAYS(LeaveTracker[[#This Row],[Start Date]],LeaveTracker[[#This Row],[End Date]],lstHolidays)</f>
        <v>1</v>
      </c>
      <c r="M4476" s="27"/>
    </row>
    <row r="4477" spans="1:13" ht="30" customHeight="1" x14ac:dyDescent="0.3">
      <c r="A4477" s="27">
        <f t="shared" si="45"/>
        <v>817</v>
      </c>
      <c r="B4477" s="31">
        <v>44993</v>
      </c>
      <c r="C4477" s="31">
        <v>44963</v>
      </c>
      <c r="D4477" s="19" t="s">
        <v>411</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19" t="s">
        <v>298</v>
      </c>
      <c r="J4477" s="43" t="s">
        <v>299</v>
      </c>
      <c r="K4477" s="51" t="str">
        <f ca="1">LeaveTracker[[#This Row],[Days]]&amp;" "&amp;LeaveTracker[[#This Row],[Type of Leave]]</f>
        <v>5 OTHER</v>
      </c>
      <c r="L4477" s="23">
        <f ca="1">NETWORKDAYS(LeaveTracker[[#This Row],[Start Date]],LeaveTracker[[#This Row],[End Date]],lstHolidays)</f>
        <v>5</v>
      </c>
      <c r="M4477" s="27"/>
    </row>
    <row r="4478" spans="1:13" ht="30" customHeight="1" x14ac:dyDescent="0.3">
      <c r="A4478" s="27">
        <f t="shared" si="45"/>
        <v>818</v>
      </c>
      <c r="B4478" s="31">
        <v>44993</v>
      </c>
      <c r="C4478" s="31">
        <v>44963</v>
      </c>
      <c r="D4478" s="19" t="s">
        <v>411</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19" t="s">
        <v>81</v>
      </c>
      <c r="K4478" s="51" t="str">
        <f ca="1">LeaveTracker[[#This Row],[Days]]&amp;" "&amp;LeaveTracker[[#This Row],[Type of Leave]]</f>
        <v>1 SL</v>
      </c>
      <c r="L4478" s="23">
        <f ca="1">NETWORKDAYS(LeaveTracker[[#This Row],[Start Date]],LeaveTracker[[#This Row],[End Date]],lstHolidays)</f>
        <v>1</v>
      </c>
      <c r="M4478" s="27"/>
    </row>
    <row r="4479" spans="1:13" ht="30" customHeight="1" x14ac:dyDescent="0.3">
      <c r="A4479" s="27">
        <f t="shared" si="45"/>
        <v>819</v>
      </c>
      <c r="B4479" s="31">
        <v>44993</v>
      </c>
      <c r="C4479" s="31">
        <v>44960</v>
      </c>
      <c r="D4479" s="19" t="s">
        <v>1080</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19" t="s">
        <v>298</v>
      </c>
      <c r="J4479" s="43" t="s">
        <v>105</v>
      </c>
      <c r="K4479" s="51" t="str">
        <f ca="1">LeaveTracker[[#This Row],[Days]]&amp;" "&amp;LeaveTracker[[#This Row],[Type of Leave]]</f>
        <v>2 OTHER</v>
      </c>
      <c r="L4479" s="23">
        <f ca="1">NETWORKDAYS(LeaveTracker[[#This Row],[Start Date]],LeaveTracker[[#This Row],[End Date]],lstHolidays)</f>
        <v>2</v>
      </c>
      <c r="M4479" s="27"/>
    </row>
    <row r="4480" spans="1:13" ht="30" customHeight="1" x14ac:dyDescent="0.3">
      <c r="A4480" s="27">
        <f t="shared" si="45"/>
        <v>820</v>
      </c>
      <c r="B4480" s="31">
        <v>44993</v>
      </c>
      <c r="C4480" s="31">
        <v>44949</v>
      </c>
      <c r="D4480" s="19" t="s">
        <v>411</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19" t="s">
        <v>81</v>
      </c>
      <c r="K4480" s="51" t="str">
        <f ca="1">LeaveTracker[[#This Row],[Days]]&amp;" "&amp;LeaveTracker[[#This Row],[Type of Leave]]</f>
        <v>3 SL</v>
      </c>
      <c r="L4480" s="23">
        <f ca="1">NETWORKDAYS(LeaveTracker[[#This Row],[Start Date]],LeaveTracker[[#This Row],[End Date]],lstHolidays)</f>
        <v>3</v>
      </c>
      <c r="M4480" s="27"/>
    </row>
    <row r="4481" spans="1:13" ht="30" customHeight="1" x14ac:dyDescent="0.3">
      <c r="A4481" s="27">
        <f t="shared" si="45"/>
        <v>821</v>
      </c>
      <c r="B4481" s="31">
        <v>44993</v>
      </c>
      <c r="C4481" s="31">
        <v>44949</v>
      </c>
      <c r="D4481" s="19" t="s">
        <v>1059</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19" t="s">
        <v>82</v>
      </c>
      <c r="K4481" s="51" t="str">
        <f ca="1">LeaveTracker[[#This Row],[Days]]&amp;" "&amp;LeaveTracker[[#This Row],[Type of Leave]]</f>
        <v>1 VL</v>
      </c>
      <c r="L4481" s="23">
        <f ca="1">NETWORKDAYS(LeaveTracker[[#This Row],[Start Date]],LeaveTracker[[#This Row],[End Date]],lstHolidays)</f>
        <v>1</v>
      </c>
      <c r="M4481" s="27"/>
    </row>
    <row r="4482" spans="1:13" ht="30" customHeight="1" x14ac:dyDescent="0.3">
      <c r="A4482" s="27">
        <v>821</v>
      </c>
      <c r="B4482" s="31">
        <v>44993</v>
      </c>
      <c r="C4482" s="31">
        <v>44949</v>
      </c>
      <c r="D4482" s="19" t="s">
        <v>1059</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19" t="s">
        <v>82</v>
      </c>
      <c r="K4482" s="51" t="str">
        <f ca="1">LeaveTracker[[#This Row],[Days]]&amp;" "&amp;LeaveTracker[[#This Row],[Type of Leave]]</f>
        <v>1 VL</v>
      </c>
      <c r="L4482" s="23">
        <f ca="1">NETWORKDAYS(LeaveTracker[[#This Row],[Start Date]],LeaveTracker[[#This Row],[End Date]],lstHolidays)</f>
        <v>1</v>
      </c>
      <c r="M4482" s="27"/>
    </row>
    <row r="4483" spans="1:13" ht="30" customHeight="1" x14ac:dyDescent="0.3">
      <c r="A4483" s="27">
        <f t="shared" si="45"/>
        <v>822</v>
      </c>
      <c r="B4483" s="31">
        <v>44993</v>
      </c>
      <c r="C4483" s="31">
        <v>44907</v>
      </c>
      <c r="D4483" s="19" t="s">
        <v>896</v>
      </c>
      <c r="E4483" s="51" t="str">
        <f>IF(ISBLANK(LeaveTracker[[#This Row],[Employee Name]]),"-----",VLOOKUP(LeaveTracker[[#This Row],[Employee Name]],Employees[[Employee Name]:[Office]],7))</f>
        <v>NUTRITION OFFICE</v>
      </c>
      <c r="F4483" s="51" t="str">
        <f>IF(ISBLANK(LeaveTracker[[#This Row],[Employee Name]]),"-----",VLOOKUP(LeaveTracker[[#This Row],[Employee Name]],Employees[[Employee Name]:[Office]],6))</f>
        <v>REGULAR</v>
      </c>
      <c r="G4483" s="24">
        <v>44900</v>
      </c>
      <c r="H4483" s="24">
        <v>44902</v>
      </c>
      <c r="I4483" s="19" t="s">
        <v>81</v>
      </c>
      <c r="K4483" s="51" t="str">
        <f ca="1">LeaveTracker[[#This Row],[Days]]&amp;" "&amp;LeaveTracker[[#This Row],[Type of Leave]]</f>
        <v>3 SL</v>
      </c>
      <c r="L4483" s="23">
        <f ca="1">NETWORKDAYS(LeaveTracker[[#This Row],[Start Date]],LeaveTracker[[#This Row],[End Date]],lstHolidays)</f>
        <v>3</v>
      </c>
      <c r="M4483" s="27"/>
    </row>
    <row r="4484" spans="1:13" ht="30"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19" t="s">
        <v>298</v>
      </c>
      <c r="K4484" s="51" t="str">
        <f ca="1">LeaveTracker[[#This Row],[Days]]&amp;" "&amp;LeaveTracker[[#This Row],[Type of Leave]]</f>
        <v>1 OTHER</v>
      </c>
      <c r="L4484" s="23">
        <f ca="1">NETWORKDAYS(LeaveTracker[[#This Row],[Start Date]],LeaveTracker[[#This Row],[End Date]],lstHolidays)</f>
        <v>1</v>
      </c>
      <c r="M4484" s="27"/>
    </row>
    <row r="4485" spans="1:13" ht="30"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19" t="s">
        <v>81</v>
      </c>
      <c r="K4485" s="51" t="str">
        <f ca="1">LeaveTracker[[#This Row],[Days]]&amp;" "&amp;LeaveTracker[[#This Row],[Type of Leave]]</f>
        <v>1 SL</v>
      </c>
      <c r="L4485" s="23">
        <f ca="1">NETWORKDAYS(LeaveTracker[[#This Row],[Start Date]],LeaveTracker[[#This Row],[End Date]],lstHolidays)</f>
        <v>1</v>
      </c>
      <c r="M4485" s="27"/>
    </row>
    <row r="4486" spans="1:13" ht="30" customHeight="1" x14ac:dyDescent="0.3">
      <c r="A4486" s="27">
        <f t="shared" si="45"/>
        <v>825</v>
      </c>
      <c r="B4486" s="31">
        <v>44993</v>
      </c>
      <c r="C4486" s="31">
        <v>44946</v>
      </c>
      <c r="D4486" s="19" t="s">
        <v>1886</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19" t="s">
        <v>81</v>
      </c>
      <c r="K4486" s="51" t="str">
        <f ca="1">LeaveTracker[[#This Row],[Days]]&amp;" "&amp;LeaveTracker[[#This Row],[Type of Leave]]</f>
        <v>1 SL</v>
      </c>
      <c r="L4486" s="23">
        <f ca="1">NETWORKDAYS(LeaveTracker[[#This Row],[Start Date]],LeaveTracker[[#This Row],[End Date]],lstHolidays)</f>
        <v>1</v>
      </c>
      <c r="M4486" s="27"/>
    </row>
    <row r="4487" spans="1:13" ht="30" customHeight="1" x14ac:dyDescent="0.3">
      <c r="A4487" s="27">
        <f t="shared" si="45"/>
        <v>826</v>
      </c>
      <c r="B4487" s="31">
        <v>44993</v>
      </c>
      <c r="C4487" s="31">
        <v>44942</v>
      </c>
      <c r="D4487" s="19" t="s">
        <v>1886</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19" t="s">
        <v>81</v>
      </c>
      <c r="K4487" s="51" t="str">
        <f ca="1">LeaveTracker[[#This Row],[Days]]&amp;" "&amp;LeaveTracker[[#This Row],[Type of Leave]]</f>
        <v>1 SL</v>
      </c>
      <c r="L4487" s="23">
        <f ca="1">NETWORKDAYS(LeaveTracker[[#This Row],[Start Date]],LeaveTracker[[#This Row],[End Date]],lstHolidays)</f>
        <v>1</v>
      </c>
      <c r="M4487" s="27"/>
    </row>
    <row r="4488" spans="1:13" ht="30"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19" t="s">
        <v>298</v>
      </c>
      <c r="J4488" s="43" t="s">
        <v>105</v>
      </c>
      <c r="K4488" s="51" t="str">
        <f ca="1">LeaveTracker[[#This Row],[Days]]&amp;" "&amp;LeaveTracker[[#This Row],[Type of Leave]]</f>
        <v>1 OTHER</v>
      </c>
      <c r="L4488" s="23">
        <f ca="1">NETWORKDAYS(LeaveTracker[[#This Row],[Start Date]],LeaveTracker[[#This Row],[End Date]],lstHolidays)</f>
        <v>1</v>
      </c>
      <c r="M4488" s="27"/>
    </row>
    <row r="4489" spans="1:13" ht="30" customHeight="1" x14ac:dyDescent="0.3">
      <c r="A4489" s="27">
        <f t="shared" si="45"/>
        <v>828</v>
      </c>
      <c r="B4489" s="31">
        <v>45000</v>
      </c>
      <c r="C4489" s="31">
        <v>44939</v>
      </c>
      <c r="D4489" s="19" t="s">
        <v>798</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19" t="s">
        <v>298</v>
      </c>
      <c r="J4489" s="43" t="s">
        <v>105</v>
      </c>
      <c r="K4489" s="51" t="str">
        <f ca="1">LeaveTracker[[#This Row],[Days]]&amp;" "&amp;LeaveTracker[[#This Row],[Type of Leave]]</f>
        <v>1 OTHER</v>
      </c>
      <c r="L4489" s="23">
        <f ca="1">NETWORKDAYS(LeaveTracker[[#This Row],[Start Date]],LeaveTracker[[#This Row],[End Date]],lstHolidays)</f>
        <v>1</v>
      </c>
      <c r="M4489" s="27"/>
    </row>
    <row r="4490" spans="1:13" ht="30" customHeight="1" x14ac:dyDescent="0.3">
      <c r="A4490" s="27">
        <f t="shared" si="45"/>
        <v>829</v>
      </c>
      <c r="B4490" s="31">
        <v>45000</v>
      </c>
      <c r="C4490" s="31">
        <v>44942</v>
      </c>
      <c r="D4490" s="19" t="s">
        <v>1039</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19" t="s">
        <v>298</v>
      </c>
      <c r="J4490" s="43" t="s">
        <v>105</v>
      </c>
      <c r="K4490" s="51" t="str">
        <f ca="1">LeaveTracker[[#This Row],[Days]]&amp;" "&amp;LeaveTracker[[#This Row],[Type of Leave]]</f>
        <v>1 OTHER</v>
      </c>
      <c r="L4490" s="23">
        <f ca="1">NETWORKDAYS(LeaveTracker[[#This Row],[Start Date]],LeaveTracker[[#This Row],[End Date]],lstHolidays)</f>
        <v>1</v>
      </c>
      <c r="M4490" s="27"/>
    </row>
    <row r="4491" spans="1:13" ht="30" customHeight="1" x14ac:dyDescent="0.3">
      <c r="A4491" s="27">
        <f t="shared" si="45"/>
        <v>830</v>
      </c>
      <c r="B4491" s="31">
        <v>45000</v>
      </c>
      <c r="C4491" s="31">
        <v>44942</v>
      </c>
      <c r="D4491" s="19" t="s">
        <v>2067</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19" t="s">
        <v>298</v>
      </c>
      <c r="J4491" s="43" t="s">
        <v>105</v>
      </c>
      <c r="K4491" s="51" t="str">
        <f ca="1">LeaveTracker[[#This Row],[Days]]&amp;" "&amp;LeaveTracker[[#This Row],[Type of Leave]]</f>
        <v>1 OTHER</v>
      </c>
      <c r="L4491" s="23">
        <f ca="1">NETWORKDAYS(LeaveTracker[[#This Row],[Start Date]],LeaveTracker[[#This Row],[End Date]],lstHolidays)</f>
        <v>1</v>
      </c>
      <c r="M4491" s="27"/>
    </row>
    <row r="4492" spans="1:13" ht="30" customHeight="1" x14ac:dyDescent="0.3">
      <c r="A4492" s="27">
        <f t="shared" si="45"/>
        <v>831</v>
      </c>
      <c r="B4492" s="31">
        <v>45000</v>
      </c>
      <c r="C4492" s="31">
        <v>44949</v>
      </c>
      <c r="D4492" s="19" t="s">
        <v>2164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19" t="s">
        <v>82</v>
      </c>
      <c r="K4492" s="51" t="str">
        <f>LeaveTracker[[#This Row],[Days]]&amp;" "&amp;LeaveTracker[[#This Row],[Type of Leave]]</f>
        <v>5 VL</v>
      </c>
      <c r="L4492" s="23">
        <v>5</v>
      </c>
      <c r="M4492" s="27"/>
    </row>
    <row r="4493" spans="1:13" ht="30" customHeight="1" x14ac:dyDescent="0.3">
      <c r="A4493" s="27">
        <f t="shared" si="45"/>
        <v>832</v>
      </c>
      <c r="B4493" s="31">
        <v>45000</v>
      </c>
      <c r="C4493" s="31">
        <v>44938</v>
      </c>
      <c r="D4493" s="19" t="s">
        <v>1933</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19" t="s">
        <v>81</v>
      </c>
      <c r="K4493" s="51" t="str">
        <f ca="1">LeaveTracker[[#This Row],[Days]]&amp;" "&amp;LeaveTracker[[#This Row],[Type of Leave]]</f>
        <v>1 SL</v>
      </c>
      <c r="L4493" s="23">
        <f ca="1">NETWORKDAYS(LeaveTracker[[#This Row],[Start Date]],LeaveTracker[[#This Row],[End Date]],lstHolidays)</f>
        <v>1</v>
      </c>
      <c r="M4493" s="27"/>
    </row>
    <row r="4494" spans="1:13" ht="30" customHeight="1" x14ac:dyDescent="0.3">
      <c r="A4494" s="27">
        <f t="shared" si="45"/>
        <v>833</v>
      </c>
      <c r="B4494" s="31">
        <v>45000</v>
      </c>
      <c r="C4494" s="31">
        <v>44938</v>
      </c>
      <c r="D4494" s="19" t="s">
        <v>1034</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19" t="s">
        <v>82</v>
      </c>
      <c r="K4494" s="51" t="str">
        <f>LeaveTracker[[#This Row],[Days]]&amp;" "&amp;LeaveTracker[[#This Row],[Type of Leave]]</f>
        <v>3 VL</v>
      </c>
      <c r="L4494" s="23">
        <v>3</v>
      </c>
      <c r="M4494" s="27"/>
    </row>
    <row r="4495" spans="1:13" ht="30"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19" t="s">
        <v>81</v>
      </c>
      <c r="K4495" s="51" t="str">
        <f>LeaveTracker[[#This Row],[Days]]&amp;" "&amp;LeaveTracker[[#This Row],[Type of Leave]]</f>
        <v>3 SL</v>
      </c>
      <c r="L4495" s="23">
        <v>3</v>
      </c>
      <c r="M4495" s="27"/>
    </row>
    <row r="4496" spans="1:13" ht="30" customHeight="1" x14ac:dyDescent="0.3">
      <c r="A4496" s="27">
        <f t="shared" si="45"/>
        <v>835</v>
      </c>
      <c r="B4496" s="31">
        <v>45000</v>
      </c>
      <c r="C4496" s="31">
        <v>44875</v>
      </c>
      <c r="D4496" s="19" t="s">
        <v>2167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19" t="s">
        <v>82</v>
      </c>
      <c r="K4496" s="51" t="str">
        <f>LeaveTracker[[#This Row],[Days]]&amp;" "&amp;LeaveTracker[[#This Row],[Type of Leave]]</f>
        <v>1 VL</v>
      </c>
      <c r="L4496" s="23">
        <v>1</v>
      </c>
      <c r="M4496" s="27"/>
    </row>
    <row r="4497" spans="1:13" ht="30" customHeight="1" x14ac:dyDescent="0.3">
      <c r="A4497" s="27">
        <v>835</v>
      </c>
      <c r="B4497" s="31">
        <v>45000</v>
      </c>
      <c r="C4497" s="31">
        <v>44875</v>
      </c>
      <c r="D4497" s="19" t="s">
        <v>2167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19" t="s">
        <v>82</v>
      </c>
      <c r="K4497" s="51" t="str">
        <f>LeaveTracker[[#This Row],[Days]]&amp;" "&amp;LeaveTracker[[#This Row],[Type of Leave]]</f>
        <v>1 VL</v>
      </c>
      <c r="L4497" s="23">
        <v>1</v>
      </c>
      <c r="M4497" s="27"/>
    </row>
    <row r="4498" spans="1:13" ht="30" customHeight="1" x14ac:dyDescent="0.3">
      <c r="A4498" s="27">
        <v>836</v>
      </c>
      <c r="B4498" s="31">
        <v>45000</v>
      </c>
      <c r="C4498" s="31">
        <v>44875</v>
      </c>
      <c r="D4498" s="19" t="s">
        <v>2167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19" t="s">
        <v>82</v>
      </c>
      <c r="K4498" s="51" t="str">
        <f ca="1">LeaveTracker[[#This Row],[Days]]&amp;" "&amp;LeaveTracker[[#This Row],[Type of Leave]]</f>
        <v>1 VL</v>
      </c>
      <c r="L4498" s="23">
        <f ca="1">NETWORKDAYS(LeaveTracker[[#This Row],[Start Date]],LeaveTracker[[#This Row],[End Date]],lstHolidays)</f>
        <v>1</v>
      </c>
      <c r="M4498" s="27"/>
    </row>
    <row r="4499" spans="1:13" ht="30" customHeight="1" x14ac:dyDescent="0.3">
      <c r="A4499" s="27">
        <v>836</v>
      </c>
      <c r="B4499" s="31">
        <v>45000</v>
      </c>
      <c r="C4499" s="31">
        <v>44875</v>
      </c>
      <c r="D4499" s="19" t="s">
        <v>2167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19" t="s">
        <v>82</v>
      </c>
      <c r="K4499" s="51" t="str">
        <f ca="1">LeaveTracker[[#This Row],[Days]]&amp;" "&amp;LeaveTracker[[#This Row],[Type of Leave]]</f>
        <v>2 VL</v>
      </c>
      <c r="L4499" s="23">
        <f ca="1">NETWORKDAYS(LeaveTracker[[#This Row],[Start Date]],LeaveTracker[[#This Row],[End Date]],lstHolidays)</f>
        <v>2</v>
      </c>
      <c r="M4499" s="27"/>
    </row>
    <row r="4500" spans="1:13" ht="30" customHeight="1" x14ac:dyDescent="0.3">
      <c r="A4500" s="27">
        <v>837</v>
      </c>
      <c r="B4500" s="31">
        <v>45000</v>
      </c>
      <c r="C4500" s="31">
        <v>44854</v>
      </c>
      <c r="D4500" s="19" t="s">
        <v>385</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19" t="s">
        <v>82</v>
      </c>
      <c r="K4500" s="51" t="str">
        <f>LeaveTracker[[#This Row],[Days]]&amp;" "&amp;LeaveTracker[[#This Row],[Type of Leave]]</f>
        <v>4 VL</v>
      </c>
      <c r="L4500" s="23">
        <v>4</v>
      </c>
      <c r="M4500" s="27"/>
    </row>
    <row r="4501" spans="1:13" ht="30" customHeight="1" x14ac:dyDescent="0.3">
      <c r="A4501" s="27">
        <f t="shared" si="45"/>
        <v>838</v>
      </c>
      <c r="B4501" s="31">
        <v>45000</v>
      </c>
      <c r="C4501" s="31">
        <v>44977</v>
      </c>
      <c r="D4501" s="19" t="s">
        <v>798</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19" t="s">
        <v>82</v>
      </c>
      <c r="K4501" s="51" t="str">
        <f ca="1">LeaveTracker[[#This Row],[Days]]&amp;" "&amp;LeaveTracker[[#This Row],[Type of Leave]]</f>
        <v>24 VL</v>
      </c>
      <c r="L4501" s="23">
        <f ca="1">NETWORKDAYS(LeaveTracker[[#This Row],[Start Date]],LeaveTracker[[#This Row],[End Date]],lstHolidays)</f>
        <v>24</v>
      </c>
      <c r="M4501" s="27"/>
    </row>
    <row r="4502" spans="1:13" ht="30" customHeight="1" x14ac:dyDescent="0.3">
      <c r="A4502" s="27">
        <f t="shared" si="45"/>
        <v>839</v>
      </c>
      <c r="B4502" s="31">
        <v>45000</v>
      </c>
      <c r="C4502" s="31">
        <v>44949</v>
      </c>
      <c r="D4502" s="19" t="s">
        <v>1797</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19" t="s">
        <v>298</v>
      </c>
      <c r="J4502" s="43" t="s">
        <v>158</v>
      </c>
      <c r="K4502" s="51" t="str">
        <f>LeaveTracker[[#This Row],[Days]]&amp;" "&amp;LeaveTracker[[#This Row],[Type of Leave]]</f>
        <v>1 OTHER</v>
      </c>
      <c r="L4502" s="23">
        <v>1</v>
      </c>
      <c r="M4502" s="27"/>
    </row>
    <row r="4503" spans="1:13" ht="30" customHeight="1" x14ac:dyDescent="0.3">
      <c r="A4503" s="27">
        <f t="shared" si="45"/>
        <v>840</v>
      </c>
      <c r="B4503" s="31">
        <v>45000</v>
      </c>
      <c r="C4503" s="31">
        <v>44858</v>
      </c>
      <c r="D4503" s="19" t="s">
        <v>2167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19" t="s">
        <v>81</v>
      </c>
      <c r="K4503" s="51" t="str">
        <f ca="1">LeaveTracker[[#This Row],[Days]]&amp;" "&amp;LeaveTracker[[#This Row],[Type of Leave]]</f>
        <v>2 SL</v>
      </c>
      <c r="L4503" s="23">
        <f ca="1">NETWORKDAYS(LeaveTracker[[#This Row],[Start Date]],LeaveTracker[[#This Row],[End Date]],lstHolidays)</f>
        <v>2</v>
      </c>
      <c r="M4503" s="27"/>
    </row>
    <row r="4504" spans="1:13" ht="30" customHeight="1" x14ac:dyDescent="0.3">
      <c r="A4504" s="27">
        <f t="shared" si="45"/>
        <v>841</v>
      </c>
      <c r="B4504" s="31">
        <v>45000</v>
      </c>
      <c r="C4504" s="31">
        <v>44871</v>
      </c>
      <c r="D4504" s="19" t="s">
        <v>1268</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19" t="s">
        <v>82</v>
      </c>
      <c r="K4504" s="51" t="str">
        <f ca="1">LeaveTracker[[#This Row],[Days]]&amp;" "&amp;LeaveTracker[[#This Row],[Type of Leave]]</f>
        <v>1 VL</v>
      </c>
      <c r="L4504" s="23">
        <f ca="1">NETWORKDAYS(LeaveTracker[[#This Row],[Start Date]],LeaveTracker[[#This Row],[End Date]],lstHolidays)</f>
        <v>1</v>
      </c>
      <c r="M4504" s="27"/>
    </row>
    <row r="4505" spans="1:13" ht="30" customHeight="1" x14ac:dyDescent="0.3">
      <c r="A4505" s="27">
        <f t="shared" ref="A4505:A4569" si="46">A4504+1</f>
        <v>842</v>
      </c>
      <c r="B4505" s="31">
        <v>45000</v>
      </c>
      <c r="C4505" s="31">
        <v>44853</v>
      </c>
      <c r="D4505" s="19" t="s">
        <v>798</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19" t="s">
        <v>82</v>
      </c>
      <c r="K4505" s="51" t="str">
        <f ca="1">LeaveTracker[[#This Row],[Days]]&amp;" "&amp;LeaveTracker[[#This Row],[Type of Leave]]</f>
        <v>2 VL</v>
      </c>
      <c r="L4505" s="23">
        <f ca="1">NETWORKDAYS(LeaveTracker[[#This Row],[Start Date]],LeaveTracker[[#This Row],[End Date]],lstHolidays)</f>
        <v>2</v>
      </c>
      <c r="M4505" s="27"/>
    </row>
    <row r="4506" spans="1:13" ht="30" customHeight="1" x14ac:dyDescent="0.3">
      <c r="A4506" s="27">
        <v>842</v>
      </c>
      <c r="B4506" s="31">
        <v>45000</v>
      </c>
      <c r="C4506" s="31">
        <v>44853</v>
      </c>
      <c r="D4506" s="19" t="s">
        <v>798</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19" t="s">
        <v>82</v>
      </c>
      <c r="K4506" s="51" t="str">
        <f ca="1">LeaveTracker[[#This Row],[Days]]&amp;" "&amp;LeaveTracker[[#This Row],[Type of Leave]]</f>
        <v>3 VL</v>
      </c>
      <c r="L4506" s="23">
        <f ca="1">NETWORKDAYS(LeaveTracker[[#This Row],[Start Date]],LeaveTracker[[#This Row],[End Date]],lstHolidays)</f>
        <v>3</v>
      </c>
      <c r="M4506" s="27"/>
    </row>
    <row r="4507" spans="1:13" ht="30" customHeight="1" x14ac:dyDescent="0.3">
      <c r="A4507" s="27">
        <f t="shared" si="46"/>
        <v>843</v>
      </c>
      <c r="B4507" s="31">
        <v>45000</v>
      </c>
      <c r="C4507" s="31">
        <v>44953</v>
      </c>
      <c r="D4507" s="19" t="s">
        <v>385</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19" t="s">
        <v>81</v>
      </c>
      <c r="K4507" s="51" t="str">
        <f ca="1">LeaveTracker[[#This Row],[Days]]&amp;" "&amp;LeaveTracker[[#This Row],[Type of Leave]]</f>
        <v>1 SL</v>
      </c>
      <c r="L4507" s="23">
        <f ca="1">NETWORKDAYS(LeaveTracker[[#This Row],[Start Date]],LeaveTracker[[#This Row],[End Date]],lstHolidays)</f>
        <v>1</v>
      </c>
      <c r="M4507" s="27"/>
    </row>
    <row r="4508" spans="1:13" ht="30" customHeight="1" x14ac:dyDescent="0.3">
      <c r="A4508" s="27">
        <f t="shared" si="46"/>
        <v>844</v>
      </c>
      <c r="B4508" s="31">
        <v>45000</v>
      </c>
      <c r="C4508" s="31">
        <v>44956</v>
      </c>
      <c r="D4508" s="19" t="s">
        <v>1268</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19" t="s">
        <v>82</v>
      </c>
      <c r="K4508" s="51" t="str">
        <f ca="1">LeaveTracker[[#This Row],[Days]]&amp;" "&amp;LeaveTracker[[#This Row],[Type of Leave]]</f>
        <v>2 VL</v>
      </c>
      <c r="L4508" s="23">
        <f ca="1">NETWORKDAYS(LeaveTracker[[#This Row],[Start Date]],LeaveTracker[[#This Row],[End Date]],lstHolidays)</f>
        <v>2</v>
      </c>
      <c r="M4508" s="27"/>
    </row>
    <row r="4509" spans="1:13" ht="30"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19" t="s">
        <v>82</v>
      </c>
      <c r="K4509" s="51" t="str">
        <f>LeaveTracker[[#This Row],[Days]]&amp;" "&amp;LeaveTracker[[#This Row],[Type of Leave]]</f>
        <v>3 VL</v>
      </c>
      <c r="L4509" s="23">
        <v>3</v>
      </c>
      <c r="M4509" s="27"/>
    </row>
    <row r="4510" spans="1:13" ht="30"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19" t="s">
        <v>82</v>
      </c>
      <c r="K4510" s="51" t="str">
        <f>LeaveTracker[[#This Row],[Days]]&amp;" "&amp;LeaveTracker[[#This Row],[Type of Leave]]</f>
        <v>3 VL</v>
      </c>
      <c r="L4510" s="23">
        <v>3</v>
      </c>
      <c r="M4510" s="27"/>
    </row>
    <row r="4511" spans="1:13" ht="30" customHeight="1" x14ac:dyDescent="0.3">
      <c r="A4511" s="27">
        <f t="shared" si="46"/>
        <v>846</v>
      </c>
      <c r="B4511" s="31">
        <v>45000</v>
      </c>
      <c r="C4511" s="31">
        <v>44880</v>
      </c>
      <c r="D4511" s="19" t="s">
        <v>798</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19" t="s">
        <v>82</v>
      </c>
      <c r="K4511" s="51" t="str">
        <f ca="1">LeaveTracker[[#This Row],[Days]]&amp;" "&amp;LeaveTracker[[#This Row],[Type of Leave]]</f>
        <v>1 VL</v>
      </c>
      <c r="L4511" s="23">
        <f ca="1">NETWORKDAYS(LeaveTracker[[#This Row],[Start Date]],LeaveTracker[[#This Row],[End Date]],lstHolidays)</f>
        <v>1</v>
      </c>
      <c r="M4511" s="27"/>
    </row>
    <row r="4512" spans="1:13" ht="30" customHeight="1" x14ac:dyDescent="0.3">
      <c r="A4512" s="27">
        <f t="shared" si="46"/>
        <v>847</v>
      </c>
      <c r="B4512" s="31">
        <v>45000</v>
      </c>
      <c r="C4512" s="31">
        <v>44880</v>
      </c>
      <c r="D4512" s="19" t="s">
        <v>798</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19" t="s">
        <v>81</v>
      </c>
      <c r="K4512" s="51" t="str">
        <f ca="1">LeaveTracker[[#This Row],[Days]]&amp;" "&amp;LeaveTracker[[#This Row],[Type of Leave]]</f>
        <v>2 SL</v>
      </c>
      <c r="L4512" s="23">
        <f ca="1">NETWORKDAYS(LeaveTracker[[#This Row],[Start Date]],LeaveTracker[[#This Row],[End Date]],lstHolidays)</f>
        <v>2</v>
      </c>
      <c r="M4512" s="27"/>
    </row>
    <row r="4513" spans="1:13" ht="30" customHeight="1" x14ac:dyDescent="0.3">
      <c r="A4513" s="27">
        <f t="shared" si="46"/>
        <v>848</v>
      </c>
      <c r="B4513" s="31">
        <v>45000</v>
      </c>
      <c r="C4513" s="31">
        <v>44811</v>
      </c>
      <c r="D4513" s="19" t="s">
        <v>932</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19" t="s">
        <v>82</v>
      </c>
      <c r="K4513" s="51" t="str">
        <f ca="1">LeaveTracker[[#This Row],[Days]]&amp;" "&amp;LeaveTracker[[#This Row],[Type of Leave]]</f>
        <v>5 VL</v>
      </c>
      <c r="L4513" s="23">
        <f ca="1">NETWORKDAYS(LeaveTracker[[#This Row],[Start Date]],LeaveTracker[[#This Row],[End Date]],lstHolidays)</f>
        <v>5</v>
      </c>
      <c r="M4513" s="27"/>
    </row>
    <row r="4514" spans="1:13" ht="30" customHeight="1" x14ac:dyDescent="0.3">
      <c r="A4514" s="27">
        <f t="shared" si="46"/>
        <v>849</v>
      </c>
      <c r="B4514" s="31">
        <v>45000</v>
      </c>
      <c r="C4514" s="31">
        <v>44789</v>
      </c>
      <c r="D4514" s="19" t="s">
        <v>798</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19" t="s">
        <v>81</v>
      </c>
      <c r="K4514" s="51" t="str">
        <f ca="1">LeaveTracker[[#This Row],[Days]]&amp;" "&amp;LeaveTracker[[#This Row],[Type of Leave]]</f>
        <v>1 SL</v>
      </c>
      <c r="L4514" s="23">
        <f ca="1">NETWORKDAYS(LeaveTracker[[#This Row],[Start Date]],LeaveTracker[[#This Row],[End Date]],lstHolidays)</f>
        <v>1</v>
      </c>
      <c r="M4514" s="27"/>
    </row>
    <row r="4515" spans="1:13" ht="30"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19" t="s">
        <v>81</v>
      </c>
      <c r="K4515" s="51" t="str">
        <f ca="1">LeaveTracker[[#This Row],[Days]]&amp;" "&amp;LeaveTracker[[#This Row],[Type of Leave]]</f>
        <v>4 SL</v>
      </c>
      <c r="L4515" s="23">
        <f ca="1">NETWORKDAYS(LeaveTracker[[#This Row],[Start Date]],LeaveTracker[[#This Row],[End Date]],lstHolidays)</f>
        <v>4</v>
      </c>
      <c r="M4515" s="27"/>
    </row>
    <row r="4516" spans="1:13" ht="30" customHeight="1" x14ac:dyDescent="0.3">
      <c r="A4516" s="27">
        <f t="shared" si="46"/>
        <v>851</v>
      </c>
      <c r="B4516" s="31">
        <v>45000</v>
      </c>
      <c r="C4516" s="31">
        <v>44812</v>
      </c>
      <c r="D4516" s="19" t="s">
        <v>1268</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19" t="s">
        <v>81</v>
      </c>
      <c r="K4516" s="51" t="str">
        <f>LeaveTracker[[#This Row],[Days]]&amp;" "&amp;LeaveTracker[[#This Row],[Type of Leave]]</f>
        <v>3 SL</v>
      </c>
      <c r="L4516" s="23">
        <v>3</v>
      </c>
      <c r="M4516" s="27"/>
    </row>
    <row r="4517" spans="1:13" ht="30" customHeight="1" x14ac:dyDescent="0.3">
      <c r="A4517" s="27">
        <f t="shared" si="46"/>
        <v>852</v>
      </c>
      <c r="B4517" s="31">
        <v>45000</v>
      </c>
      <c r="C4517" s="31">
        <v>44781</v>
      </c>
      <c r="D4517" s="19" t="s">
        <v>1078</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19" t="s">
        <v>81</v>
      </c>
      <c r="K4517" s="51" t="str">
        <f ca="1">LeaveTracker[[#This Row],[Days]]&amp;" "&amp;LeaveTracker[[#This Row],[Type of Leave]]</f>
        <v>2 SL</v>
      </c>
      <c r="L4517" s="23">
        <f ca="1">NETWORKDAYS(LeaveTracker[[#This Row],[Start Date]],LeaveTracker[[#This Row],[End Date]],lstHolidays)</f>
        <v>2</v>
      </c>
      <c r="M4517" s="27"/>
    </row>
    <row r="4518" spans="1:13" ht="30" customHeight="1" x14ac:dyDescent="0.3">
      <c r="A4518" s="27">
        <f t="shared" si="46"/>
        <v>853</v>
      </c>
      <c r="B4518" s="31">
        <v>45000</v>
      </c>
      <c r="C4518" s="31">
        <v>44816</v>
      </c>
      <c r="D4518" s="19" t="s">
        <v>2170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19" t="s">
        <v>82</v>
      </c>
      <c r="K4518" s="51" t="str">
        <f ca="1">LeaveTracker[[#This Row],[Days]]&amp;" "&amp;LeaveTracker[[#This Row],[Type of Leave]]</f>
        <v>13 VL</v>
      </c>
      <c r="L4518" s="23">
        <f ca="1">NETWORKDAYS(LeaveTracker[[#This Row],[Start Date]],LeaveTracker[[#This Row],[End Date]],lstHolidays)</f>
        <v>13</v>
      </c>
      <c r="M4518" s="27"/>
    </row>
    <row r="4519" spans="1:13" ht="30" customHeight="1" x14ac:dyDescent="0.3">
      <c r="A4519" s="27">
        <f t="shared" si="46"/>
        <v>854</v>
      </c>
      <c r="B4519" s="31">
        <v>45000</v>
      </c>
      <c r="C4519" s="31">
        <v>44978</v>
      </c>
      <c r="D4519" s="19" t="s">
        <v>775</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19" t="s">
        <v>82</v>
      </c>
      <c r="K4519" s="51" t="str">
        <f ca="1">LeaveTracker[[#This Row],[Days]]&amp;" "&amp;LeaveTracker[[#This Row],[Type of Leave]]</f>
        <v>5 VL</v>
      </c>
      <c r="L4519" s="23">
        <f ca="1">NETWORKDAYS(LeaveTracker[[#This Row],[Start Date]],LeaveTracker[[#This Row],[End Date]],lstHolidays)</f>
        <v>5</v>
      </c>
      <c r="M4519" s="27"/>
    </row>
    <row r="4520" spans="1:13" ht="30" customHeight="1" x14ac:dyDescent="0.3">
      <c r="A4520" s="27">
        <f t="shared" si="46"/>
        <v>855</v>
      </c>
      <c r="B4520" s="31">
        <v>45000</v>
      </c>
      <c r="C4520" s="31">
        <v>44802</v>
      </c>
      <c r="D4520" s="19" t="s">
        <v>775</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19" t="s">
        <v>298</v>
      </c>
      <c r="J4520" s="43" t="s">
        <v>105</v>
      </c>
      <c r="K4520" s="51" t="str">
        <f ca="1">LeaveTracker[[#This Row],[Days]]&amp;" "&amp;LeaveTracker[[#This Row],[Type of Leave]]</f>
        <v>1 OTHER</v>
      </c>
      <c r="L4520" s="23">
        <f ca="1">NETWORKDAYS(LeaveTracker[[#This Row],[Start Date]],LeaveTracker[[#This Row],[End Date]],lstHolidays)</f>
        <v>1</v>
      </c>
      <c r="M4520" s="27"/>
    </row>
    <row r="4521" spans="1:13" ht="30" customHeight="1" x14ac:dyDescent="0.3">
      <c r="A4521" s="27">
        <f t="shared" si="46"/>
        <v>856</v>
      </c>
      <c r="B4521" s="31">
        <v>45000</v>
      </c>
      <c r="C4521" s="31">
        <v>44894</v>
      </c>
      <c r="D4521" s="19" t="s">
        <v>775</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19" t="s">
        <v>82</v>
      </c>
      <c r="K4521" s="51" t="str">
        <f ca="1">LeaveTracker[[#This Row],[Days]]&amp;" "&amp;LeaveTracker[[#This Row],[Type of Leave]]</f>
        <v>1 VL</v>
      </c>
      <c r="L4521" s="23">
        <f ca="1">NETWORKDAYS(LeaveTracker[[#This Row],[Start Date]],LeaveTracker[[#This Row],[End Date]],lstHolidays)</f>
        <v>1</v>
      </c>
      <c r="M4521" s="27"/>
    </row>
    <row r="4522" spans="1:13" ht="30" customHeight="1" x14ac:dyDescent="0.3">
      <c r="A4522" s="27">
        <v>856</v>
      </c>
      <c r="B4522" s="31">
        <v>45000</v>
      </c>
      <c r="C4522" s="31">
        <v>44894</v>
      </c>
      <c r="D4522" s="19" t="s">
        <v>775</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19" t="s">
        <v>82</v>
      </c>
      <c r="K4522" s="51" t="str">
        <f ca="1">LeaveTracker[[#This Row],[Days]]&amp;" "&amp;LeaveTracker[[#This Row],[Type of Leave]]</f>
        <v>1 VL</v>
      </c>
      <c r="L4522" s="23">
        <f ca="1">NETWORKDAYS(LeaveTracker[[#This Row],[Start Date]],LeaveTracker[[#This Row],[End Date]],lstHolidays)</f>
        <v>1</v>
      </c>
      <c r="M4522" s="27"/>
    </row>
    <row r="4523" spans="1:13" ht="30" customHeight="1" x14ac:dyDescent="0.3">
      <c r="A4523" s="27">
        <v>856</v>
      </c>
      <c r="B4523" s="31">
        <v>45000</v>
      </c>
      <c r="C4523" s="31">
        <v>44894</v>
      </c>
      <c r="D4523" s="19" t="s">
        <v>775</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19" t="s">
        <v>82</v>
      </c>
      <c r="K4523" s="51" t="str">
        <f ca="1">LeaveTracker[[#This Row],[Days]]&amp;" "&amp;LeaveTracker[[#This Row],[Type of Leave]]</f>
        <v>1 VL</v>
      </c>
      <c r="L4523" s="23">
        <f ca="1">NETWORKDAYS(LeaveTracker[[#This Row],[Start Date]],LeaveTracker[[#This Row],[End Date]],lstHolidays)</f>
        <v>1</v>
      </c>
      <c r="M4523" s="27"/>
    </row>
    <row r="4524" spans="1:13" ht="30" customHeight="1" x14ac:dyDescent="0.3">
      <c r="A4524" s="27">
        <v>856</v>
      </c>
      <c r="B4524" s="31">
        <v>45000</v>
      </c>
      <c r="C4524" s="31">
        <v>44894</v>
      </c>
      <c r="D4524" s="19" t="s">
        <v>775</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19" t="s">
        <v>82</v>
      </c>
      <c r="K4524" s="51" t="str">
        <f>LeaveTracker[[#This Row],[Days]]&amp;" "&amp;LeaveTracker[[#This Row],[Type of Leave]]</f>
        <v>1 VL</v>
      </c>
      <c r="L4524" s="23">
        <v>1</v>
      </c>
      <c r="M4524" s="27"/>
    </row>
    <row r="4525" spans="1:13" ht="30" customHeight="1" x14ac:dyDescent="0.3">
      <c r="A4525" s="27">
        <f t="shared" si="46"/>
        <v>857</v>
      </c>
      <c r="B4525" s="31">
        <v>45000</v>
      </c>
      <c r="C4525" s="31">
        <v>44893</v>
      </c>
      <c r="D4525" s="19" t="s">
        <v>775</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19" t="s">
        <v>298</v>
      </c>
      <c r="K4525" s="51" t="str">
        <f ca="1">LeaveTracker[[#This Row],[Days]]&amp;" "&amp;LeaveTracker[[#This Row],[Type of Leave]]</f>
        <v>2 OTHER</v>
      </c>
      <c r="L4525" s="23">
        <f ca="1">NETWORKDAYS(LeaveTracker[[#This Row],[Start Date]],LeaveTracker[[#This Row],[End Date]],lstHolidays)</f>
        <v>2</v>
      </c>
      <c r="M4525" s="27"/>
    </row>
    <row r="4526" spans="1:13" ht="30" customHeight="1" x14ac:dyDescent="0.3">
      <c r="A4526" s="27">
        <f t="shared" si="46"/>
        <v>858</v>
      </c>
      <c r="B4526" s="31">
        <v>45000</v>
      </c>
      <c r="C4526" s="31">
        <v>44901</v>
      </c>
      <c r="D4526" s="19" t="s">
        <v>840</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19" t="s">
        <v>82</v>
      </c>
      <c r="K4526" s="51" t="str">
        <f ca="1">LeaveTracker[[#This Row],[Days]]&amp;" "&amp;LeaveTracker[[#This Row],[Type of Leave]]</f>
        <v>1 VL</v>
      </c>
      <c r="L4526" s="23">
        <f ca="1">NETWORKDAYS(LeaveTracker[[#This Row],[Start Date]],LeaveTracker[[#This Row],[End Date]],lstHolidays)</f>
        <v>1</v>
      </c>
      <c r="M4526" s="27"/>
    </row>
    <row r="4527" spans="1:13" ht="30"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19" t="s">
        <v>82</v>
      </c>
      <c r="K4527" s="51" t="str">
        <f ca="1">LeaveTracker[[#This Row],[Days]]&amp;" "&amp;LeaveTracker[[#This Row],[Type of Leave]]</f>
        <v>1 VL</v>
      </c>
      <c r="L4527" s="23">
        <f ca="1">NETWORKDAYS(LeaveTracker[[#This Row],[Start Date]],LeaveTracker[[#This Row],[End Date]],lstHolidays)</f>
        <v>1</v>
      </c>
      <c r="M4527" s="27"/>
    </row>
    <row r="4528" spans="1:13" ht="30" customHeight="1" x14ac:dyDescent="0.3">
      <c r="A4528" s="27">
        <f t="shared" si="46"/>
        <v>860</v>
      </c>
      <c r="B4528" s="31">
        <v>45000</v>
      </c>
      <c r="C4528" s="31">
        <v>44837</v>
      </c>
      <c r="D4528" s="19" t="s">
        <v>748</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19" t="s">
        <v>81</v>
      </c>
      <c r="K4528" s="51" t="str">
        <f ca="1">LeaveTracker[[#This Row],[Days]]&amp;" "&amp;LeaveTracker[[#This Row],[Type of Leave]]</f>
        <v>2 SL</v>
      </c>
      <c r="L4528" s="23">
        <f ca="1">NETWORKDAYS(LeaveTracker[[#This Row],[Start Date]],LeaveTracker[[#This Row],[End Date]],lstHolidays)</f>
        <v>2</v>
      </c>
      <c r="M4528" s="27"/>
    </row>
    <row r="4529" spans="1:13" ht="30" customHeight="1" x14ac:dyDescent="0.3">
      <c r="A4529" s="27">
        <f t="shared" si="46"/>
        <v>861</v>
      </c>
      <c r="B4529" s="31">
        <v>45000</v>
      </c>
      <c r="C4529" s="31">
        <v>44818</v>
      </c>
      <c r="D4529" s="19" t="s">
        <v>699</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19" t="s">
        <v>81</v>
      </c>
      <c r="K4529" s="51" t="str">
        <f ca="1">LeaveTracker[[#This Row],[Days]]&amp;" "&amp;LeaveTracker[[#This Row],[Type of Leave]]</f>
        <v>3 SL</v>
      </c>
      <c r="L4529" s="23">
        <f ca="1">NETWORKDAYS(LeaveTracker[[#This Row],[Start Date]],LeaveTracker[[#This Row],[End Date]],lstHolidays)</f>
        <v>3</v>
      </c>
      <c r="M4529" s="27"/>
    </row>
    <row r="4530" spans="1:13" ht="30" customHeight="1" x14ac:dyDescent="0.3">
      <c r="A4530" s="27">
        <f t="shared" si="46"/>
        <v>862</v>
      </c>
      <c r="B4530" s="31">
        <v>45000</v>
      </c>
      <c r="C4530" s="31">
        <v>44947</v>
      </c>
      <c r="D4530" s="19" t="s">
        <v>422</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19" t="s">
        <v>81</v>
      </c>
      <c r="K4530" s="51" t="str">
        <f ca="1">LeaveTracker[[#This Row],[Days]]&amp;" "&amp;LeaveTracker[[#This Row],[Type of Leave]]</f>
        <v>3 SL</v>
      </c>
      <c r="L4530" s="23">
        <f ca="1">NETWORKDAYS(LeaveTracker[[#This Row],[Start Date]],LeaveTracker[[#This Row],[End Date]],lstHolidays)</f>
        <v>3</v>
      </c>
      <c r="M4530" s="27"/>
    </row>
    <row r="4531" spans="1:13" ht="30" customHeight="1" x14ac:dyDescent="0.3">
      <c r="A4531" s="27">
        <f t="shared" si="46"/>
        <v>863</v>
      </c>
      <c r="B4531" s="31">
        <v>45000</v>
      </c>
      <c r="C4531" s="31">
        <v>44876</v>
      </c>
      <c r="D4531" s="19" t="s">
        <v>504</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19" t="s">
        <v>81</v>
      </c>
      <c r="K4531" s="51" t="str">
        <f ca="1">LeaveTracker[[#This Row],[Days]]&amp;" "&amp;LeaveTracker[[#This Row],[Type of Leave]]</f>
        <v>1 SL</v>
      </c>
      <c r="L4531" s="23">
        <f ca="1">NETWORKDAYS(LeaveTracker[[#This Row],[Start Date]],LeaveTracker[[#This Row],[End Date]],lstHolidays)</f>
        <v>1</v>
      </c>
      <c r="M4531" s="27"/>
    </row>
    <row r="4532" spans="1:13" ht="30" customHeight="1" x14ac:dyDescent="0.3">
      <c r="A4532" s="27">
        <f t="shared" si="46"/>
        <v>864</v>
      </c>
      <c r="B4532" s="31">
        <v>45000</v>
      </c>
      <c r="C4532" s="31">
        <v>44930</v>
      </c>
      <c r="D4532" s="19" t="s">
        <v>258</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19" t="s">
        <v>298</v>
      </c>
      <c r="J4532" s="43" t="s">
        <v>105</v>
      </c>
      <c r="K4532" s="51" t="str">
        <f ca="1">LeaveTracker[[#This Row],[Days]]&amp;" "&amp;LeaveTracker[[#This Row],[Type of Leave]]</f>
        <v>1 OTHER</v>
      </c>
      <c r="L4532" s="23">
        <f ca="1">NETWORKDAYS(LeaveTracker[[#This Row],[Start Date]],LeaveTracker[[#This Row],[End Date]],lstHolidays)</f>
        <v>1</v>
      </c>
      <c r="M4532" s="27"/>
    </row>
    <row r="4533" spans="1:13" ht="30" customHeight="1" x14ac:dyDescent="0.3">
      <c r="A4533" s="27">
        <f t="shared" si="46"/>
        <v>865</v>
      </c>
      <c r="B4533" s="31">
        <v>45000</v>
      </c>
      <c r="C4533" s="31">
        <v>44911</v>
      </c>
      <c r="D4533" s="19" t="s">
        <v>504</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19" t="s">
        <v>82</v>
      </c>
      <c r="K4533" s="51" t="str">
        <f ca="1">LeaveTracker[[#This Row],[Days]]&amp;" "&amp;LeaveTracker[[#This Row],[Type of Leave]]</f>
        <v>2 VL</v>
      </c>
      <c r="L4533" s="23">
        <f ca="1">NETWORKDAYS(LeaveTracker[[#This Row],[Start Date]],LeaveTracker[[#This Row],[End Date]],lstHolidays)</f>
        <v>2</v>
      </c>
      <c r="M4533" s="27"/>
    </row>
    <row r="4534" spans="1:13" ht="30" customHeight="1" x14ac:dyDescent="0.3">
      <c r="A4534" s="27">
        <f t="shared" si="46"/>
        <v>866</v>
      </c>
      <c r="B4534" s="31">
        <v>45000</v>
      </c>
      <c r="C4534" s="31">
        <v>44784</v>
      </c>
      <c r="D4534" s="19" t="s">
        <v>2173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19" t="s">
        <v>81</v>
      </c>
      <c r="K4534" s="51" t="str">
        <f>LeaveTracker[[#This Row],[Days]]&amp;" "&amp;LeaveTracker[[#This Row],[Type of Leave]]</f>
        <v>3 SL</v>
      </c>
      <c r="L4534" s="23">
        <v>3</v>
      </c>
      <c r="M4534" s="27"/>
    </row>
    <row r="4535" spans="1:13" ht="30" customHeight="1" x14ac:dyDescent="0.3">
      <c r="A4535" s="27">
        <f t="shared" si="46"/>
        <v>867</v>
      </c>
      <c r="B4535" s="31">
        <v>45000</v>
      </c>
      <c r="C4535" s="31">
        <v>44806</v>
      </c>
      <c r="D4535" s="19" t="s">
        <v>385</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19" t="s">
        <v>81</v>
      </c>
      <c r="K4535" s="51" t="str">
        <f ca="1">LeaveTracker[[#This Row],[Days]]&amp;" "&amp;LeaveTracker[[#This Row],[Type of Leave]]</f>
        <v>1 SL</v>
      </c>
      <c r="L4535" s="23">
        <f ca="1">NETWORKDAYS(LeaveTracker[[#This Row],[Start Date]],LeaveTracker[[#This Row],[End Date]],lstHolidays)</f>
        <v>1</v>
      </c>
      <c r="M4535" s="27"/>
    </row>
    <row r="4536" spans="1:13" ht="30" customHeight="1" x14ac:dyDescent="0.3">
      <c r="A4536" s="27">
        <f t="shared" si="46"/>
        <v>868</v>
      </c>
      <c r="B4536" s="31">
        <v>45000</v>
      </c>
      <c r="C4536" s="31">
        <v>44910</v>
      </c>
      <c r="D4536" s="19" t="s">
        <v>1268</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19" t="s">
        <v>81</v>
      </c>
      <c r="K4536" s="51" t="str">
        <f>LeaveTracker[[#This Row],[Days]]&amp;" "&amp;LeaveTracker[[#This Row],[Type of Leave]]</f>
        <v>1 SL</v>
      </c>
      <c r="L4536" s="23">
        <v>1</v>
      </c>
      <c r="M4536" s="27"/>
    </row>
    <row r="4537" spans="1:13" ht="30" customHeight="1" x14ac:dyDescent="0.3">
      <c r="A4537" s="27">
        <f t="shared" si="46"/>
        <v>869</v>
      </c>
      <c r="B4537" s="31">
        <v>45000</v>
      </c>
      <c r="C4537" s="31">
        <v>44985</v>
      </c>
      <c r="D4537" s="19" t="s">
        <v>1329</v>
      </c>
      <c r="E4537" s="51" t="str">
        <f>IF(ISBLANK(LeaveTracker[[#This Row],[Employee Name]]),"-----",VLOOKUP(LeaveTracker[[#This Row],[Employee Name]],Employees[[Employee Name]:[Office]],7))</f>
        <v>BPLO</v>
      </c>
      <c r="F4537" s="51" t="str">
        <f>IF(ISBLANK(LeaveTracker[[#This Row],[Employee Name]]),"-----",VLOOKUP(LeaveTracker[[#This Row],[Employee Name]],Employees[[Employee Name]:[Office]],6))</f>
        <v>JOBCON</v>
      </c>
      <c r="G4537" s="24">
        <v>44992</v>
      </c>
      <c r="H4537" s="24">
        <v>44995</v>
      </c>
      <c r="I4537" s="19" t="s">
        <v>82</v>
      </c>
      <c r="K4537" s="51" t="str">
        <f ca="1">LeaveTracker[[#This Row],[Days]]&amp;" "&amp;LeaveTracker[[#This Row],[Type of Leave]]</f>
        <v>4 VL</v>
      </c>
      <c r="L4537" s="23">
        <f ca="1">NETWORKDAYS(LeaveTracker[[#This Row],[Start Date]],LeaveTracker[[#This Row],[End Date]],lstHolidays)</f>
        <v>4</v>
      </c>
      <c r="M4537" s="27"/>
    </row>
    <row r="4538" spans="1:13" ht="30"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19" t="s">
        <v>298</v>
      </c>
      <c r="J4538" s="43" t="s">
        <v>105</v>
      </c>
      <c r="K4538" s="51" t="str">
        <f ca="1">LeaveTracker[[#This Row],[Days]]&amp;" "&amp;LeaveTracker[[#This Row],[Type of Leave]]</f>
        <v>1 OTHER</v>
      </c>
      <c r="L4538" s="23">
        <f ca="1">NETWORKDAYS(LeaveTracker[[#This Row],[Start Date]],LeaveTracker[[#This Row],[End Date]],lstHolidays)</f>
        <v>1</v>
      </c>
      <c r="M4538" s="27"/>
    </row>
    <row r="4539" spans="1:13" ht="30" customHeight="1" x14ac:dyDescent="0.3">
      <c r="A4539" s="27">
        <f t="shared" si="46"/>
        <v>871</v>
      </c>
      <c r="B4539" s="31">
        <v>45000</v>
      </c>
      <c r="C4539" s="31">
        <v>44981</v>
      </c>
      <c r="D4539" s="19" t="s">
        <v>553</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19" t="s">
        <v>82</v>
      </c>
      <c r="K4539" s="51" t="str">
        <f ca="1">LeaveTracker[[#This Row],[Days]]&amp;" "&amp;LeaveTracker[[#This Row],[Type of Leave]]</f>
        <v>2 VL</v>
      </c>
      <c r="L4539" s="23">
        <f ca="1">NETWORKDAYS(LeaveTracker[[#This Row],[Start Date]],LeaveTracker[[#This Row],[End Date]],lstHolidays)</f>
        <v>2</v>
      </c>
      <c r="M4539" s="27"/>
    </row>
    <row r="4540" spans="1:13" ht="30" customHeight="1" x14ac:dyDescent="0.3">
      <c r="A4540" s="27">
        <f t="shared" si="46"/>
        <v>872</v>
      </c>
      <c r="B4540" s="31">
        <v>45000</v>
      </c>
      <c r="C4540" s="31">
        <v>44980</v>
      </c>
      <c r="D4540" s="19" t="s">
        <v>1768</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19" t="s">
        <v>82</v>
      </c>
      <c r="K4540" s="51" t="str">
        <f ca="1">LeaveTracker[[#This Row],[Days]]&amp;" "&amp;LeaveTracker[[#This Row],[Type of Leave]]</f>
        <v>1 VL</v>
      </c>
      <c r="L4540" s="23">
        <f ca="1">NETWORKDAYS(LeaveTracker[[#This Row],[Start Date]],LeaveTracker[[#This Row],[End Date]],lstHolidays)</f>
        <v>1</v>
      </c>
      <c r="M4540" s="27"/>
    </row>
    <row r="4541" spans="1:13" ht="30" customHeight="1" x14ac:dyDescent="0.3">
      <c r="A4541" s="27">
        <f t="shared" si="46"/>
        <v>873</v>
      </c>
      <c r="B4541" s="31">
        <v>45000</v>
      </c>
      <c r="C4541" s="31">
        <v>44978</v>
      </c>
      <c r="D4541" s="19" t="s">
        <v>1969</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19" t="s">
        <v>81</v>
      </c>
      <c r="K4541" s="51" t="str">
        <f ca="1">LeaveTracker[[#This Row],[Days]]&amp;" "&amp;LeaveTracker[[#This Row],[Type of Leave]]</f>
        <v>2 SL</v>
      </c>
      <c r="L4541" s="23">
        <f ca="1">NETWORKDAYS(LeaveTracker[[#This Row],[Start Date]],LeaveTracker[[#This Row],[End Date]],lstHolidays)</f>
        <v>2</v>
      </c>
      <c r="M4541" s="27"/>
    </row>
    <row r="4542" spans="1:13" ht="30" customHeight="1" x14ac:dyDescent="0.3">
      <c r="A4542" s="27">
        <f t="shared" si="46"/>
        <v>874</v>
      </c>
      <c r="B4542" s="31">
        <v>45000</v>
      </c>
      <c r="C4542" s="31">
        <v>44978</v>
      </c>
      <c r="D4542" s="19" t="s">
        <v>630</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19" t="s">
        <v>298</v>
      </c>
      <c r="J4542" s="43" t="s">
        <v>105</v>
      </c>
      <c r="K4542" s="51" t="str">
        <f ca="1">LeaveTracker[[#This Row],[Days]]&amp;" "&amp;LeaveTracker[[#This Row],[Type of Leave]]</f>
        <v>1 OTHER</v>
      </c>
      <c r="L4542" s="23">
        <f ca="1">NETWORKDAYS(LeaveTracker[[#This Row],[Start Date]],LeaveTracker[[#This Row],[End Date]],lstHolidays)</f>
        <v>1</v>
      </c>
      <c r="M4542" s="27"/>
    </row>
    <row r="4543" spans="1:13" ht="30" customHeight="1" x14ac:dyDescent="0.3">
      <c r="A4543" s="27">
        <f t="shared" si="46"/>
        <v>875</v>
      </c>
      <c r="B4543" s="31">
        <v>45000</v>
      </c>
      <c r="C4543" s="31">
        <v>44931</v>
      </c>
      <c r="D4543" s="19" t="s">
        <v>1836</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19" t="s">
        <v>298</v>
      </c>
      <c r="J4543" s="43" t="s">
        <v>105</v>
      </c>
      <c r="K4543" s="51" t="str">
        <f ca="1">LeaveTracker[[#This Row],[Days]]&amp;" "&amp;LeaveTracker[[#This Row],[Type of Leave]]</f>
        <v>1 OTHER</v>
      </c>
      <c r="L4543" s="23">
        <f ca="1">NETWORKDAYS(LeaveTracker[[#This Row],[Start Date]],LeaveTracker[[#This Row],[End Date]],lstHolidays)</f>
        <v>1</v>
      </c>
      <c r="M4543" s="27"/>
    </row>
    <row r="4544" spans="1:13" ht="30" customHeight="1" x14ac:dyDescent="0.3">
      <c r="A4544" s="27">
        <f t="shared" si="46"/>
        <v>876</v>
      </c>
      <c r="B4544" s="31">
        <v>45000</v>
      </c>
      <c r="C4544" s="31">
        <v>44909</v>
      </c>
      <c r="D4544" s="19" t="s">
        <v>789</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19" t="s">
        <v>82</v>
      </c>
      <c r="K4544" s="51" t="str">
        <f ca="1">LeaveTracker[[#This Row],[Days]]&amp;" "&amp;LeaveTracker[[#This Row],[Type of Leave]]</f>
        <v>5 VL</v>
      </c>
      <c r="L4544" s="23">
        <f ca="1">NETWORKDAYS(LeaveTracker[[#This Row],[Start Date]],LeaveTracker[[#This Row],[End Date]],lstHolidays)</f>
        <v>5</v>
      </c>
      <c r="M4544" s="27"/>
    </row>
    <row r="4545" spans="1:13" ht="30" customHeight="1" x14ac:dyDescent="0.3">
      <c r="A4545" s="27">
        <f t="shared" si="46"/>
        <v>877</v>
      </c>
      <c r="B4545" s="31">
        <v>45000</v>
      </c>
      <c r="C4545" s="31">
        <v>44907</v>
      </c>
      <c r="D4545" s="19" t="s">
        <v>1859</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19" t="s">
        <v>81</v>
      </c>
      <c r="K4545" s="51" t="str">
        <f ca="1">LeaveTracker[[#This Row],[Days]]&amp;" "&amp;LeaveTracker[[#This Row],[Type of Leave]]</f>
        <v>2 SL</v>
      </c>
      <c r="L4545" s="23">
        <f ca="1">NETWORKDAYS(LeaveTracker[[#This Row],[Start Date]],LeaveTracker[[#This Row],[End Date]],lstHolidays)</f>
        <v>2</v>
      </c>
      <c r="M4545" s="27"/>
    </row>
    <row r="4546" spans="1:13" ht="30" customHeight="1" x14ac:dyDescent="0.3">
      <c r="A4546" s="27">
        <f t="shared" si="46"/>
        <v>878</v>
      </c>
      <c r="B4546" s="31">
        <v>45000</v>
      </c>
      <c r="C4546" s="31">
        <v>44907</v>
      </c>
      <c r="D4546" s="19" t="s">
        <v>798</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19" t="s">
        <v>82</v>
      </c>
      <c r="K4546" s="51" t="str">
        <f ca="1">LeaveTracker[[#This Row],[Days]]&amp;" "&amp;LeaveTracker[[#This Row],[Type of Leave]]</f>
        <v>1 VL</v>
      </c>
      <c r="L4546" s="23">
        <f ca="1">NETWORKDAYS(LeaveTracker[[#This Row],[Start Date]],LeaveTracker[[#This Row],[End Date]],lstHolidays)</f>
        <v>1</v>
      </c>
      <c r="M4546" s="27"/>
    </row>
    <row r="4547" spans="1:13" ht="30" customHeight="1" x14ac:dyDescent="0.3">
      <c r="A4547" s="27">
        <f t="shared" si="46"/>
        <v>879</v>
      </c>
      <c r="B4547" s="31">
        <v>45000</v>
      </c>
      <c r="C4547" s="31">
        <v>44933</v>
      </c>
      <c r="D4547" s="19" t="s">
        <v>1034</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19" t="s">
        <v>298</v>
      </c>
      <c r="J4547" s="43" t="s">
        <v>274</v>
      </c>
      <c r="K4547" s="51" t="str">
        <f ca="1">LeaveTracker[[#This Row],[Days]]&amp;" "&amp;LeaveTracker[[#This Row],[Type of Leave]]</f>
        <v>1 OTHER</v>
      </c>
      <c r="L4547" s="23">
        <f ca="1">NETWORKDAYS(LeaveTracker[[#This Row],[Start Date]],LeaveTracker[[#This Row],[End Date]],lstHolidays)</f>
        <v>1</v>
      </c>
      <c r="M4547" s="27"/>
    </row>
    <row r="4548" spans="1:13" ht="30" customHeight="1" x14ac:dyDescent="0.3">
      <c r="A4548" s="27">
        <f t="shared" si="46"/>
        <v>880</v>
      </c>
      <c r="B4548" s="31">
        <v>45000</v>
      </c>
      <c r="C4548" s="31">
        <v>45000</v>
      </c>
      <c r="D4548" s="19" t="s">
        <v>1829</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19" t="s">
        <v>76</v>
      </c>
      <c r="K4548" s="51" t="str">
        <f>LeaveTracker[[#This Row],[Days]]&amp;" "&amp;LeaveTracker[[#This Row],[Type of Leave]]</f>
        <v>105 Maternity</v>
      </c>
      <c r="L4548" s="23">
        <v>105</v>
      </c>
      <c r="M4548" s="27"/>
    </row>
    <row r="4549" spans="1:13" ht="30" customHeight="1" x14ac:dyDescent="0.3">
      <c r="A4549" s="27">
        <f t="shared" si="46"/>
        <v>881</v>
      </c>
      <c r="B4549" s="31">
        <v>45000</v>
      </c>
      <c r="C4549" s="31">
        <v>45006</v>
      </c>
      <c r="D4549" s="19" t="s">
        <v>798</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19" t="s">
        <v>82</v>
      </c>
      <c r="K4549" s="51" t="str">
        <f ca="1">LeaveTracker[[#This Row],[Days]]&amp;" "&amp;LeaveTracker[[#This Row],[Type of Leave]]</f>
        <v>10 VL</v>
      </c>
      <c r="L4549" s="23">
        <f ca="1">NETWORKDAYS(LeaveTracker[[#This Row],[Start Date]],LeaveTracker[[#This Row],[End Date]],lstHolidays)</f>
        <v>10</v>
      </c>
      <c r="M4549" s="27"/>
    </row>
    <row r="4550" spans="1:13" ht="30" customHeight="1" x14ac:dyDescent="0.3">
      <c r="A4550" s="27">
        <f t="shared" si="46"/>
        <v>882</v>
      </c>
      <c r="B4550" s="31">
        <v>45000</v>
      </c>
      <c r="C4550" s="31">
        <v>45000</v>
      </c>
      <c r="D4550" s="19" t="s">
        <v>2178</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19" t="s">
        <v>1022</v>
      </c>
      <c r="J4550" s="53" t="s">
        <v>1910</v>
      </c>
      <c r="K4550" s="51" t="str">
        <f ca="1">LeaveTracker[[#This Row],[Days]]&amp;" "&amp;LeaveTracker[[#This Row],[Type of Leave]]</f>
        <v>4 WITHOUTPAY</v>
      </c>
      <c r="L4550" s="23">
        <f ca="1">NETWORKDAYS(LeaveTracker[[#This Row],[Start Date]],LeaveTracker[[#This Row],[End Date]],lstHolidays)</f>
        <v>4</v>
      </c>
      <c r="M4550" s="27"/>
    </row>
    <row r="4551" spans="1:13" ht="30" customHeight="1" x14ac:dyDescent="0.3">
      <c r="A4551" s="27">
        <f t="shared" si="46"/>
        <v>883</v>
      </c>
      <c r="B4551" s="31">
        <v>45000</v>
      </c>
      <c r="C4551" s="31">
        <v>44924</v>
      </c>
      <c r="D4551" s="19" t="s">
        <v>781</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19" t="s">
        <v>298</v>
      </c>
      <c r="J4551" s="43" t="s">
        <v>691</v>
      </c>
      <c r="K4551" s="51" t="str">
        <f ca="1">LeaveTracker[[#This Row],[Days]]&amp;" "&amp;LeaveTracker[[#This Row],[Type of Leave]]</f>
        <v>0 OTHER</v>
      </c>
      <c r="L4551" s="23">
        <f ca="1">NETWORKDAYS(LeaveTracker[[#This Row],[Start Date]],LeaveTracker[[#This Row],[End Date]],lstHolidays)</f>
        <v>0</v>
      </c>
      <c r="M4551" s="27"/>
    </row>
    <row r="4552" spans="1:13" ht="30" customHeight="1" x14ac:dyDescent="0.3">
      <c r="A4552" s="27">
        <f t="shared" si="46"/>
        <v>884</v>
      </c>
      <c r="B4552" s="31">
        <v>45000</v>
      </c>
      <c r="C4552" s="31">
        <v>44935</v>
      </c>
      <c r="D4552" s="19" t="s">
        <v>1070</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19" t="s">
        <v>81</v>
      </c>
      <c r="K4552" s="51" t="str">
        <f ca="1">LeaveTracker[[#This Row],[Days]]&amp;" "&amp;LeaveTracker[[#This Row],[Type of Leave]]</f>
        <v>1 SL</v>
      </c>
      <c r="L4552" s="23">
        <f ca="1">NETWORKDAYS(LeaveTracker[[#This Row],[Start Date]],LeaveTracker[[#This Row],[End Date]],lstHolidays)</f>
        <v>1</v>
      </c>
      <c r="M4552" s="27"/>
    </row>
    <row r="4553" spans="1:13" ht="30" customHeight="1" x14ac:dyDescent="0.3">
      <c r="A4553" s="27">
        <v>884</v>
      </c>
      <c r="B4553" s="31">
        <v>45000</v>
      </c>
      <c r="C4553" s="31">
        <v>44935</v>
      </c>
      <c r="D4553" s="19" t="s">
        <v>1070</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19" t="s">
        <v>81</v>
      </c>
      <c r="K4553" s="51" t="str">
        <f ca="1">LeaveTracker[[#This Row],[Days]]&amp;" "&amp;LeaveTracker[[#This Row],[Type of Leave]]</f>
        <v>2 SL</v>
      </c>
      <c r="L4553" s="23">
        <f ca="1">NETWORKDAYS(LeaveTracker[[#This Row],[Start Date]],LeaveTracker[[#This Row],[End Date]],lstHolidays)</f>
        <v>2</v>
      </c>
      <c r="M4553" s="27"/>
    </row>
    <row r="4554" spans="1:13" ht="30" customHeight="1" x14ac:dyDescent="0.3">
      <c r="A4554" s="27">
        <f t="shared" si="46"/>
        <v>885</v>
      </c>
      <c r="B4554" s="31">
        <v>45000</v>
      </c>
      <c r="C4554" s="31">
        <v>44858</v>
      </c>
      <c r="D4554" s="19" t="s">
        <v>1070</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19" t="s">
        <v>81</v>
      </c>
      <c r="K4554" s="51" t="str">
        <f>LeaveTracker[[#This Row],[Days]]&amp;" "&amp;LeaveTracker[[#This Row],[Type of Leave]]</f>
        <v>3 SL</v>
      </c>
      <c r="L4554" s="23">
        <v>3</v>
      </c>
      <c r="M4554" s="27"/>
    </row>
    <row r="4555" spans="1:13" ht="30" customHeight="1" x14ac:dyDescent="0.3">
      <c r="A4555" s="27">
        <f t="shared" si="46"/>
        <v>886</v>
      </c>
      <c r="B4555" s="31">
        <v>45000</v>
      </c>
      <c r="C4555" s="31">
        <v>44951</v>
      </c>
      <c r="D4555" s="19" t="s">
        <v>1070</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19" t="s">
        <v>81</v>
      </c>
      <c r="K4555" s="51" t="str">
        <f ca="1">LeaveTracker[[#This Row],[Days]]&amp;" "&amp;LeaveTracker[[#This Row],[Type of Leave]]</f>
        <v>2 SL</v>
      </c>
      <c r="L4555" s="23">
        <f ca="1">NETWORKDAYS(LeaveTracker[[#This Row],[Start Date]],LeaveTracker[[#This Row],[End Date]],lstHolidays)</f>
        <v>2</v>
      </c>
      <c r="M4555" s="27"/>
    </row>
    <row r="4556" spans="1:13" ht="30" customHeight="1" x14ac:dyDescent="0.3">
      <c r="A4556" s="27">
        <f t="shared" si="46"/>
        <v>887</v>
      </c>
      <c r="B4556" s="31">
        <v>45000</v>
      </c>
      <c r="C4556" s="31">
        <v>44859</v>
      </c>
      <c r="D4556" s="19" t="s">
        <v>471</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19" t="s">
        <v>81</v>
      </c>
      <c r="K4556" s="51" t="str">
        <f ca="1">LeaveTracker[[#This Row],[Days]]&amp;" "&amp;LeaveTracker[[#This Row],[Type of Leave]]</f>
        <v>1 SL</v>
      </c>
      <c r="L4556" s="23">
        <f ca="1">NETWORKDAYS(LeaveTracker[[#This Row],[Start Date]],LeaveTracker[[#This Row],[End Date]],lstHolidays)</f>
        <v>1</v>
      </c>
      <c r="M4556" s="27"/>
    </row>
    <row r="4557" spans="1:13" ht="30" customHeight="1" x14ac:dyDescent="0.3">
      <c r="A4557" s="27">
        <f t="shared" si="46"/>
        <v>888</v>
      </c>
      <c r="B4557" s="31">
        <v>45000</v>
      </c>
      <c r="C4557" s="31">
        <v>44873</v>
      </c>
      <c r="D4557" s="19" t="s">
        <v>471</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19" t="s">
        <v>81</v>
      </c>
      <c r="K4557" s="51" t="str">
        <f ca="1">LeaveTracker[[#This Row],[Days]]&amp;" "&amp;LeaveTracker[[#This Row],[Type of Leave]]</f>
        <v>1 SL</v>
      </c>
      <c r="L4557" s="23">
        <f ca="1">NETWORKDAYS(LeaveTracker[[#This Row],[Start Date]],LeaveTracker[[#This Row],[End Date]],lstHolidays)</f>
        <v>1</v>
      </c>
      <c r="M4557" s="27"/>
    </row>
    <row r="4558" spans="1:13" ht="30" customHeight="1" x14ac:dyDescent="0.3">
      <c r="A4558" s="27">
        <f t="shared" si="46"/>
        <v>889</v>
      </c>
      <c r="B4558" s="31">
        <v>45000</v>
      </c>
      <c r="C4558" s="31">
        <v>44893</v>
      </c>
      <c r="D4558" s="19" t="s">
        <v>471</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19" t="s">
        <v>82</v>
      </c>
      <c r="K4558" s="51" t="str">
        <f ca="1">LeaveTracker[[#This Row],[Days]]&amp;" "&amp;LeaveTracker[[#This Row],[Type of Leave]]</f>
        <v>1 VL</v>
      </c>
      <c r="L4558" s="23">
        <f ca="1">NETWORKDAYS(LeaveTracker[[#This Row],[Start Date]],LeaveTracker[[#This Row],[End Date]],lstHolidays)</f>
        <v>1</v>
      </c>
      <c r="M4558" s="27"/>
    </row>
    <row r="4559" spans="1:13" ht="30" customHeight="1" x14ac:dyDescent="0.3">
      <c r="A4559" s="27">
        <v>889</v>
      </c>
      <c r="B4559" s="31">
        <v>45000</v>
      </c>
      <c r="C4559" s="31">
        <v>44893</v>
      </c>
      <c r="D4559" s="19" t="s">
        <v>471</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19" t="s">
        <v>82</v>
      </c>
      <c r="K4559" s="51" t="str">
        <f ca="1">LeaveTracker[[#This Row],[Days]]&amp;" "&amp;LeaveTracker[[#This Row],[Type of Leave]]</f>
        <v>3 VL</v>
      </c>
      <c r="L4559" s="23">
        <f ca="1">NETWORKDAYS(LeaveTracker[[#This Row],[Start Date]],LeaveTracker[[#This Row],[End Date]],lstHolidays)</f>
        <v>3</v>
      </c>
      <c r="M4559" s="27"/>
    </row>
    <row r="4560" spans="1:13" ht="30" customHeight="1" x14ac:dyDescent="0.3">
      <c r="A4560" s="27">
        <f t="shared" si="46"/>
        <v>890</v>
      </c>
      <c r="B4560" s="31">
        <v>45000</v>
      </c>
      <c r="D4560" s="19" t="s">
        <v>471</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19" t="s">
        <v>81</v>
      </c>
      <c r="K4560" s="51" t="str">
        <f ca="1">LeaveTracker[[#This Row],[Days]]&amp;" "&amp;LeaveTracker[[#This Row],[Type of Leave]]</f>
        <v>1 SL</v>
      </c>
      <c r="L4560" s="23">
        <f ca="1">NETWORKDAYS(LeaveTracker[[#This Row],[Start Date]],LeaveTracker[[#This Row],[End Date]],lstHolidays)</f>
        <v>1</v>
      </c>
      <c r="M4560" s="27"/>
    </row>
    <row r="4561" spans="1:13" ht="30" customHeight="1" x14ac:dyDescent="0.3">
      <c r="A4561" s="27">
        <f t="shared" si="46"/>
        <v>891</v>
      </c>
      <c r="B4561" s="31">
        <v>45000</v>
      </c>
      <c r="C4561" s="31">
        <v>44946</v>
      </c>
      <c r="D4561" s="19" t="s">
        <v>471</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19" t="s">
        <v>81</v>
      </c>
      <c r="K4561" s="51" t="str">
        <f ca="1">LeaveTracker[[#This Row],[Days]]&amp;" "&amp;LeaveTracker[[#This Row],[Type of Leave]]</f>
        <v>1 SL</v>
      </c>
      <c r="L4561" s="23">
        <f ca="1">NETWORKDAYS(LeaveTracker[[#This Row],[Start Date]],LeaveTracker[[#This Row],[End Date]],lstHolidays)</f>
        <v>1</v>
      </c>
      <c r="M4561" s="27"/>
    </row>
    <row r="4562" spans="1:13" ht="30" customHeight="1" x14ac:dyDescent="0.3">
      <c r="A4562" s="27">
        <f t="shared" si="46"/>
        <v>892</v>
      </c>
      <c r="B4562" s="31">
        <v>45000</v>
      </c>
      <c r="C4562" s="31">
        <v>44970</v>
      </c>
      <c r="D4562" s="19" t="s">
        <v>471</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19" t="s">
        <v>82</v>
      </c>
      <c r="K4562" s="51" t="str">
        <f ca="1">LeaveTracker[[#This Row],[Days]]&amp;" "&amp;LeaveTracker[[#This Row],[Type of Leave]]</f>
        <v>2 VL</v>
      </c>
      <c r="L4562" s="23">
        <f ca="1">NETWORKDAYS(LeaveTracker[[#This Row],[Start Date]],LeaveTracker[[#This Row],[End Date]],lstHolidays)</f>
        <v>2</v>
      </c>
      <c r="M4562" s="27"/>
    </row>
    <row r="4563" spans="1:13" ht="30" customHeight="1" x14ac:dyDescent="0.3">
      <c r="A4563" s="27">
        <f t="shared" si="46"/>
        <v>893</v>
      </c>
      <c r="B4563" s="31">
        <v>45000</v>
      </c>
      <c r="C4563" s="31">
        <v>44953</v>
      </c>
      <c r="D4563" s="19" t="s">
        <v>2180</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19" t="s">
        <v>77</v>
      </c>
      <c r="J4563" s="43" t="s">
        <v>299</v>
      </c>
      <c r="K4563" s="51" t="str">
        <f ca="1">LeaveTracker[[#This Row],[Days]]&amp;" "&amp;LeaveTracker[[#This Row],[Type of Leave]]</f>
        <v>2 Paternity</v>
      </c>
      <c r="L4563" s="23">
        <f ca="1">NETWORKDAYS(LeaveTracker[[#This Row],[Start Date]],LeaveTracker[[#This Row],[End Date]],lstHolidays)</f>
        <v>2</v>
      </c>
      <c r="M4563" s="27"/>
    </row>
    <row r="4564" spans="1:13" ht="30" customHeight="1" x14ac:dyDescent="0.3">
      <c r="A4564" s="27">
        <f t="shared" si="46"/>
        <v>894</v>
      </c>
      <c r="B4564" s="31">
        <v>45000</v>
      </c>
      <c r="C4564" s="31">
        <v>44952</v>
      </c>
      <c r="D4564" s="19" t="s">
        <v>2181</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19" t="s">
        <v>81</v>
      </c>
      <c r="K4564" s="51" t="str">
        <f ca="1">LeaveTracker[[#This Row],[Days]]&amp;" "&amp;LeaveTracker[[#This Row],[Type of Leave]]</f>
        <v>7 SL</v>
      </c>
      <c r="L4564" s="23">
        <f ca="1">NETWORKDAYS(LeaveTracker[[#This Row],[Start Date]],LeaveTracker[[#This Row],[End Date]],lstHolidays)</f>
        <v>7</v>
      </c>
      <c r="M4564" s="27"/>
    </row>
    <row r="4565" spans="1:13" ht="30" customHeight="1" x14ac:dyDescent="0.3">
      <c r="A4565" s="27">
        <f t="shared" si="46"/>
        <v>895</v>
      </c>
      <c r="B4565" s="31">
        <v>45000</v>
      </c>
      <c r="C4565" s="31">
        <v>44918</v>
      </c>
      <c r="D4565" s="19" t="s">
        <v>2116</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19" t="s">
        <v>82</v>
      </c>
      <c r="K4565" s="51" t="str">
        <f>LeaveTracker[[#This Row],[Days]]&amp;" "&amp;LeaveTracker[[#This Row],[Type of Leave]]</f>
        <v>3 VL</v>
      </c>
      <c r="L4565" s="23">
        <v>3</v>
      </c>
      <c r="M4565" s="27"/>
    </row>
    <row r="4566" spans="1:13" ht="30" customHeight="1" x14ac:dyDescent="0.3">
      <c r="A4566" s="27">
        <f t="shared" si="46"/>
        <v>896</v>
      </c>
      <c r="B4566" s="31">
        <v>45000</v>
      </c>
      <c r="C4566" s="31">
        <v>44965</v>
      </c>
      <c r="D4566" s="19" t="s">
        <v>2181</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19" t="s">
        <v>81</v>
      </c>
      <c r="K4566" s="51" t="str">
        <f ca="1">LeaveTracker[[#This Row],[Days]]&amp;" "&amp;LeaveTracker[[#This Row],[Type of Leave]]</f>
        <v>15 SL</v>
      </c>
      <c r="L4566" s="23">
        <f ca="1">NETWORKDAYS(LeaveTracker[[#This Row],[Start Date]],LeaveTracker[[#This Row],[End Date]],lstHolidays)</f>
        <v>15</v>
      </c>
      <c r="M4566" s="27"/>
    </row>
    <row r="4567" spans="1:13" ht="30" customHeight="1" x14ac:dyDescent="0.3">
      <c r="A4567" s="27">
        <f t="shared" si="46"/>
        <v>897</v>
      </c>
      <c r="B4567" s="31">
        <v>45000</v>
      </c>
      <c r="C4567" s="31">
        <v>44942</v>
      </c>
      <c r="D4567" s="19" t="s">
        <v>2181</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19" t="s">
        <v>81</v>
      </c>
      <c r="K4567" s="51" t="str">
        <f ca="1">LeaveTracker[[#This Row],[Days]]&amp;" "&amp;LeaveTracker[[#This Row],[Type of Leave]]</f>
        <v>14 SL</v>
      </c>
      <c r="L4567" s="23">
        <f ca="1">NETWORKDAYS(LeaveTracker[[#This Row],[Start Date]],LeaveTracker[[#This Row],[End Date]],lstHolidays)</f>
        <v>14</v>
      </c>
      <c r="M4567" s="27"/>
    </row>
    <row r="4568" spans="1:13" ht="30"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19" t="s">
        <v>82</v>
      </c>
      <c r="K4568" s="51" t="str">
        <f ca="1">LeaveTracker[[#This Row],[Days]]&amp;" "&amp;LeaveTracker[[#This Row],[Type of Leave]]</f>
        <v>1 VL</v>
      </c>
      <c r="L4568" s="23">
        <f ca="1">NETWORKDAYS(LeaveTracker[[#This Row],[Start Date]],LeaveTracker[[#This Row],[End Date]],lstHolidays)</f>
        <v>1</v>
      </c>
      <c r="M4568" s="27"/>
    </row>
    <row r="4569" spans="1:13" ht="30"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19" t="s">
        <v>81</v>
      </c>
      <c r="K4569" s="51" t="str">
        <f ca="1">LeaveTracker[[#This Row],[Days]]&amp;" "&amp;LeaveTracker[[#This Row],[Type of Leave]]</f>
        <v>2 SL</v>
      </c>
      <c r="L4569" s="23">
        <f ca="1">NETWORKDAYS(LeaveTracker[[#This Row],[Start Date]],LeaveTracker[[#This Row],[End Date]],lstHolidays)</f>
        <v>2</v>
      </c>
      <c r="M4569" s="27"/>
    </row>
    <row r="4570" spans="1:13" ht="30"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19" t="s">
        <v>81</v>
      </c>
      <c r="K4570" s="51" t="str">
        <f ca="1">LeaveTracker[[#This Row],[Days]]&amp;" "&amp;LeaveTracker[[#This Row],[Type of Leave]]</f>
        <v>3 SL</v>
      </c>
      <c r="L4570" s="23">
        <f ca="1">NETWORKDAYS(LeaveTracker[[#This Row],[Start Date]],LeaveTracker[[#This Row],[End Date]],lstHolidays)</f>
        <v>3</v>
      </c>
      <c r="M4570" s="27"/>
    </row>
    <row r="4571" spans="1:13" ht="30"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19" t="s">
        <v>82</v>
      </c>
      <c r="K4571" s="51" t="str">
        <f ca="1">LeaveTracker[[#This Row],[Days]]&amp;" "&amp;LeaveTracker[[#This Row],[Type of Leave]]</f>
        <v>4 VL</v>
      </c>
      <c r="L4571" s="23">
        <f ca="1">NETWORKDAYS(LeaveTracker[[#This Row],[Start Date]],LeaveTracker[[#This Row],[End Date]],lstHolidays)</f>
        <v>4</v>
      </c>
      <c r="M4571" s="27"/>
    </row>
    <row r="4572" spans="1:13" ht="30" customHeight="1" x14ac:dyDescent="0.3">
      <c r="A4572" s="27">
        <f t="shared" si="47"/>
        <v>902</v>
      </c>
      <c r="B4572" s="31">
        <v>45000</v>
      </c>
      <c r="C4572" s="31">
        <v>44936</v>
      </c>
      <c r="D4572" s="19" t="s">
        <v>528</v>
      </c>
      <c r="E4572" s="51" t="str">
        <f>IF(ISBLANK(LeaveTracker[[#This Row],[Employee Name]]),"-----",VLOOKUP(LeaveTracker[[#This Row],[Employee Name]],Employees[[Employee Name]:[Office]],7))</f>
        <v>CROSSING ELEM SCH</v>
      </c>
      <c r="F4572" s="51" t="str">
        <f>IF(ISBLANK(LeaveTracker[[#This Row],[Employee Name]]),"-----",VLOOKUP(LeaveTracker[[#This Row],[Employee Name]],Employees[[Employee Name]:[Office]],6))</f>
        <v>REGULAR</v>
      </c>
      <c r="G4572" s="24">
        <v>44931</v>
      </c>
      <c r="H4572" s="24">
        <v>44931</v>
      </c>
      <c r="I4572" s="19" t="s">
        <v>298</v>
      </c>
      <c r="J4572" s="43" t="s">
        <v>1763</v>
      </c>
      <c r="K4572" s="51" t="str">
        <f ca="1">LeaveTracker[[#This Row],[Days]]&amp;" "&amp;LeaveTracker[[#This Row],[Type of Leave]]</f>
        <v>1 OTHER</v>
      </c>
      <c r="L4572" s="23">
        <f ca="1">NETWORKDAYS(LeaveTracker[[#This Row],[Start Date]],LeaveTracker[[#This Row],[End Date]],lstHolidays)</f>
        <v>1</v>
      </c>
      <c r="M4572" s="27"/>
    </row>
    <row r="4573" spans="1:13" ht="30" customHeight="1" x14ac:dyDescent="0.3">
      <c r="A4573" s="27">
        <v>902</v>
      </c>
      <c r="B4573" s="31">
        <v>45000</v>
      </c>
      <c r="C4573" s="31">
        <v>44936</v>
      </c>
      <c r="D4573" s="19" t="s">
        <v>528</v>
      </c>
      <c r="E4573" s="51" t="str">
        <f>IF(ISBLANK(LeaveTracker[[#This Row],[Employee Name]]),"-----",VLOOKUP(LeaveTracker[[#This Row],[Employee Name]],Employees[[Employee Name]:[Office]],7))</f>
        <v>CROSSING ELEM SCH</v>
      </c>
      <c r="F4573" s="51" t="str">
        <f>IF(ISBLANK(LeaveTracker[[#This Row],[Employee Name]]),"-----",VLOOKUP(LeaveTracker[[#This Row],[Employee Name]],Employees[[Employee Name]:[Office]],6))</f>
        <v>REGULAR</v>
      </c>
      <c r="G4573" s="24">
        <v>44935</v>
      </c>
      <c r="H4573" s="24">
        <v>44935</v>
      </c>
      <c r="I4573" s="19" t="s">
        <v>298</v>
      </c>
      <c r="J4573" s="43" t="s">
        <v>1763</v>
      </c>
      <c r="K4573" s="51" t="str">
        <f ca="1">LeaveTracker[[#This Row],[Days]]&amp;" "&amp;LeaveTracker[[#This Row],[Type of Leave]]</f>
        <v>1 OTHER</v>
      </c>
      <c r="L4573" s="23">
        <f ca="1">NETWORKDAYS(LeaveTracker[[#This Row],[Start Date]],LeaveTracker[[#This Row],[End Date]],lstHolidays)</f>
        <v>1</v>
      </c>
      <c r="M4573" s="27"/>
    </row>
    <row r="4574" spans="1:13" ht="30" customHeight="1" x14ac:dyDescent="0.3">
      <c r="A4574" s="27">
        <f t="shared" si="47"/>
        <v>903</v>
      </c>
      <c r="B4574" s="31">
        <v>45000</v>
      </c>
      <c r="C4574" s="31">
        <v>44956</v>
      </c>
      <c r="D4574" s="19" t="s">
        <v>528</v>
      </c>
      <c r="E4574" s="51" t="str">
        <f>IF(ISBLANK(LeaveTracker[[#This Row],[Employee Name]]),"-----",VLOOKUP(LeaveTracker[[#This Row],[Employee Name]],Employees[[Employee Name]:[Office]],7))</f>
        <v>CROSSING ELEM SCH</v>
      </c>
      <c r="F4574" s="51" t="str">
        <f>IF(ISBLANK(LeaveTracker[[#This Row],[Employee Name]]),"-----",VLOOKUP(LeaveTracker[[#This Row],[Employee Name]],Employees[[Employee Name]:[Office]],6))</f>
        <v>REGULAR</v>
      </c>
      <c r="G4574" s="24">
        <v>44951</v>
      </c>
      <c r="H4574" s="24">
        <v>44951</v>
      </c>
      <c r="I4574" s="19" t="s">
        <v>298</v>
      </c>
      <c r="J4574" s="43" t="s">
        <v>1763</v>
      </c>
      <c r="K4574" s="51" t="str">
        <f ca="1">LeaveTracker[[#This Row],[Days]]&amp;" "&amp;LeaveTracker[[#This Row],[Type of Leave]]</f>
        <v>1 OTHER</v>
      </c>
      <c r="L4574" s="23">
        <f ca="1">NETWORKDAYS(LeaveTracker[[#This Row],[Start Date]],LeaveTracker[[#This Row],[End Date]],lstHolidays)</f>
        <v>1</v>
      </c>
      <c r="M4574" s="27"/>
    </row>
    <row r="4575" spans="1:13" ht="30" customHeight="1" x14ac:dyDescent="0.3">
      <c r="A4575" s="27">
        <f t="shared" si="47"/>
        <v>904</v>
      </c>
      <c r="B4575" s="31">
        <v>45000</v>
      </c>
      <c r="C4575" s="31">
        <v>44954</v>
      </c>
      <c r="D4575" s="19" t="s">
        <v>528</v>
      </c>
      <c r="E4575" s="51" t="str">
        <f>IF(ISBLANK(LeaveTracker[[#This Row],[Employee Name]]),"-----",VLOOKUP(LeaveTracker[[#This Row],[Employee Name]],Employees[[Employee Name]:[Office]],7))</f>
        <v>CROSSING ELEM SCH</v>
      </c>
      <c r="F4575" s="51" t="str">
        <f>IF(ISBLANK(LeaveTracker[[#This Row],[Employee Name]]),"-----",VLOOKUP(LeaveTracker[[#This Row],[Employee Name]],Employees[[Employee Name]:[Office]],6))</f>
        <v>REGULAR</v>
      </c>
      <c r="G4575" s="24">
        <v>44971</v>
      </c>
      <c r="H4575" s="24">
        <v>44971</v>
      </c>
      <c r="I4575" s="19" t="s">
        <v>81</v>
      </c>
      <c r="K4575" s="51" t="str">
        <f ca="1">LeaveTracker[[#This Row],[Days]]&amp;" "&amp;LeaveTracker[[#This Row],[Type of Leave]]</f>
        <v>1 SL</v>
      </c>
      <c r="L4575" s="23">
        <f ca="1">NETWORKDAYS(LeaveTracker[[#This Row],[Start Date]],LeaveTracker[[#This Row],[End Date]],lstHolidays)</f>
        <v>1</v>
      </c>
      <c r="M4575" s="27"/>
    </row>
    <row r="4576" spans="1:13" ht="30" customHeight="1" x14ac:dyDescent="0.3">
      <c r="A4576" s="27">
        <f t="shared" si="47"/>
        <v>905</v>
      </c>
      <c r="B4576" s="31">
        <v>45000</v>
      </c>
      <c r="C4576" s="31">
        <v>44978</v>
      </c>
      <c r="D4576" s="19" t="s">
        <v>309</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19" t="s">
        <v>82</v>
      </c>
      <c r="K4576" s="51" t="str">
        <f ca="1">LeaveTracker[[#This Row],[Days]]&amp;" "&amp;LeaveTracker[[#This Row],[Type of Leave]]</f>
        <v>0 VL</v>
      </c>
      <c r="L4576" s="23">
        <f ca="1">NETWORKDAYS(LeaveTracker[[#This Row],[Start Date]],LeaveTracker[[#This Row],[End Date]],lstHolidays)</f>
        <v>0</v>
      </c>
      <c r="M4576" s="27"/>
    </row>
    <row r="4577" spans="1:13" ht="30" customHeight="1" x14ac:dyDescent="0.3">
      <c r="A4577" s="27">
        <f t="shared" si="47"/>
        <v>906</v>
      </c>
      <c r="B4577" s="31">
        <v>45000</v>
      </c>
      <c r="C4577" s="31">
        <v>44908</v>
      </c>
      <c r="D4577" s="19" t="s">
        <v>309</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19" t="s">
        <v>82</v>
      </c>
      <c r="K4577" s="51" t="str">
        <f ca="1">LeaveTracker[[#This Row],[Days]]&amp;" "&amp;LeaveTracker[[#This Row],[Type of Leave]]</f>
        <v>4 VL</v>
      </c>
      <c r="L4577" s="23">
        <f ca="1">NETWORKDAYS(LeaveTracker[[#This Row],[Start Date]],LeaveTracker[[#This Row],[End Date]],lstHolidays)</f>
        <v>4</v>
      </c>
      <c r="M4577" s="27"/>
    </row>
    <row r="4578" spans="1:13" ht="30" customHeight="1" x14ac:dyDescent="0.3">
      <c r="A4578" s="27">
        <f t="shared" si="47"/>
        <v>907</v>
      </c>
      <c r="B4578" s="31">
        <v>45000</v>
      </c>
      <c r="C4578" s="31">
        <v>44893</v>
      </c>
      <c r="D4578" s="19" t="s">
        <v>528</v>
      </c>
      <c r="E4578" s="51" t="str">
        <f>IF(ISBLANK(LeaveTracker[[#This Row],[Employee Name]]),"-----",VLOOKUP(LeaveTracker[[#This Row],[Employee Name]],Employees[[Employee Name]:[Office]],7))</f>
        <v>CROSSING ELEM SCH</v>
      </c>
      <c r="F4578" s="51" t="str">
        <f>IF(ISBLANK(LeaveTracker[[#This Row],[Employee Name]]),"-----",VLOOKUP(LeaveTracker[[#This Row],[Employee Name]],Employees[[Employee Name]:[Office]],6))</f>
        <v>REGULAR</v>
      </c>
      <c r="G4578" s="24">
        <v>44886</v>
      </c>
      <c r="H4578" s="24">
        <v>44886</v>
      </c>
      <c r="I4578" s="19" t="s">
        <v>81</v>
      </c>
      <c r="K4578" s="51" t="str">
        <f ca="1">LeaveTracker[[#This Row],[Days]]&amp;" "&amp;LeaveTracker[[#This Row],[Type of Leave]]</f>
        <v>1 SL</v>
      </c>
      <c r="L4578" s="23">
        <f ca="1">NETWORKDAYS(LeaveTracker[[#This Row],[Start Date]],LeaveTracker[[#This Row],[End Date]],lstHolidays)</f>
        <v>1</v>
      </c>
      <c r="M4578" s="27"/>
    </row>
    <row r="4579" spans="1:13" ht="30" customHeight="1" x14ac:dyDescent="0.3">
      <c r="A4579" s="27">
        <f t="shared" si="47"/>
        <v>908</v>
      </c>
      <c r="B4579" s="31">
        <v>45000</v>
      </c>
      <c r="C4579" s="31">
        <v>44881</v>
      </c>
      <c r="D4579" s="19" t="s">
        <v>528</v>
      </c>
      <c r="E4579" s="51" t="str">
        <f>IF(ISBLANK(LeaveTracker[[#This Row],[Employee Name]]),"-----",VLOOKUP(LeaveTracker[[#This Row],[Employee Name]],Employees[[Employee Name]:[Office]],7))</f>
        <v>CROSSING ELEM SCH</v>
      </c>
      <c r="F4579" s="51" t="str">
        <f>IF(ISBLANK(LeaveTracker[[#This Row],[Employee Name]]),"-----",VLOOKUP(LeaveTracker[[#This Row],[Employee Name]],Employees[[Employee Name]:[Office]],6))</f>
        <v>REGULAR</v>
      </c>
      <c r="G4579" s="24">
        <v>44888</v>
      </c>
      <c r="H4579" s="24">
        <v>44890</v>
      </c>
      <c r="I4579" s="19" t="s">
        <v>82</v>
      </c>
      <c r="K4579" s="51" t="str">
        <f ca="1">LeaveTracker[[#This Row],[Days]]&amp;" "&amp;LeaveTracker[[#This Row],[Type of Leave]]</f>
        <v>3 VL</v>
      </c>
      <c r="L4579" s="23">
        <f ca="1">NETWORKDAYS(LeaveTracker[[#This Row],[Start Date]],LeaveTracker[[#This Row],[End Date]],lstHolidays)</f>
        <v>3</v>
      </c>
      <c r="M4579" s="27"/>
    </row>
    <row r="4580" spans="1:13" ht="30" customHeight="1" x14ac:dyDescent="0.3">
      <c r="A4580" s="27">
        <f t="shared" si="47"/>
        <v>909</v>
      </c>
      <c r="B4580" s="31">
        <v>45000</v>
      </c>
      <c r="C4580" s="31">
        <v>44902</v>
      </c>
      <c r="D4580" s="19" t="s">
        <v>528</v>
      </c>
      <c r="E4580" s="51" t="str">
        <f>IF(ISBLANK(LeaveTracker[[#This Row],[Employee Name]]),"-----",VLOOKUP(LeaveTracker[[#This Row],[Employee Name]],Employees[[Employee Name]:[Office]],7))</f>
        <v>CROSSING ELEM SCH</v>
      </c>
      <c r="F4580" s="51" t="str">
        <f>IF(ISBLANK(LeaveTracker[[#This Row],[Employee Name]]),"-----",VLOOKUP(LeaveTracker[[#This Row],[Employee Name]],Employees[[Employee Name]:[Office]],6))</f>
        <v>REGULAR</v>
      </c>
      <c r="G4580" s="24">
        <v>44900</v>
      </c>
      <c r="H4580" s="24">
        <v>44900</v>
      </c>
      <c r="I4580" s="19" t="s">
        <v>81</v>
      </c>
      <c r="K4580" s="51" t="str">
        <f ca="1">LeaveTracker[[#This Row],[Days]]&amp;" "&amp;LeaveTracker[[#This Row],[Type of Leave]]</f>
        <v>1 SL</v>
      </c>
      <c r="L4580" s="23">
        <f ca="1">NETWORKDAYS(LeaveTracker[[#This Row],[Start Date]],LeaveTracker[[#This Row],[End Date]],lstHolidays)</f>
        <v>1</v>
      </c>
      <c r="M4580" s="27"/>
    </row>
    <row r="4581" spans="1:13" ht="30" customHeight="1" x14ac:dyDescent="0.3">
      <c r="A4581" s="27">
        <f t="shared" si="47"/>
        <v>910</v>
      </c>
      <c r="B4581" s="31">
        <v>45000</v>
      </c>
      <c r="C4581" s="31">
        <v>44805</v>
      </c>
      <c r="D4581" s="19" t="s">
        <v>255</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19" t="s">
        <v>298</v>
      </c>
      <c r="K4581" s="51" t="str">
        <f ca="1">LeaveTracker[[#This Row],[Days]]&amp;" "&amp;LeaveTracker[[#This Row],[Type of Leave]]</f>
        <v>2 OTHER</v>
      </c>
      <c r="L4581" s="23">
        <f ca="1">NETWORKDAYS(LeaveTracker[[#This Row],[Start Date]],LeaveTracker[[#This Row],[End Date]],lstHolidays)</f>
        <v>2</v>
      </c>
      <c r="M4581" s="27"/>
    </row>
    <row r="4582" spans="1:13" ht="30" customHeight="1" x14ac:dyDescent="0.3">
      <c r="A4582" s="27">
        <f t="shared" si="47"/>
        <v>911</v>
      </c>
      <c r="B4582" s="31">
        <v>45000</v>
      </c>
      <c r="C4582" s="31">
        <v>44805</v>
      </c>
      <c r="D4582" s="19" t="s">
        <v>255</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19" t="s">
        <v>82</v>
      </c>
      <c r="K4582" s="51" t="str">
        <f ca="1">LeaveTracker[[#This Row],[Days]]&amp;" "&amp;LeaveTracker[[#This Row],[Type of Leave]]</f>
        <v>0 VL</v>
      </c>
      <c r="L4582" s="23">
        <f ca="1">NETWORKDAYS(LeaveTracker[[#This Row],[Start Date]],LeaveTracker[[#This Row],[End Date]],lstHolidays)</f>
        <v>0</v>
      </c>
      <c r="M4582" s="27"/>
    </row>
    <row r="4583" spans="1:13" ht="30" customHeight="1" x14ac:dyDescent="0.3">
      <c r="A4583" s="27">
        <f t="shared" si="47"/>
        <v>912</v>
      </c>
      <c r="B4583" s="31">
        <v>45000</v>
      </c>
      <c r="C4583" s="31">
        <v>44841</v>
      </c>
      <c r="D4583" s="19" t="s">
        <v>255</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19" t="s">
        <v>298</v>
      </c>
      <c r="J4583" s="43" t="s">
        <v>158</v>
      </c>
      <c r="K4583" s="51" t="str">
        <f ca="1">LeaveTracker[[#This Row],[Days]]&amp;" "&amp;LeaveTracker[[#This Row],[Type of Leave]]</f>
        <v>1 OTHER</v>
      </c>
      <c r="L4583" s="23">
        <f ca="1">NETWORKDAYS(LeaveTracker[[#This Row],[Start Date]],LeaveTracker[[#This Row],[End Date]],lstHolidays)</f>
        <v>1</v>
      </c>
      <c r="M4583" s="27"/>
    </row>
    <row r="4584" spans="1:13" ht="30" customHeight="1" x14ac:dyDescent="0.3">
      <c r="A4584" s="27">
        <f t="shared" si="47"/>
        <v>913</v>
      </c>
      <c r="B4584" s="31">
        <v>45000</v>
      </c>
      <c r="C4584" s="31">
        <v>44904</v>
      </c>
      <c r="D4584" s="19" t="s">
        <v>255</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19" t="s">
        <v>82</v>
      </c>
      <c r="K4584" s="51" t="str">
        <f ca="1">LeaveTracker[[#This Row],[Days]]&amp;" "&amp;LeaveTracker[[#This Row],[Type of Leave]]</f>
        <v>2 VL</v>
      </c>
      <c r="L4584" s="23">
        <f ca="1">NETWORKDAYS(LeaveTracker[[#This Row],[Start Date]],LeaveTracker[[#This Row],[End Date]],lstHolidays)</f>
        <v>2</v>
      </c>
      <c r="M4584" s="27"/>
    </row>
    <row r="4585" spans="1:13" ht="30" customHeight="1" x14ac:dyDescent="0.3">
      <c r="A4585" s="27">
        <f t="shared" si="47"/>
        <v>914</v>
      </c>
      <c r="B4585" s="31">
        <v>45000</v>
      </c>
      <c r="C4585" s="31">
        <v>44904</v>
      </c>
      <c r="D4585" s="19" t="s">
        <v>255</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19" t="s">
        <v>82</v>
      </c>
      <c r="K4585" s="51" t="str">
        <f ca="1">LeaveTracker[[#This Row],[Days]]&amp;" "&amp;LeaveTracker[[#This Row],[Type of Leave]]</f>
        <v>1 VL</v>
      </c>
      <c r="L4585" s="23">
        <f ca="1">NETWORKDAYS(LeaveTracker[[#This Row],[Start Date]],LeaveTracker[[#This Row],[End Date]],lstHolidays)</f>
        <v>1</v>
      </c>
      <c r="M4585" s="27"/>
    </row>
    <row r="4586" spans="1:13" ht="30" customHeight="1" x14ac:dyDescent="0.3">
      <c r="A4586" s="27">
        <f t="shared" si="47"/>
        <v>915</v>
      </c>
      <c r="B4586" s="31">
        <v>45000</v>
      </c>
      <c r="C4586" s="31">
        <v>44904</v>
      </c>
      <c r="D4586" s="19" t="s">
        <v>255</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19" t="s">
        <v>82</v>
      </c>
      <c r="K4586" s="51" t="str">
        <f ca="1">LeaveTracker[[#This Row],[Days]]&amp;" "&amp;LeaveTracker[[#This Row],[Type of Leave]]</f>
        <v>2 VL</v>
      </c>
      <c r="L4586" s="23">
        <f ca="1">NETWORKDAYS(LeaveTracker[[#This Row],[Start Date]],LeaveTracker[[#This Row],[End Date]],lstHolidays)</f>
        <v>2</v>
      </c>
      <c r="M4586" s="27"/>
    </row>
    <row r="4587" spans="1:13" ht="30" customHeight="1" x14ac:dyDescent="0.3">
      <c r="A4587" s="27">
        <f t="shared" si="47"/>
        <v>916</v>
      </c>
      <c r="B4587" s="31">
        <v>45000</v>
      </c>
      <c r="C4587" s="31">
        <v>44944</v>
      </c>
      <c r="D4587" s="19" t="s">
        <v>255</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19" t="s">
        <v>298</v>
      </c>
      <c r="J4587" s="43" t="s">
        <v>105</v>
      </c>
      <c r="K4587" s="51" t="str">
        <f ca="1">LeaveTracker[[#This Row],[Days]]&amp;" "&amp;LeaveTracker[[#This Row],[Type of Leave]]</f>
        <v>1 OTHER</v>
      </c>
      <c r="L4587" s="23">
        <f ca="1">NETWORKDAYS(LeaveTracker[[#This Row],[Start Date]],LeaveTracker[[#This Row],[End Date]],lstHolidays)</f>
        <v>1</v>
      </c>
      <c r="M4587" s="27"/>
    </row>
    <row r="4588" spans="1:13" ht="30" customHeight="1" x14ac:dyDescent="0.3">
      <c r="A4588" s="27">
        <f t="shared" si="47"/>
        <v>917</v>
      </c>
      <c r="B4588" s="31">
        <v>45000</v>
      </c>
      <c r="C4588" s="31">
        <v>44844</v>
      </c>
      <c r="D4588" s="19" t="s">
        <v>246</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19" t="s">
        <v>81</v>
      </c>
      <c r="K4588" s="51" t="str">
        <f ca="1">LeaveTracker[[#This Row],[Days]]&amp;" "&amp;LeaveTracker[[#This Row],[Type of Leave]]</f>
        <v>1 SL</v>
      </c>
      <c r="L4588" s="23">
        <f ca="1">NETWORKDAYS(LeaveTracker[[#This Row],[Start Date]],LeaveTracker[[#This Row],[End Date]],lstHolidays)</f>
        <v>1</v>
      </c>
      <c r="M4588" s="27"/>
    </row>
    <row r="4589" spans="1:13" ht="30" customHeight="1" x14ac:dyDescent="0.3">
      <c r="A4589" s="27">
        <f t="shared" si="47"/>
        <v>918</v>
      </c>
      <c r="B4589" s="31">
        <v>45000</v>
      </c>
      <c r="C4589" s="31">
        <v>44900</v>
      </c>
      <c r="D4589" s="19" t="s">
        <v>246</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19" t="s">
        <v>81</v>
      </c>
      <c r="K4589" s="51" t="str">
        <f ca="1">LeaveTracker[[#This Row],[Days]]&amp;" "&amp;LeaveTracker[[#This Row],[Type of Leave]]</f>
        <v>1 SL</v>
      </c>
      <c r="L4589" s="23">
        <f ca="1">NETWORKDAYS(LeaveTracker[[#This Row],[Start Date]],LeaveTracker[[#This Row],[End Date]],lstHolidays)</f>
        <v>1</v>
      </c>
      <c r="M4589" s="27"/>
    </row>
    <row r="4590" spans="1:13" ht="30" customHeight="1" x14ac:dyDescent="0.3">
      <c r="A4590" s="27">
        <f t="shared" si="47"/>
        <v>919</v>
      </c>
      <c r="B4590" s="31">
        <v>45000</v>
      </c>
      <c r="C4590" s="31">
        <v>44924</v>
      </c>
      <c r="D4590" s="19" t="s">
        <v>246</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19" t="s">
        <v>81</v>
      </c>
      <c r="K4590" s="51" t="str">
        <f ca="1">LeaveTracker[[#This Row],[Days]]&amp;" "&amp;LeaveTracker[[#This Row],[Type of Leave]]</f>
        <v>2 SL</v>
      </c>
      <c r="L4590" s="23">
        <f ca="1">NETWORKDAYS(LeaveTracker[[#This Row],[Start Date]],LeaveTracker[[#This Row],[End Date]],lstHolidays)</f>
        <v>2</v>
      </c>
      <c r="M4590" s="27"/>
    </row>
    <row r="4591" spans="1:13" ht="30" customHeight="1" x14ac:dyDescent="0.3">
      <c r="A4591" s="27">
        <f t="shared" si="47"/>
        <v>920</v>
      </c>
      <c r="B4591" s="31">
        <v>45000</v>
      </c>
      <c r="C4591" s="31">
        <v>44907</v>
      </c>
      <c r="D4591" s="19" t="s">
        <v>246</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19" t="s">
        <v>298</v>
      </c>
      <c r="J4591" s="43" t="s">
        <v>105</v>
      </c>
      <c r="K4591" s="51" t="str">
        <f ca="1">LeaveTracker[[#This Row],[Days]]&amp;" "&amp;LeaveTracker[[#This Row],[Type of Leave]]</f>
        <v>1 OTHER</v>
      </c>
      <c r="L4591" s="23">
        <f ca="1">NETWORKDAYS(LeaveTracker[[#This Row],[Start Date]],LeaveTracker[[#This Row],[End Date]],lstHolidays)</f>
        <v>1</v>
      </c>
      <c r="M4591" s="27"/>
    </row>
    <row r="4592" spans="1:13" ht="30" customHeight="1" x14ac:dyDescent="0.3">
      <c r="A4592" s="27">
        <f t="shared" si="47"/>
        <v>921</v>
      </c>
      <c r="B4592" s="31">
        <v>45000</v>
      </c>
      <c r="C4592" s="31">
        <v>44942</v>
      </c>
      <c r="D4592" s="19" t="s">
        <v>246</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19" t="s">
        <v>82</v>
      </c>
      <c r="K4592" s="51" t="str">
        <f ca="1">LeaveTracker[[#This Row],[Days]]&amp;" "&amp;LeaveTracker[[#This Row],[Type of Leave]]</f>
        <v>2 VL</v>
      </c>
      <c r="L4592" s="23">
        <f ca="1">NETWORKDAYS(LeaveTracker[[#This Row],[Start Date]],LeaveTracker[[#This Row],[End Date]],lstHolidays)</f>
        <v>2</v>
      </c>
      <c r="M4592" s="27"/>
    </row>
    <row r="4593" spans="1:13" ht="30" customHeight="1" x14ac:dyDescent="0.3">
      <c r="A4593" s="27">
        <f t="shared" si="47"/>
        <v>922</v>
      </c>
      <c r="B4593" s="31">
        <v>45000</v>
      </c>
      <c r="C4593" s="31">
        <v>44844</v>
      </c>
      <c r="D4593" s="19" t="s">
        <v>252</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19" t="s">
        <v>81</v>
      </c>
      <c r="K4593" s="51" t="str">
        <f ca="1">LeaveTracker[[#This Row],[Days]]&amp;" "&amp;LeaveTracker[[#This Row],[Type of Leave]]</f>
        <v>3 SL</v>
      </c>
      <c r="L4593" s="23">
        <f ca="1">NETWORKDAYS(LeaveTracker[[#This Row],[Start Date]],LeaveTracker[[#This Row],[End Date]],lstHolidays)</f>
        <v>3</v>
      </c>
      <c r="M4593" s="27"/>
    </row>
    <row r="4594" spans="1:13" ht="30" customHeight="1" x14ac:dyDescent="0.3">
      <c r="A4594" s="27">
        <f t="shared" si="47"/>
        <v>923</v>
      </c>
      <c r="B4594" s="31">
        <v>45000</v>
      </c>
      <c r="C4594" s="31">
        <v>44880</v>
      </c>
      <c r="D4594" s="19" t="s">
        <v>252</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19" t="s">
        <v>298</v>
      </c>
      <c r="J4594" s="43" t="s">
        <v>105</v>
      </c>
      <c r="K4594" s="51" t="str">
        <f ca="1">LeaveTracker[[#This Row],[Days]]&amp;" "&amp;LeaveTracker[[#This Row],[Type of Leave]]</f>
        <v>1 OTHER</v>
      </c>
      <c r="L4594" s="23">
        <f ca="1">NETWORKDAYS(LeaveTracker[[#This Row],[Start Date]],LeaveTracker[[#This Row],[End Date]],lstHolidays)</f>
        <v>1</v>
      </c>
      <c r="M4594" s="27"/>
    </row>
    <row r="4595" spans="1:13" ht="30" customHeight="1" x14ac:dyDescent="0.3">
      <c r="A4595" s="27">
        <f t="shared" si="47"/>
        <v>924</v>
      </c>
      <c r="B4595" s="31">
        <v>45000</v>
      </c>
      <c r="C4595" s="31">
        <v>44953</v>
      </c>
      <c r="D4595" s="19" t="s">
        <v>909</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19" t="s">
        <v>82</v>
      </c>
      <c r="K4595" s="51" t="str">
        <f ca="1">LeaveTracker[[#This Row],[Days]]&amp;" "&amp;LeaveTracker[[#This Row],[Type of Leave]]</f>
        <v>5 VL</v>
      </c>
      <c r="L4595" s="23">
        <f ca="1">NETWORKDAYS(LeaveTracker[[#This Row],[Start Date]],LeaveTracker[[#This Row],[End Date]],lstHolidays)</f>
        <v>5</v>
      </c>
      <c r="M4595" s="27"/>
    </row>
    <row r="4596" spans="1:13" ht="30" customHeight="1" x14ac:dyDescent="0.3">
      <c r="A4596" s="27">
        <f t="shared" si="47"/>
        <v>925</v>
      </c>
      <c r="B4596" s="31">
        <v>45000</v>
      </c>
      <c r="C4596" s="31">
        <v>44965</v>
      </c>
      <c r="D4596" s="19" t="s">
        <v>2182</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19" t="s">
        <v>81</v>
      </c>
      <c r="K4596" s="51" t="str">
        <f ca="1">LeaveTracker[[#This Row],[Days]]&amp;" "&amp;LeaveTracker[[#This Row],[Type of Leave]]</f>
        <v>15 SL</v>
      </c>
      <c r="L4596" s="23">
        <f ca="1">NETWORKDAYS(LeaveTracker[[#This Row],[Start Date]],LeaveTracker[[#This Row],[End Date]],lstHolidays)</f>
        <v>15</v>
      </c>
      <c r="M4596" s="27"/>
    </row>
    <row r="4597" spans="1:13" ht="30" customHeight="1" x14ac:dyDescent="0.3">
      <c r="A4597" s="27">
        <f t="shared" si="47"/>
        <v>926</v>
      </c>
      <c r="B4597" s="31">
        <v>45000</v>
      </c>
      <c r="C4597" s="31">
        <v>44979</v>
      </c>
      <c r="D4597" s="20" t="s">
        <v>2039</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19" t="s">
        <v>298</v>
      </c>
      <c r="J4597" s="43" t="s">
        <v>105</v>
      </c>
      <c r="K4597" s="51" t="str">
        <f ca="1">LeaveTracker[[#This Row],[Days]]&amp;" "&amp;LeaveTracker[[#This Row],[Type of Leave]]</f>
        <v>1 OTHER</v>
      </c>
      <c r="L4597" s="23">
        <f ca="1">NETWORKDAYS(LeaveTracker[[#This Row],[Start Date]],LeaveTracker[[#This Row],[End Date]],lstHolidays)</f>
        <v>1</v>
      </c>
      <c r="M4597" s="27"/>
    </row>
    <row r="4598" spans="1:13" ht="30" customHeight="1" x14ac:dyDescent="0.3">
      <c r="A4598" s="27">
        <f t="shared" si="47"/>
        <v>927</v>
      </c>
      <c r="B4598" s="31">
        <v>45000</v>
      </c>
      <c r="C4598" s="31">
        <v>44936</v>
      </c>
      <c r="D4598" s="19" t="s">
        <v>280</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19" t="s">
        <v>298</v>
      </c>
      <c r="J4598" s="43" t="s">
        <v>105</v>
      </c>
      <c r="K4598" s="51" t="str">
        <f ca="1">LeaveTracker[[#This Row],[Days]]&amp;" "&amp;LeaveTracker[[#This Row],[Type of Leave]]</f>
        <v>1 OTHER</v>
      </c>
      <c r="L4598" s="23">
        <f ca="1">NETWORKDAYS(LeaveTracker[[#This Row],[Start Date]],LeaveTracker[[#This Row],[End Date]],lstHolidays)</f>
        <v>1</v>
      </c>
      <c r="M4598" s="27"/>
    </row>
    <row r="4599" spans="1:13" ht="30" customHeight="1" x14ac:dyDescent="0.3">
      <c r="A4599" s="27">
        <f t="shared" si="47"/>
        <v>928</v>
      </c>
      <c r="B4599" s="31">
        <v>45000</v>
      </c>
      <c r="C4599" s="31">
        <v>44945</v>
      </c>
      <c r="D4599" s="19" t="s">
        <v>1800</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19" t="s">
        <v>81</v>
      </c>
      <c r="K4599" s="51" t="str">
        <f ca="1">LeaveTracker[[#This Row],[Days]]&amp;" "&amp;LeaveTracker[[#This Row],[Type of Leave]]</f>
        <v>1 SL</v>
      </c>
      <c r="L4599" s="23">
        <f ca="1">NETWORKDAYS(LeaveTracker[[#This Row],[Start Date]],LeaveTracker[[#This Row],[End Date]],lstHolidays)</f>
        <v>1</v>
      </c>
      <c r="M4599" s="27"/>
    </row>
    <row r="4600" spans="1:13" ht="30" customHeight="1" x14ac:dyDescent="0.3">
      <c r="A4600" s="27">
        <f t="shared" si="47"/>
        <v>929</v>
      </c>
      <c r="B4600" s="31">
        <v>45000</v>
      </c>
      <c r="C4600" s="31">
        <v>44806</v>
      </c>
      <c r="D4600" s="19" t="s">
        <v>522</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19" t="s">
        <v>298</v>
      </c>
      <c r="J4600" s="43" t="s">
        <v>274</v>
      </c>
      <c r="K4600" s="51" t="str">
        <f ca="1">LeaveTracker[[#This Row],[Days]]&amp;" "&amp;LeaveTracker[[#This Row],[Type of Leave]]</f>
        <v>1 OTHER</v>
      </c>
      <c r="L4600" s="23">
        <f ca="1">NETWORKDAYS(LeaveTracker[[#This Row],[Start Date]],LeaveTracker[[#This Row],[End Date]],lstHolidays)</f>
        <v>1</v>
      </c>
      <c r="M4600" s="27"/>
    </row>
    <row r="4601" spans="1:13" ht="30" customHeight="1" x14ac:dyDescent="0.3">
      <c r="A4601" s="27">
        <f t="shared" si="47"/>
        <v>930</v>
      </c>
      <c r="B4601" s="31">
        <v>45000</v>
      </c>
      <c r="C4601" s="31">
        <v>44893</v>
      </c>
      <c r="D4601" s="19" t="s">
        <v>522</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19" t="s">
        <v>82</v>
      </c>
      <c r="K4601" s="51" t="str">
        <f ca="1">LeaveTracker[[#This Row],[Days]]&amp;" "&amp;LeaveTracker[[#This Row],[Type of Leave]]</f>
        <v>1 VL</v>
      </c>
      <c r="L4601" s="23">
        <f ca="1">NETWORKDAYS(LeaveTracker[[#This Row],[Start Date]],LeaveTracker[[#This Row],[End Date]],lstHolidays)</f>
        <v>1</v>
      </c>
      <c r="M4601" s="27"/>
    </row>
    <row r="4602" spans="1:13" ht="30" customHeight="1" x14ac:dyDescent="0.3">
      <c r="A4602" s="27">
        <v>930</v>
      </c>
      <c r="B4602" s="31">
        <v>45000</v>
      </c>
      <c r="C4602" s="31">
        <v>44893</v>
      </c>
      <c r="D4602" s="19" t="s">
        <v>522</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19" t="s">
        <v>82</v>
      </c>
      <c r="K4602" s="51" t="str">
        <f ca="1">LeaveTracker[[#This Row],[Days]]&amp;" "&amp;LeaveTracker[[#This Row],[Type of Leave]]</f>
        <v>3 VL</v>
      </c>
      <c r="L4602" s="23">
        <f ca="1">NETWORKDAYS(LeaveTracker[[#This Row],[Start Date]],LeaveTracker[[#This Row],[End Date]],lstHolidays)</f>
        <v>3</v>
      </c>
      <c r="M4602" s="27"/>
    </row>
    <row r="4603" spans="1:13" ht="30" customHeight="1" x14ac:dyDescent="0.3">
      <c r="A4603" s="27">
        <f t="shared" si="47"/>
        <v>931</v>
      </c>
      <c r="B4603" s="31">
        <v>45000</v>
      </c>
      <c r="C4603" s="31">
        <v>44960</v>
      </c>
      <c r="D4603" s="19" t="s">
        <v>522</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19" t="s">
        <v>298</v>
      </c>
      <c r="J4603" s="43" t="s">
        <v>274</v>
      </c>
      <c r="K4603" s="51" t="str">
        <f ca="1">LeaveTracker[[#This Row],[Days]]&amp;" "&amp;LeaveTracker[[#This Row],[Type of Leave]]</f>
        <v>1 OTHER</v>
      </c>
      <c r="L4603" s="23">
        <f ca="1">NETWORKDAYS(LeaveTracker[[#This Row],[Start Date]],LeaveTracker[[#This Row],[End Date]],lstHolidays)</f>
        <v>1</v>
      </c>
      <c r="M4603" s="27"/>
    </row>
    <row r="4604" spans="1:13" ht="30" customHeight="1" x14ac:dyDescent="0.3">
      <c r="A4604" s="27">
        <f t="shared" si="47"/>
        <v>932</v>
      </c>
      <c r="B4604" s="31">
        <v>45000</v>
      </c>
      <c r="C4604" s="31">
        <v>44811</v>
      </c>
      <c r="D4604" s="19" t="s">
        <v>473</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19" t="s">
        <v>81</v>
      </c>
      <c r="K4604" s="51" t="str">
        <f ca="1">LeaveTracker[[#This Row],[Days]]&amp;" "&amp;LeaveTracker[[#This Row],[Type of Leave]]</f>
        <v>1 SL</v>
      </c>
      <c r="L4604" s="23">
        <f ca="1">NETWORKDAYS(LeaveTracker[[#This Row],[Start Date]],LeaveTracker[[#This Row],[End Date]],lstHolidays)</f>
        <v>1</v>
      </c>
      <c r="M4604" s="27"/>
    </row>
    <row r="4605" spans="1:13" ht="30" customHeight="1" x14ac:dyDescent="0.3">
      <c r="A4605" s="27">
        <f t="shared" si="47"/>
        <v>933</v>
      </c>
      <c r="B4605" s="31">
        <v>45000</v>
      </c>
      <c r="C4605" s="31">
        <v>44854</v>
      </c>
      <c r="D4605" s="19" t="s">
        <v>473</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19" t="s">
        <v>81</v>
      </c>
      <c r="K4605" s="51" t="str">
        <f ca="1">LeaveTracker[[#This Row],[Days]]&amp;" "&amp;LeaveTracker[[#This Row],[Type of Leave]]</f>
        <v>3 SL</v>
      </c>
      <c r="L4605" s="23">
        <f ca="1">NETWORKDAYS(LeaveTracker[[#This Row],[Start Date]],LeaveTracker[[#This Row],[End Date]],lstHolidays)</f>
        <v>3</v>
      </c>
      <c r="M4605" s="27"/>
    </row>
    <row r="4606" spans="1:13" ht="30" customHeight="1" x14ac:dyDescent="0.3">
      <c r="A4606" s="27">
        <f t="shared" si="47"/>
        <v>934</v>
      </c>
      <c r="B4606" s="31">
        <v>45000</v>
      </c>
      <c r="C4606" s="31">
        <v>44872</v>
      </c>
      <c r="D4606" s="19" t="s">
        <v>473</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19" t="s">
        <v>81</v>
      </c>
      <c r="K4606" s="51" t="str">
        <f ca="1">LeaveTracker[[#This Row],[Days]]&amp;" "&amp;LeaveTracker[[#This Row],[Type of Leave]]</f>
        <v>1 SL</v>
      </c>
      <c r="L4606" s="23">
        <f ca="1">NETWORKDAYS(LeaveTracker[[#This Row],[Start Date]],LeaveTracker[[#This Row],[End Date]],lstHolidays)</f>
        <v>1</v>
      </c>
      <c r="M4606" s="27"/>
    </row>
    <row r="4607" spans="1:13" ht="30" customHeight="1" x14ac:dyDescent="0.3">
      <c r="A4607" s="27">
        <f t="shared" si="47"/>
        <v>935</v>
      </c>
      <c r="B4607" s="31">
        <v>45000</v>
      </c>
      <c r="C4607" s="31">
        <v>44901</v>
      </c>
      <c r="D4607" s="19" t="s">
        <v>473</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19" t="s">
        <v>82</v>
      </c>
      <c r="K4607" s="51" t="str">
        <f ca="1">LeaveTracker[[#This Row],[Days]]&amp;" "&amp;LeaveTracker[[#This Row],[Type of Leave]]</f>
        <v>1 VL</v>
      </c>
      <c r="L4607" s="23">
        <f ca="1">NETWORKDAYS(LeaveTracker[[#This Row],[Start Date]],LeaveTracker[[#This Row],[End Date]],lstHolidays)</f>
        <v>1</v>
      </c>
      <c r="M4607" s="27"/>
    </row>
    <row r="4608" spans="1:13" ht="30" customHeight="1" x14ac:dyDescent="0.3">
      <c r="A4608" s="27">
        <v>935</v>
      </c>
      <c r="B4608" s="31">
        <v>45000</v>
      </c>
      <c r="C4608" s="31">
        <v>44901</v>
      </c>
      <c r="D4608" s="19" t="s">
        <v>473</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19" t="s">
        <v>82</v>
      </c>
      <c r="K4608" s="51" t="str">
        <f ca="1">LeaveTracker[[#This Row],[Days]]&amp;" "&amp;LeaveTracker[[#This Row],[Type of Leave]]</f>
        <v>3 VL</v>
      </c>
      <c r="L4608" s="23">
        <f ca="1">NETWORKDAYS(LeaveTracker[[#This Row],[Start Date]],LeaveTracker[[#This Row],[End Date]],lstHolidays)</f>
        <v>3</v>
      </c>
      <c r="M4608" s="27"/>
    </row>
    <row r="4609" spans="1:13" ht="30" customHeight="1" x14ac:dyDescent="0.3">
      <c r="A4609" s="27">
        <f t="shared" si="47"/>
        <v>936</v>
      </c>
      <c r="B4609" s="31">
        <v>45000</v>
      </c>
      <c r="C4609" s="31">
        <v>44957</v>
      </c>
      <c r="D4609" s="19" t="s">
        <v>473</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19" t="s">
        <v>81</v>
      </c>
      <c r="K4609" s="51" t="str">
        <f ca="1">LeaveTracker[[#This Row],[Days]]&amp;" "&amp;LeaveTracker[[#This Row],[Type of Leave]]</f>
        <v>1 SL</v>
      </c>
      <c r="L4609" s="23">
        <f ca="1">NETWORKDAYS(LeaveTracker[[#This Row],[Start Date]],LeaveTracker[[#This Row],[End Date]],lstHolidays)</f>
        <v>1</v>
      </c>
      <c r="M4609" s="27"/>
    </row>
    <row r="4610" spans="1:13" ht="30" customHeight="1" x14ac:dyDescent="0.3">
      <c r="A4610" s="27">
        <f t="shared" si="47"/>
        <v>937</v>
      </c>
      <c r="B4610" s="31">
        <v>45000</v>
      </c>
      <c r="C4610" s="31">
        <v>44945</v>
      </c>
      <c r="D4610" s="19" t="s">
        <v>473</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19" t="s">
        <v>81</v>
      </c>
      <c r="K4610" s="51" t="str">
        <f ca="1">LeaveTracker[[#This Row],[Days]]&amp;" "&amp;LeaveTracker[[#This Row],[Type of Leave]]</f>
        <v>2 SL</v>
      </c>
      <c r="L4610" s="23">
        <f ca="1">NETWORKDAYS(LeaveTracker[[#This Row],[Start Date]],LeaveTracker[[#This Row],[End Date]],lstHolidays)</f>
        <v>2</v>
      </c>
      <c r="M4610" s="27"/>
    </row>
    <row r="4611" spans="1:13" ht="30" customHeight="1" x14ac:dyDescent="0.3">
      <c r="A4611" s="27">
        <f t="shared" si="47"/>
        <v>938</v>
      </c>
      <c r="B4611" s="31">
        <v>45000</v>
      </c>
      <c r="C4611" s="31">
        <v>44932</v>
      </c>
      <c r="D4611" s="19" t="s">
        <v>473</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19" t="s">
        <v>81</v>
      </c>
      <c r="K4611" s="51" t="str">
        <f ca="1">LeaveTracker[[#This Row],[Days]]&amp;" "&amp;LeaveTracker[[#This Row],[Type of Leave]]</f>
        <v>3 SL</v>
      </c>
      <c r="L4611" s="23">
        <f ca="1">NETWORKDAYS(LeaveTracker[[#This Row],[Start Date]],LeaveTracker[[#This Row],[End Date]],lstHolidays)</f>
        <v>3</v>
      </c>
      <c r="M4611" s="27"/>
    </row>
    <row r="4612" spans="1:13" ht="30" customHeight="1" x14ac:dyDescent="0.3">
      <c r="A4612" s="27">
        <f t="shared" si="47"/>
        <v>939</v>
      </c>
      <c r="B4612" s="31">
        <v>45000</v>
      </c>
      <c r="C4612" s="31">
        <v>44970</v>
      </c>
      <c r="D4612" s="19" t="s">
        <v>473</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19" t="s">
        <v>81</v>
      </c>
      <c r="K4612" s="51" t="str">
        <f ca="1">LeaveTracker[[#This Row],[Days]]&amp;" "&amp;LeaveTracker[[#This Row],[Type of Leave]]</f>
        <v>1 SL</v>
      </c>
      <c r="L4612" s="23">
        <f ca="1">NETWORKDAYS(LeaveTracker[[#This Row],[Start Date]],LeaveTracker[[#This Row],[End Date]],lstHolidays)</f>
        <v>1</v>
      </c>
      <c r="M4612" s="27"/>
    </row>
    <row r="4613" spans="1:13" ht="30" customHeight="1" x14ac:dyDescent="0.3">
      <c r="A4613" s="27">
        <f t="shared" si="47"/>
        <v>940</v>
      </c>
      <c r="B4613" s="31">
        <v>45000</v>
      </c>
      <c r="C4613" s="31">
        <v>44848</v>
      </c>
      <c r="D4613" s="19" t="s">
        <v>1049</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19" t="s">
        <v>81</v>
      </c>
      <c r="K4613" s="51" t="str">
        <f>LeaveTracker[[#This Row],[Days]]&amp;" "&amp;LeaveTracker[[#This Row],[Type of Leave]]</f>
        <v>1 SL</v>
      </c>
      <c r="L4613" s="23">
        <v>1</v>
      </c>
      <c r="M4613" s="27"/>
    </row>
    <row r="4614" spans="1:13" ht="30" customHeight="1" x14ac:dyDescent="0.3">
      <c r="A4614" s="27">
        <v>940</v>
      </c>
      <c r="B4614" s="31">
        <v>45000</v>
      </c>
      <c r="C4614" s="31">
        <v>44848</v>
      </c>
      <c r="D4614" s="19" t="s">
        <v>1049</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19" t="s">
        <v>81</v>
      </c>
      <c r="K4614" s="51" t="str">
        <f ca="1">LeaveTracker[[#This Row],[Days]]&amp;" "&amp;LeaveTracker[[#This Row],[Type of Leave]]</f>
        <v>2 SL</v>
      </c>
      <c r="L4614" s="23">
        <f ca="1">NETWORKDAYS(LeaveTracker[[#This Row],[Start Date]],LeaveTracker[[#This Row],[End Date]],lstHolidays)</f>
        <v>2</v>
      </c>
      <c r="M4614" s="27"/>
    </row>
    <row r="4615" spans="1:13" ht="30" customHeight="1" x14ac:dyDescent="0.3">
      <c r="A4615" s="27">
        <f t="shared" si="47"/>
        <v>941</v>
      </c>
      <c r="B4615" s="31">
        <v>45000</v>
      </c>
      <c r="C4615" s="31">
        <v>44848</v>
      </c>
      <c r="D4615" s="19" t="s">
        <v>1049</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19" t="s">
        <v>81</v>
      </c>
      <c r="K4615" s="51" t="str">
        <f ca="1">LeaveTracker[[#This Row],[Days]]&amp;" "&amp;LeaveTracker[[#This Row],[Type of Leave]]</f>
        <v>1 SL</v>
      </c>
      <c r="L4615" s="23">
        <f ca="1">NETWORKDAYS(LeaveTracker[[#This Row],[Start Date]],LeaveTracker[[#This Row],[End Date]],lstHolidays)</f>
        <v>1</v>
      </c>
      <c r="M4615" s="27"/>
    </row>
    <row r="4616" spans="1:13" ht="30" customHeight="1" x14ac:dyDescent="0.3">
      <c r="A4616" s="27">
        <f t="shared" si="47"/>
        <v>942</v>
      </c>
      <c r="B4616" s="31">
        <v>45000</v>
      </c>
      <c r="C4616" s="31">
        <v>44858</v>
      </c>
      <c r="D4616" s="19" t="s">
        <v>1049</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19" t="s">
        <v>82</v>
      </c>
      <c r="K4616" s="51" t="str">
        <f ca="1">LeaveTracker[[#This Row],[Days]]&amp;" "&amp;LeaveTracker[[#This Row],[Type of Leave]]</f>
        <v>2 VL</v>
      </c>
      <c r="L4616" s="23">
        <f ca="1">NETWORKDAYS(LeaveTracker[[#This Row],[Start Date]],LeaveTracker[[#This Row],[End Date]],lstHolidays)</f>
        <v>2</v>
      </c>
      <c r="M4616" s="27"/>
    </row>
    <row r="4617" spans="1:13" ht="30" customHeight="1" x14ac:dyDescent="0.3">
      <c r="A4617" s="27">
        <f t="shared" si="47"/>
        <v>943</v>
      </c>
      <c r="B4617" s="31">
        <v>45000</v>
      </c>
      <c r="C4617" s="31">
        <v>44893</v>
      </c>
      <c r="D4617" s="19" t="s">
        <v>1049</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19" t="s">
        <v>82</v>
      </c>
      <c r="K4617" s="51" t="str">
        <f ca="1">LeaveTracker[[#This Row],[Days]]&amp;" "&amp;LeaveTracker[[#This Row],[Type of Leave]]</f>
        <v>2 VL</v>
      </c>
      <c r="L4617" s="23">
        <f ca="1">NETWORKDAYS(LeaveTracker[[#This Row],[Start Date]],LeaveTracker[[#This Row],[End Date]],lstHolidays)</f>
        <v>2</v>
      </c>
      <c r="M4617" s="27"/>
    </row>
    <row r="4618" spans="1:13" ht="30" customHeight="1" x14ac:dyDescent="0.3">
      <c r="A4618" s="27">
        <v>943</v>
      </c>
      <c r="B4618" s="31">
        <v>45000</v>
      </c>
      <c r="C4618" s="31">
        <v>44893</v>
      </c>
      <c r="D4618" s="19" t="s">
        <v>1049</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19" t="s">
        <v>82</v>
      </c>
      <c r="K4618" s="51" t="str">
        <f ca="1">LeaveTracker[[#This Row],[Days]]&amp;" "&amp;LeaveTracker[[#This Row],[Type of Leave]]</f>
        <v>2 VL</v>
      </c>
      <c r="L4618" s="23">
        <f ca="1">NETWORKDAYS(LeaveTracker[[#This Row],[Start Date]],LeaveTracker[[#This Row],[End Date]],lstHolidays)</f>
        <v>2</v>
      </c>
      <c r="M4618" s="27"/>
    </row>
    <row r="4619" spans="1:13" ht="30" customHeight="1" x14ac:dyDescent="0.3">
      <c r="A4619" s="27">
        <f t="shared" si="47"/>
        <v>944</v>
      </c>
      <c r="B4619" s="31">
        <v>45000</v>
      </c>
      <c r="C4619" s="31">
        <v>44873</v>
      </c>
      <c r="D4619" s="19" t="s">
        <v>1049</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19" t="s">
        <v>81</v>
      </c>
      <c r="K4619" s="51" t="str">
        <f ca="1">LeaveTracker[[#This Row],[Days]]&amp;" "&amp;LeaveTracker[[#This Row],[Type of Leave]]</f>
        <v>1 SL</v>
      </c>
      <c r="L4619" s="23">
        <f ca="1">NETWORKDAYS(LeaveTracker[[#This Row],[Start Date]],LeaveTracker[[#This Row],[End Date]],lstHolidays)</f>
        <v>1</v>
      </c>
      <c r="M4619" s="27"/>
    </row>
    <row r="4620" spans="1:13" ht="30" customHeight="1" x14ac:dyDescent="0.3">
      <c r="A4620" s="27">
        <f t="shared" si="47"/>
        <v>945</v>
      </c>
      <c r="B4620" s="31">
        <v>45000</v>
      </c>
      <c r="C4620" s="31">
        <v>44873</v>
      </c>
      <c r="D4620" s="19" t="s">
        <v>1049</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19" t="s">
        <v>81</v>
      </c>
      <c r="K4620" s="51" t="str">
        <f ca="1">LeaveTracker[[#This Row],[Days]]&amp;" "&amp;LeaveTracker[[#This Row],[Type of Leave]]</f>
        <v>1 SL</v>
      </c>
      <c r="L4620" s="23">
        <f ca="1">NETWORKDAYS(LeaveTracker[[#This Row],[Start Date]],LeaveTracker[[#This Row],[End Date]],lstHolidays)</f>
        <v>1</v>
      </c>
      <c r="M4620" s="27"/>
    </row>
    <row r="4621" spans="1:13" ht="30" customHeight="1" x14ac:dyDescent="0.3">
      <c r="A4621" s="27">
        <f t="shared" si="47"/>
        <v>946</v>
      </c>
      <c r="B4621" s="31">
        <v>45000</v>
      </c>
      <c r="C4621" s="31">
        <v>44943</v>
      </c>
      <c r="D4621" s="19" t="s">
        <v>1049</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19" t="s">
        <v>81</v>
      </c>
      <c r="K4621" s="51" t="str">
        <f ca="1">LeaveTracker[[#This Row],[Days]]&amp;" "&amp;LeaveTracker[[#This Row],[Type of Leave]]</f>
        <v>1 SL</v>
      </c>
      <c r="L4621" s="23">
        <f ca="1">NETWORKDAYS(LeaveTracker[[#This Row],[Start Date]],LeaveTracker[[#This Row],[End Date]],lstHolidays)</f>
        <v>1</v>
      </c>
      <c r="M4621" s="27"/>
    </row>
    <row r="4622" spans="1:13" ht="30" customHeight="1" x14ac:dyDescent="0.3">
      <c r="A4622" s="27">
        <f t="shared" si="47"/>
        <v>947</v>
      </c>
      <c r="B4622" s="31">
        <v>45000</v>
      </c>
      <c r="C4622" s="31">
        <v>44963</v>
      </c>
      <c r="D4622" s="19" t="s">
        <v>1049</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19" t="s">
        <v>81</v>
      </c>
      <c r="K4622" s="51" t="str">
        <f ca="1">LeaveTracker[[#This Row],[Days]]&amp;" "&amp;LeaveTracker[[#This Row],[Type of Leave]]</f>
        <v>2 SL</v>
      </c>
      <c r="L4622" s="23">
        <f ca="1">NETWORKDAYS(LeaveTracker[[#This Row],[Start Date]],LeaveTracker[[#This Row],[End Date]],lstHolidays)</f>
        <v>2</v>
      </c>
      <c r="M4622" s="27"/>
    </row>
    <row r="4623" spans="1:13" ht="30" customHeight="1" x14ac:dyDescent="0.3">
      <c r="A4623" s="27">
        <f t="shared" si="47"/>
        <v>948</v>
      </c>
      <c r="B4623" s="31">
        <v>44989</v>
      </c>
      <c r="C4623" s="31">
        <v>44953</v>
      </c>
      <c r="D4623" s="19" t="s">
        <v>304</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19" t="s">
        <v>81</v>
      </c>
      <c r="K4623" s="51" t="str">
        <f ca="1">LeaveTracker[[#This Row],[Days]]&amp;" "&amp;LeaveTracker[[#This Row],[Type of Leave]]</f>
        <v>2 SL</v>
      </c>
      <c r="L4623" s="23">
        <f ca="1">NETWORKDAYS(LeaveTracker[[#This Row],[Start Date]],LeaveTracker[[#This Row],[End Date]],lstHolidays)</f>
        <v>2</v>
      </c>
      <c r="M4623" s="27"/>
    </row>
    <row r="4624" spans="1:13" ht="30" customHeight="1" x14ac:dyDescent="0.3">
      <c r="A4624" s="27">
        <f t="shared" si="47"/>
        <v>949</v>
      </c>
      <c r="B4624" s="31">
        <v>44989</v>
      </c>
      <c r="C4624" s="31">
        <v>44965</v>
      </c>
      <c r="D4624" s="19" t="s">
        <v>304</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19" t="s">
        <v>81</v>
      </c>
      <c r="K4624" s="51" t="str">
        <f ca="1">LeaveTracker[[#This Row],[Days]]&amp;" "&amp;LeaveTracker[[#This Row],[Type of Leave]]</f>
        <v>2 SL</v>
      </c>
      <c r="L4624" s="23">
        <f ca="1">NETWORKDAYS(LeaveTracker[[#This Row],[Start Date]],LeaveTracker[[#This Row],[End Date]],lstHolidays)</f>
        <v>2</v>
      </c>
      <c r="M4624" s="27"/>
    </row>
    <row r="4625" spans="1:13" ht="30" customHeight="1" x14ac:dyDescent="0.3">
      <c r="A4625" s="27">
        <f t="shared" si="47"/>
        <v>950</v>
      </c>
      <c r="B4625" s="31">
        <v>44989</v>
      </c>
      <c r="C4625" s="31">
        <v>44916</v>
      </c>
      <c r="D4625" s="19" t="s">
        <v>304</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19" t="s">
        <v>81</v>
      </c>
      <c r="K4625" s="51" t="str">
        <f ca="1">LeaveTracker[[#This Row],[Days]]&amp;" "&amp;LeaveTracker[[#This Row],[Type of Leave]]</f>
        <v>1 SL</v>
      </c>
      <c r="L4625" s="23">
        <f ca="1">NETWORKDAYS(LeaveTracker[[#This Row],[Start Date]],LeaveTracker[[#This Row],[End Date]],lstHolidays)</f>
        <v>1</v>
      </c>
      <c r="M4625" s="27"/>
    </row>
    <row r="4626" spans="1:13" ht="30" customHeight="1" x14ac:dyDescent="0.3">
      <c r="A4626" s="27">
        <f t="shared" si="47"/>
        <v>951</v>
      </c>
      <c r="B4626" s="31">
        <v>44989</v>
      </c>
      <c r="C4626" s="31">
        <v>44874</v>
      </c>
      <c r="D4626" s="19" t="s">
        <v>304</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19" t="s">
        <v>81</v>
      </c>
      <c r="K4626" s="51" t="str">
        <f ca="1">LeaveTracker[[#This Row],[Days]]&amp;" "&amp;LeaveTracker[[#This Row],[Type of Leave]]</f>
        <v>1 SL</v>
      </c>
      <c r="L4626" s="23">
        <f ca="1">NETWORKDAYS(LeaveTracker[[#This Row],[Start Date]],LeaveTracker[[#This Row],[End Date]],lstHolidays)</f>
        <v>1</v>
      </c>
      <c r="M4626" s="27"/>
    </row>
    <row r="4627" spans="1:13" ht="30" customHeight="1" x14ac:dyDescent="0.3">
      <c r="A4627" s="27">
        <f t="shared" si="47"/>
        <v>952</v>
      </c>
      <c r="B4627" s="31">
        <v>44989</v>
      </c>
      <c r="C4627" s="31">
        <v>44929</v>
      </c>
      <c r="D4627" s="19" t="s">
        <v>304</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19" t="s">
        <v>81</v>
      </c>
      <c r="K4627" s="51" t="str">
        <f ca="1">LeaveTracker[[#This Row],[Days]]&amp;" "&amp;LeaveTracker[[#This Row],[Type of Leave]]</f>
        <v>1 SL</v>
      </c>
      <c r="L4627" s="23">
        <f ca="1">NETWORKDAYS(LeaveTracker[[#This Row],[Start Date]],LeaveTracker[[#This Row],[End Date]],lstHolidays)</f>
        <v>1</v>
      </c>
      <c r="M4627" s="27"/>
    </row>
    <row r="4628" spans="1:13" ht="30" customHeight="1" x14ac:dyDescent="0.3">
      <c r="A4628" s="27">
        <v>952</v>
      </c>
      <c r="B4628" s="31">
        <v>44989</v>
      </c>
      <c r="C4628" s="31">
        <v>44929</v>
      </c>
      <c r="D4628" s="19" t="s">
        <v>304</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19" t="s">
        <v>81</v>
      </c>
      <c r="K4628" s="51" t="str">
        <f ca="1">LeaveTracker[[#This Row],[Days]]&amp;" "&amp;LeaveTracker[[#This Row],[Type of Leave]]</f>
        <v>1 SL</v>
      </c>
      <c r="L4628" s="23">
        <f ca="1">NETWORKDAYS(LeaveTracker[[#This Row],[Start Date]],LeaveTracker[[#This Row],[End Date]],lstHolidays)</f>
        <v>1</v>
      </c>
      <c r="M4628" s="27"/>
    </row>
    <row r="4629" spans="1:13" ht="30" customHeight="1" x14ac:dyDescent="0.3">
      <c r="A4629" s="27">
        <f t="shared" si="47"/>
        <v>953</v>
      </c>
      <c r="B4629" s="31">
        <v>44989</v>
      </c>
      <c r="C4629" s="31">
        <v>44909</v>
      </c>
      <c r="D4629" s="19" t="s">
        <v>304</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19" t="s">
        <v>81</v>
      </c>
      <c r="K4629" s="51" t="str">
        <f ca="1">LeaveTracker[[#This Row],[Days]]&amp;" "&amp;LeaveTracker[[#This Row],[Type of Leave]]</f>
        <v>2 SL</v>
      </c>
      <c r="L4629" s="23">
        <f ca="1">NETWORKDAYS(LeaveTracker[[#This Row],[Start Date]],LeaveTracker[[#This Row],[End Date]],lstHolidays)</f>
        <v>2</v>
      </c>
      <c r="M4629" s="27"/>
    </row>
    <row r="4630" spans="1:13" ht="30" customHeight="1" x14ac:dyDescent="0.3">
      <c r="A4630" s="27">
        <f t="shared" si="47"/>
        <v>954</v>
      </c>
      <c r="B4630" s="31">
        <v>44989</v>
      </c>
      <c r="C4630" s="31">
        <v>44847</v>
      </c>
      <c r="D4630" s="19" t="s">
        <v>304</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19" t="s">
        <v>81</v>
      </c>
      <c r="K4630" s="51" t="str">
        <f ca="1">LeaveTracker[[#This Row],[Days]]&amp;" "&amp;LeaveTracker[[#This Row],[Type of Leave]]</f>
        <v>1 SL</v>
      </c>
      <c r="L4630" s="23">
        <f ca="1">NETWORKDAYS(LeaveTracker[[#This Row],[Start Date]],LeaveTracker[[#This Row],[End Date]],lstHolidays)</f>
        <v>1</v>
      </c>
      <c r="M4630" s="27"/>
    </row>
    <row r="4631" spans="1:13" ht="30" customHeight="1" x14ac:dyDescent="0.3">
      <c r="A4631" s="27">
        <f t="shared" si="47"/>
        <v>955</v>
      </c>
      <c r="B4631" s="31">
        <v>44989</v>
      </c>
      <c r="C4631" s="31">
        <v>44809</v>
      </c>
      <c r="D4631" s="19" t="s">
        <v>304</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19" t="s">
        <v>81</v>
      </c>
      <c r="K4631" s="51" t="str">
        <f ca="1">LeaveTracker[[#This Row],[Days]]&amp;" "&amp;LeaveTracker[[#This Row],[Type of Leave]]</f>
        <v>2 SL</v>
      </c>
      <c r="L4631" s="23">
        <f ca="1">NETWORKDAYS(LeaveTracker[[#This Row],[Start Date]],LeaveTracker[[#This Row],[End Date]],lstHolidays)</f>
        <v>2</v>
      </c>
      <c r="M4631" s="27"/>
    </row>
    <row r="4632" spans="1:13" ht="30" customHeight="1" x14ac:dyDescent="0.3">
      <c r="A4632" s="27">
        <f t="shared" si="47"/>
        <v>956</v>
      </c>
      <c r="B4632" s="31">
        <v>44989</v>
      </c>
      <c r="C4632" s="31">
        <v>44844</v>
      </c>
      <c r="D4632" s="19" t="s">
        <v>304</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19" t="s">
        <v>81</v>
      </c>
      <c r="K4632" s="51" t="str">
        <f ca="1">LeaveTracker[[#This Row],[Days]]&amp;" "&amp;LeaveTracker[[#This Row],[Type of Leave]]</f>
        <v>1 SL</v>
      </c>
      <c r="L4632" s="23">
        <f ca="1">NETWORKDAYS(LeaveTracker[[#This Row],[Start Date]],LeaveTracker[[#This Row],[End Date]],lstHolidays)</f>
        <v>1</v>
      </c>
      <c r="M4632" s="27"/>
    </row>
    <row r="4633" spans="1:13" ht="30" customHeight="1" x14ac:dyDescent="0.3">
      <c r="A4633" s="27">
        <f t="shared" si="47"/>
        <v>957</v>
      </c>
      <c r="B4633" s="31">
        <v>44989</v>
      </c>
      <c r="C4633" s="31">
        <v>44851</v>
      </c>
      <c r="D4633" s="19" t="s">
        <v>304</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19" t="s">
        <v>82</v>
      </c>
      <c r="K4633" s="51" t="str">
        <f ca="1">LeaveTracker[[#This Row],[Days]]&amp;" "&amp;LeaveTracker[[#This Row],[Type of Leave]]</f>
        <v>1 VL</v>
      </c>
      <c r="L4633" s="23">
        <f ca="1">NETWORKDAYS(LeaveTracker[[#This Row],[Start Date]],LeaveTracker[[#This Row],[End Date]],lstHolidays)</f>
        <v>1</v>
      </c>
      <c r="M4633" s="27"/>
    </row>
    <row r="4634" spans="1:13" ht="30" customHeight="1" x14ac:dyDescent="0.3">
      <c r="A4634" s="27">
        <v>957</v>
      </c>
      <c r="B4634" s="31">
        <v>44989</v>
      </c>
      <c r="C4634" s="31">
        <v>44851</v>
      </c>
      <c r="D4634" s="19" t="s">
        <v>304</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19" t="s">
        <v>82</v>
      </c>
      <c r="K4634" s="51" t="str">
        <f ca="1">LeaveTracker[[#This Row],[Days]]&amp;" "&amp;LeaveTracker[[#This Row],[Type of Leave]]</f>
        <v>1 VL</v>
      </c>
      <c r="L4634" s="23">
        <f ca="1">NETWORKDAYS(LeaveTracker[[#This Row],[Start Date]],LeaveTracker[[#This Row],[End Date]],lstHolidays)</f>
        <v>1</v>
      </c>
      <c r="M4634" s="27"/>
    </row>
    <row r="4635" spans="1:13" ht="30" customHeight="1" x14ac:dyDescent="0.3">
      <c r="A4635" s="27">
        <v>957</v>
      </c>
      <c r="B4635" s="31">
        <v>44989</v>
      </c>
      <c r="C4635" s="31">
        <v>44851</v>
      </c>
      <c r="D4635" s="19" t="s">
        <v>304</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19" t="s">
        <v>82</v>
      </c>
      <c r="K4635" s="51" t="str">
        <f ca="1">LeaveTracker[[#This Row],[Days]]&amp;" "&amp;LeaveTracker[[#This Row],[Type of Leave]]</f>
        <v>1 VL</v>
      </c>
      <c r="L4635" s="23">
        <f ca="1">NETWORKDAYS(LeaveTracker[[#This Row],[Start Date]],LeaveTracker[[#This Row],[End Date]],lstHolidays)</f>
        <v>1</v>
      </c>
      <c r="M4635" s="27"/>
    </row>
    <row r="4636" spans="1:13" ht="30" customHeight="1" x14ac:dyDescent="0.3">
      <c r="A4636" s="27">
        <v>957</v>
      </c>
      <c r="B4636" s="31">
        <v>44989</v>
      </c>
      <c r="C4636" s="31">
        <v>44851</v>
      </c>
      <c r="D4636" s="19" t="s">
        <v>304</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19" t="s">
        <v>82</v>
      </c>
      <c r="K4636" s="51" t="str">
        <f ca="1">LeaveTracker[[#This Row],[Days]]&amp;" "&amp;LeaveTracker[[#This Row],[Type of Leave]]</f>
        <v>1 VL</v>
      </c>
      <c r="L4636" s="23">
        <f ca="1">NETWORKDAYS(LeaveTracker[[#This Row],[Start Date]],LeaveTracker[[#This Row],[End Date]],lstHolidays)</f>
        <v>1</v>
      </c>
      <c r="M4636" s="27"/>
    </row>
    <row r="4637" spans="1:13" ht="30" customHeight="1" x14ac:dyDescent="0.3">
      <c r="A4637" s="27">
        <v>957</v>
      </c>
      <c r="B4637" s="31">
        <v>44989</v>
      </c>
      <c r="C4637" s="31">
        <v>44851</v>
      </c>
      <c r="D4637" s="19" t="s">
        <v>304</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19" t="s">
        <v>82</v>
      </c>
      <c r="K4637" s="51" t="str">
        <f ca="1">LeaveTracker[[#This Row],[Days]]&amp;" "&amp;LeaveTracker[[#This Row],[Type of Leave]]</f>
        <v>1 VL</v>
      </c>
      <c r="L4637" s="23">
        <f ca="1">NETWORKDAYS(LeaveTracker[[#This Row],[Start Date]],LeaveTracker[[#This Row],[End Date]],lstHolidays)</f>
        <v>1</v>
      </c>
      <c r="M4637" s="27"/>
    </row>
    <row r="4638" spans="1:13" ht="30" customHeight="1" x14ac:dyDescent="0.3">
      <c r="A4638" s="27">
        <f t="shared" ref="A4638:A4701" si="48">A4637+1</f>
        <v>958</v>
      </c>
      <c r="B4638" s="31">
        <v>44989</v>
      </c>
      <c r="C4638" s="31">
        <v>44896</v>
      </c>
      <c r="D4638" s="19" t="s">
        <v>302</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19" t="s">
        <v>82</v>
      </c>
      <c r="K4638" s="51" t="str">
        <f ca="1">LeaveTracker[[#This Row],[Days]]&amp;" "&amp;LeaveTracker[[#This Row],[Type of Leave]]</f>
        <v>3 VL</v>
      </c>
      <c r="L4638" s="23">
        <f ca="1">NETWORKDAYS(LeaveTracker[[#This Row],[Start Date]],LeaveTracker[[#This Row],[End Date]],lstHolidays)</f>
        <v>3</v>
      </c>
      <c r="M4638" s="27"/>
    </row>
    <row r="4639" spans="1:13" ht="30" customHeight="1" x14ac:dyDescent="0.3">
      <c r="A4639" s="27">
        <f t="shared" si="48"/>
        <v>959</v>
      </c>
      <c r="B4639" s="31">
        <v>44989</v>
      </c>
      <c r="C4639" s="31">
        <v>44851</v>
      </c>
      <c r="D4639" s="19" t="s">
        <v>302</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19" t="s">
        <v>298</v>
      </c>
      <c r="J4639" s="43" t="s">
        <v>299</v>
      </c>
      <c r="K4639" s="51" t="str">
        <f ca="1">LeaveTracker[[#This Row],[Days]]&amp;" "&amp;LeaveTracker[[#This Row],[Type of Leave]]</f>
        <v>3 OTHER</v>
      </c>
      <c r="L4639" s="23">
        <f ca="1">NETWORKDAYS(LeaveTracker[[#This Row],[Start Date]],LeaveTracker[[#This Row],[End Date]],lstHolidays)</f>
        <v>3</v>
      </c>
      <c r="M4639" s="27"/>
    </row>
    <row r="4640" spans="1:13" ht="30" customHeight="1" x14ac:dyDescent="0.3">
      <c r="A4640" s="27">
        <f t="shared" si="48"/>
        <v>960</v>
      </c>
      <c r="B4640" s="31">
        <v>44989</v>
      </c>
      <c r="C4640" s="31">
        <v>44953</v>
      </c>
      <c r="D4640" s="19" t="s">
        <v>1891</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19" t="s">
        <v>82</v>
      </c>
      <c r="K4640" s="51" t="str">
        <f ca="1">LeaveTracker[[#This Row],[Days]]&amp;" "&amp;LeaveTracker[[#This Row],[Type of Leave]]</f>
        <v>1 VL</v>
      </c>
      <c r="L4640" s="23">
        <f ca="1">NETWORKDAYS(LeaveTracker[[#This Row],[Start Date]],LeaveTracker[[#This Row],[End Date]],lstHolidays)</f>
        <v>1</v>
      </c>
      <c r="M4640" s="27"/>
    </row>
    <row r="4641" spans="1:13" ht="30" customHeight="1" x14ac:dyDescent="0.3">
      <c r="A4641" s="27">
        <v>960</v>
      </c>
      <c r="B4641" s="31">
        <v>44989</v>
      </c>
      <c r="C4641" s="31">
        <v>44953</v>
      </c>
      <c r="D4641" s="19" t="s">
        <v>1891</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19" t="s">
        <v>82</v>
      </c>
      <c r="K4641" s="51" t="str">
        <f>LeaveTracker[[#This Row],[Days]]&amp;" "&amp;LeaveTracker[[#This Row],[Type of Leave]]</f>
        <v>2 VL</v>
      </c>
      <c r="L4641" s="23">
        <v>2</v>
      </c>
      <c r="M4641" s="27"/>
    </row>
    <row r="4642" spans="1:13" ht="30" customHeight="1" x14ac:dyDescent="0.3">
      <c r="A4642" s="27">
        <v>960</v>
      </c>
      <c r="B4642" s="31">
        <v>44989</v>
      </c>
      <c r="C4642" s="31">
        <v>44953</v>
      </c>
      <c r="D4642" s="19" t="s">
        <v>1891</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19" t="s">
        <v>82</v>
      </c>
      <c r="K4642" s="51" t="str">
        <f>LeaveTracker[[#This Row],[Days]]&amp;" "&amp;LeaveTracker[[#This Row],[Type of Leave]]</f>
        <v>4 VL</v>
      </c>
      <c r="L4642" s="23">
        <v>4</v>
      </c>
      <c r="M4642" s="27"/>
    </row>
    <row r="4643" spans="1:13" ht="30" customHeight="1" x14ac:dyDescent="0.3">
      <c r="A4643" s="27">
        <f t="shared" si="48"/>
        <v>961</v>
      </c>
      <c r="B4643" s="31">
        <v>44989</v>
      </c>
      <c r="C4643" s="31">
        <v>44959</v>
      </c>
      <c r="D4643" s="19" t="s">
        <v>2183</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19" t="s">
        <v>82</v>
      </c>
      <c r="K4643" s="51" t="str">
        <f>LeaveTracker[[#This Row],[Days]]&amp;" "&amp;LeaveTracker[[#This Row],[Type of Leave]]</f>
        <v>4 VL</v>
      </c>
      <c r="L4643" s="23">
        <v>4</v>
      </c>
      <c r="M4643" s="27"/>
    </row>
    <row r="4644" spans="1:13" ht="30" customHeight="1" x14ac:dyDescent="0.3">
      <c r="A4644" s="27">
        <f t="shared" si="48"/>
        <v>962</v>
      </c>
      <c r="B4644" s="31">
        <v>44989</v>
      </c>
      <c r="C4644" s="31">
        <v>44938</v>
      </c>
      <c r="D4644" s="19" t="s">
        <v>423</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19" t="s">
        <v>82</v>
      </c>
      <c r="K4644" s="51" t="str">
        <f>LeaveTracker[[#This Row],[Days]]&amp;" "&amp;LeaveTracker[[#This Row],[Type of Leave]]</f>
        <v>19 VL</v>
      </c>
      <c r="L4644" s="23">
        <v>19</v>
      </c>
      <c r="M4644" s="27"/>
    </row>
    <row r="4645" spans="1:13" ht="30" customHeight="1" x14ac:dyDescent="0.3">
      <c r="A4645" s="27">
        <f t="shared" si="48"/>
        <v>963</v>
      </c>
      <c r="B4645" s="31">
        <v>44989</v>
      </c>
      <c r="C4645" s="31">
        <v>44978</v>
      </c>
      <c r="D4645" s="19" t="s">
        <v>2150</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19" t="s">
        <v>81</v>
      </c>
      <c r="K4645" s="51" t="str">
        <f ca="1">LeaveTracker[[#This Row],[Days]]&amp;" "&amp;LeaveTracker[[#This Row],[Type of Leave]]</f>
        <v>1 SL</v>
      </c>
      <c r="L4645" s="23">
        <f ca="1">NETWORKDAYS(LeaveTracker[[#This Row],[Start Date]],LeaveTracker[[#This Row],[End Date]],lstHolidays)</f>
        <v>1</v>
      </c>
      <c r="M4645" s="27"/>
    </row>
    <row r="4646" spans="1:13" ht="30" customHeight="1" x14ac:dyDescent="0.3">
      <c r="A4646" s="27">
        <f t="shared" si="48"/>
        <v>964</v>
      </c>
      <c r="B4646" s="31">
        <v>44989</v>
      </c>
      <c r="C4646" s="31">
        <v>44931</v>
      </c>
      <c r="D4646" s="19" t="s">
        <v>2187</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19" t="s">
        <v>82</v>
      </c>
      <c r="K4646" s="51" t="str">
        <f ca="1">LeaveTracker[[#This Row],[Days]]&amp;" "&amp;LeaveTracker[[#This Row],[Type of Leave]]</f>
        <v>2 VL</v>
      </c>
      <c r="L4646" s="23">
        <f ca="1">NETWORKDAYS(LeaveTracker[[#This Row],[Start Date]],LeaveTracker[[#This Row],[End Date]],lstHolidays)</f>
        <v>2</v>
      </c>
      <c r="M4646" s="27"/>
    </row>
    <row r="4647" spans="1:13" ht="30" customHeight="1" x14ac:dyDescent="0.3">
      <c r="A4647" s="27">
        <f t="shared" si="48"/>
        <v>965</v>
      </c>
      <c r="B4647" s="31">
        <v>44989</v>
      </c>
      <c r="C4647" s="31">
        <v>44930</v>
      </c>
      <c r="D4647" s="19" t="s">
        <v>2190</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19" t="s">
        <v>298</v>
      </c>
      <c r="J4647" s="43" t="s">
        <v>763</v>
      </c>
      <c r="K4647" s="61" t="str">
        <f ca="1">LeaveTracker[[#This Row],[Days]]&amp;" "&amp;LeaveTracker[[#This Row],[Type of Leave]]</f>
        <v>1 OTHER</v>
      </c>
      <c r="L4647" s="23">
        <f ca="1">NETWORKDAYS(LeaveTracker[[#This Row],[Start Date]],LeaveTracker[[#This Row],[End Date]],lstHolidays)</f>
        <v>1</v>
      </c>
      <c r="M4647" s="27"/>
    </row>
    <row r="4648" spans="1:13" ht="30" customHeight="1" x14ac:dyDescent="0.3">
      <c r="A4648" s="27">
        <v>965</v>
      </c>
      <c r="B4648" s="31">
        <v>44989</v>
      </c>
      <c r="C4648" s="31">
        <v>44930</v>
      </c>
      <c r="D4648" s="19" t="s">
        <v>2190</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19" t="s">
        <v>298</v>
      </c>
      <c r="J4648" s="43" t="s">
        <v>763</v>
      </c>
      <c r="K4648" s="61" t="str">
        <f>LeaveTracker[[#This Row],[Days]]&amp;" "&amp;LeaveTracker[[#This Row],[Type of Leave]]</f>
        <v>1 OTHER</v>
      </c>
      <c r="L4648" s="23">
        <v>1</v>
      </c>
      <c r="M4648" s="27"/>
    </row>
    <row r="4649" spans="1:13" ht="30" customHeight="1" x14ac:dyDescent="0.3">
      <c r="A4649" s="27">
        <v>965</v>
      </c>
      <c r="B4649" s="31">
        <v>44989</v>
      </c>
      <c r="C4649" s="31">
        <v>44930</v>
      </c>
      <c r="D4649" s="19" t="s">
        <v>2190</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19" t="s">
        <v>298</v>
      </c>
      <c r="J4649" s="43" t="s">
        <v>763</v>
      </c>
      <c r="K4649" s="61" t="str">
        <f ca="1">LeaveTracker[[#This Row],[Days]]&amp;" "&amp;LeaveTracker[[#This Row],[Type of Leave]]</f>
        <v>1 OTHER</v>
      </c>
      <c r="L4649" s="23">
        <f ca="1">NETWORKDAYS(LeaveTracker[[#This Row],[Start Date]],LeaveTracker[[#This Row],[End Date]],lstHolidays)</f>
        <v>1</v>
      </c>
      <c r="M4649" s="27"/>
    </row>
    <row r="4650" spans="1:13" ht="30" customHeight="1" x14ac:dyDescent="0.3">
      <c r="A4650" s="27">
        <v>965</v>
      </c>
      <c r="B4650" s="31">
        <v>44989</v>
      </c>
      <c r="C4650" s="31">
        <v>44930</v>
      </c>
      <c r="D4650" s="19" t="s">
        <v>2190</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19" t="s">
        <v>298</v>
      </c>
      <c r="J4650" s="43" t="s">
        <v>763</v>
      </c>
      <c r="K4650" s="61" t="str">
        <f ca="1">LeaveTracker[[#This Row],[Days]]&amp;" "&amp;LeaveTracker[[#This Row],[Type of Leave]]</f>
        <v>1 OTHER</v>
      </c>
      <c r="L4650" s="23">
        <f ca="1">NETWORKDAYS(LeaveTracker[[#This Row],[Start Date]],LeaveTracker[[#This Row],[End Date]],lstHolidays)</f>
        <v>1</v>
      </c>
      <c r="M4650" s="27"/>
    </row>
    <row r="4651" spans="1:13" ht="30" customHeight="1" x14ac:dyDescent="0.3">
      <c r="A4651" s="27">
        <f t="shared" si="48"/>
        <v>966</v>
      </c>
      <c r="B4651" s="31">
        <v>44989</v>
      </c>
      <c r="C4651" s="31">
        <v>44932</v>
      </c>
      <c r="D4651" s="19" t="s">
        <v>2194</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19" t="s">
        <v>81</v>
      </c>
      <c r="K4651" s="61" t="str">
        <f ca="1">LeaveTracker[[#This Row],[Days]]&amp;" "&amp;LeaveTracker[[#This Row],[Type of Leave]]</f>
        <v>21 SL</v>
      </c>
      <c r="L4651" s="23">
        <f ca="1">NETWORKDAYS(LeaveTracker[[#This Row],[Start Date]],LeaveTracker[[#This Row],[End Date]],lstHolidays)</f>
        <v>21</v>
      </c>
      <c r="M4651" s="27"/>
    </row>
    <row r="4652" spans="1:13" ht="30" customHeight="1" x14ac:dyDescent="0.3">
      <c r="A4652" s="27">
        <f t="shared" si="48"/>
        <v>967</v>
      </c>
      <c r="B4652" s="31">
        <v>44989</v>
      </c>
      <c r="D4652" s="19" t="s">
        <v>2197</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19" t="s">
        <v>82</v>
      </c>
      <c r="K4652" s="61" t="str">
        <f ca="1">LeaveTracker[[#This Row],[Days]]&amp;" "&amp;LeaveTracker[[#This Row],[Type of Leave]]</f>
        <v>17 VL</v>
      </c>
      <c r="L4652" s="23">
        <f ca="1">NETWORKDAYS(LeaveTracker[[#This Row],[Start Date]],LeaveTracker[[#This Row],[End Date]],lstHolidays)</f>
        <v>17</v>
      </c>
      <c r="M4652" s="27"/>
    </row>
    <row r="4653" spans="1:13" ht="30" customHeight="1" x14ac:dyDescent="0.3">
      <c r="A4653" s="27">
        <f t="shared" si="48"/>
        <v>968</v>
      </c>
      <c r="B4653" s="31">
        <v>44989</v>
      </c>
      <c r="C4653" s="31">
        <v>44907</v>
      </c>
      <c r="D4653" s="19" t="s">
        <v>1963</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19" t="s">
        <v>81</v>
      </c>
      <c r="K4653" s="61" t="str">
        <f ca="1">LeaveTracker[[#This Row],[Days]]&amp;" "&amp;LeaveTracker[[#This Row],[Type of Leave]]</f>
        <v>2 SL</v>
      </c>
      <c r="L4653" s="23">
        <f ca="1">NETWORKDAYS(LeaveTracker[[#This Row],[Start Date]],LeaveTracker[[#This Row],[End Date]],lstHolidays)</f>
        <v>2</v>
      </c>
      <c r="M4653" s="27"/>
    </row>
    <row r="4654" spans="1:13" ht="30" customHeight="1" x14ac:dyDescent="0.3">
      <c r="A4654" s="27">
        <f t="shared" si="48"/>
        <v>969</v>
      </c>
      <c r="B4654" s="31">
        <v>44989</v>
      </c>
      <c r="C4654" s="31">
        <v>44931</v>
      </c>
      <c r="D4654" s="19" t="s">
        <v>2200</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19" t="s">
        <v>81</v>
      </c>
      <c r="K4654" s="61" t="str">
        <f>LeaveTracker[[#This Row],[Days]]&amp;" "&amp;LeaveTracker[[#This Row],[Type of Leave]]</f>
        <v>4 SL</v>
      </c>
      <c r="L4654" s="23">
        <v>4</v>
      </c>
      <c r="M4654" s="27"/>
    </row>
    <row r="4655" spans="1:13" ht="30" customHeight="1" x14ac:dyDescent="0.3">
      <c r="A4655" s="27">
        <f t="shared" si="48"/>
        <v>970</v>
      </c>
      <c r="B4655" s="31">
        <v>44989</v>
      </c>
      <c r="C4655" s="31">
        <v>44943</v>
      </c>
      <c r="D4655" s="19" t="s">
        <v>2202</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19" t="s">
        <v>82</v>
      </c>
      <c r="K4655" s="61" t="str">
        <f ca="1">LeaveTracker[[#This Row],[Days]]&amp;" "&amp;LeaveTracker[[#This Row],[Type of Leave]]</f>
        <v>5 VL</v>
      </c>
      <c r="L4655" s="23">
        <f ca="1">NETWORKDAYS(LeaveTracker[[#This Row],[Start Date]],LeaveTracker[[#This Row],[End Date]],lstHolidays)</f>
        <v>5</v>
      </c>
      <c r="M4655" s="27"/>
    </row>
    <row r="4656" spans="1:13" ht="30" customHeight="1" x14ac:dyDescent="0.3">
      <c r="A4656" s="27">
        <f t="shared" si="48"/>
        <v>971</v>
      </c>
      <c r="B4656" s="31">
        <v>44989</v>
      </c>
      <c r="C4656" s="31">
        <v>44939</v>
      </c>
      <c r="D4656" s="19" t="s">
        <v>2205</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19" t="s">
        <v>81</v>
      </c>
      <c r="K4656" s="61" t="str">
        <f ca="1">LeaveTracker[[#This Row],[Days]]&amp;" "&amp;LeaveTracker[[#This Row],[Type of Leave]]</f>
        <v>1 SL</v>
      </c>
      <c r="L4656" s="23">
        <f ca="1">NETWORKDAYS(LeaveTracker[[#This Row],[Start Date]],LeaveTracker[[#This Row],[End Date]],lstHolidays)</f>
        <v>1</v>
      </c>
      <c r="M4656" s="27"/>
    </row>
    <row r="4657" spans="1:13" ht="30" customHeight="1" x14ac:dyDescent="0.3">
      <c r="A4657" s="27">
        <f t="shared" si="48"/>
        <v>972</v>
      </c>
      <c r="B4657" s="31">
        <v>44989</v>
      </c>
      <c r="C4657" s="31">
        <v>44967</v>
      </c>
      <c r="D4657" s="19" t="s">
        <v>2206</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19" t="s">
        <v>81</v>
      </c>
      <c r="K4657" s="61" t="str">
        <f ca="1">LeaveTracker[[#This Row],[Days]]&amp;" "&amp;LeaveTracker[[#This Row],[Type of Leave]]</f>
        <v>1 SL</v>
      </c>
      <c r="L4657" s="23">
        <f ca="1">NETWORKDAYS(LeaveTracker[[#This Row],[Start Date]],LeaveTracker[[#This Row],[End Date]],lstHolidays)</f>
        <v>1</v>
      </c>
      <c r="M4657" s="27"/>
    </row>
    <row r="4658" spans="1:13" ht="30" customHeight="1" x14ac:dyDescent="0.3">
      <c r="A4658" s="27">
        <f t="shared" si="48"/>
        <v>973</v>
      </c>
      <c r="B4658" s="31">
        <v>44989</v>
      </c>
      <c r="C4658" s="31">
        <v>44973</v>
      </c>
      <c r="D4658" s="19" t="s">
        <v>1911</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19" t="s">
        <v>81</v>
      </c>
      <c r="K4658" s="61" t="str">
        <f>LeaveTracker[[#This Row],[Days]]&amp;" "&amp;LeaveTracker[[#This Row],[Type of Leave]]</f>
        <v>4 SL</v>
      </c>
      <c r="L4658" s="23">
        <v>4</v>
      </c>
      <c r="M4658" s="27"/>
    </row>
    <row r="4659" spans="1:13" ht="30" customHeight="1" x14ac:dyDescent="0.3">
      <c r="A4659" s="27">
        <f t="shared" si="48"/>
        <v>974</v>
      </c>
      <c r="B4659" s="31">
        <v>44989</v>
      </c>
      <c r="C4659" s="31">
        <v>44973</v>
      </c>
      <c r="D4659" s="19" t="s">
        <v>1804</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19" t="s">
        <v>81</v>
      </c>
      <c r="K4659" s="61" t="str">
        <f ca="1">LeaveTracker[[#This Row],[Days]]&amp;" "&amp;LeaveTracker[[#This Row],[Type of Leave]]</f>
        <v>2 SL</v>
      </c>
      <c r="L4659" s="23">
        <f ca="1">NETWORKDAYS(LeaveTracker[[#This Row],[Start Date]],LeaveTracker[[#This Row],[End Date]],lstHolidays)</f>
        <v>2</v>
      </c>
      <c r="M4659" s="27"/>
    </row>
    <row r="4660" spans="1:13" ht="30" customHeight="1" x14ac:dyDescent="0.3">
      <c r="A4660" s="27">
        <f t="shared" si="48"/>
        <v>975</v>
      </c>
      <c r="B4660" s="31">
        <v>44989</v>
      </c>
      <c r="C4660" s="31">
        <v>45262</v>
      </c>
      <c r="D4660" s="19" t="s">
        <v>341</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19" t="s">
        <v>82</v>
      </c>
      <c r="K4660" s="61" t="str">
        <f ca="1">LeaveTracker[[#This Row],[Days]]&amp;" "&amp;LeaveTracker[[#This Row],[Type of Leave]]</f>
        <v>3 VL</v>
      </c>
      <c r="L4660" s="23">
        <f ca="1">NETWORKDAYS(LeaveTracker[[#This Row],[Start Date]],LeaveTracker[[#This Row],[End Date]],lstHolidays)</f>
        <v>3</v>
      </c>
      <c r="M4660" s="27"/>
    </row>
    <row r="4661" spans="1:13" ht="30" customHeight="1" x14ac:dyDescent="0.3">
      <c r="A4661" s="27">
        <v>975</v>
      </c>
      <c r="B4661" s="31">
        <v>44989</v>
      </c>
      <c r="C4661" s="31">
        <v>45262</v>
      </c>
      <c r="D4661" s="19" t="s">
        <v>341</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19" t="s">
        <v>82</v>
      </c>
      <c r="K4661" s="61" t="str">
        <f ca="1">LeaveTracker[[#This Row],[Days]]&amp;" "&amp;LeaveTracker[[#This Row],[Type of Leave]]</f>
        <v>2 VL</v>
      </c>
      <c r="L4661" s="23">
        <f ca="1">NETWORKDAYS(LeaveTracker[[#This Row],[Start Date]],LeaveTracker[[#This Row],[End Date]],lstHolidays)</f>
        <v>2</v>
      </c>
      <c r="M4661" s="27"/>
    </row>
    <row r="4662" spans="1:13" ht="30" customHeight="1" x14ac:dyDescent="0.3">
      <c r="A4662" s="27">
        <f t="shared" si="48"/>
        <v>976</v>
      </c>
      <c r="B4662" s="31">
        <v>44989</v>
      </c>
      <c r="C4662" s="31">
        <v>44952</v>
      </c>
      <c r="D4662" s="19" t="s">
        <v>2129</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19" t="s">
        <v>81</v>
      </c>
      <c r="K4662" s="61" t="str">
        <f ca="1">LeaveTracker[[#This Row],[Days]]&amp;" "&amp;LeaveTracker[[#This Row],[Type of Leave]]</f>
        <v>2 SL</v>
      </c>
      <c r="L4662" s="23">
        <f ca="1">NETWORKDAYS(LeaveTracker[[#This Row],[Start Date]],LeaveTracker[[#This Row],[End Date]],lstHolidays)</f>
        <v>2</v>
      </c>
      <c r="M4662" s="27"/>
    </row>
    <row r="4663" spans="1:13" ht="30" customHeight="1" x14ac:dyDescent="0.3">
      <c r="A4663" s="27">
        <f t="shared" si="48"/>
        <v>977</v>
      </c>
      <c r="B4663" s="31">
        <v>44989</v>
      </c>
      <c r="C4663" s="31">
        <v>44950</v>
      </c>
      <c r="D4663" s="19" t="s">
        <v>375</v>
      </c>
      <c r="E4663" s="19" t="str">
        <f>IF(ISBLANK(LeaveTracker[[#This Row],[Employee Name]]),"-----",VLOOKUP(LeaveTracker[[#This Row],[Employee Name]],Employees[[Employee Name]:[Office]],7))</f>
        <v>BPLO</v>
      </c>
      <c r="F4663" s="19" t="str">
        <f>IF(ISBLANK(LeaveTracker[[#This Row],[Employee Name]]),"-----",VLOOKUP(LeaveTracker[[#This Row],[Employee Name]],Employees[[Employee Name]:[Office]],6))</f>
        <v>JOBCON</v>
      </c>
      <c r="G4663" s="24">
        <v>44981</v>
      </c>
      <c r="H4663" s="24">
        <v>44981</v>
      </c>
      <c r="I4663" s="19" t="s">
        <v>81</v>
      </c>
      <c r="K4663" s="61" t="str">
        <f ca="1">LeaveTracker[[#This Row],[Days]]&amp;" "&amp;LeaveTracker[[#This Row],[Type of Leave]]</f>
        <v>1 SL</v>
      </c>
      <c r="L4663" s="23">
        <f ca="1">NETWORKDAYS(LeaveTracker[[#This Row],[Start Date]],LeaveTracker[[#This Row],[End Date]],lstHolidays)</f>
        <v>1</v>
      </c>
      <c r="M4663" s="27"/>
    </row>
    <row r="4664" spans="1:13" ht="30" customHeight="1" x14ac:dyDescent="0.3">
      <c r="A4664" s="27">
        <f t="shared" si="48"/>
        <v>978</v>
      </c>
      <c r="B4664" s="31">
        <v>44989</v>
      </c>
      <c r="C4664" s="31">
        <v>44985</v>
      </c>
      <c r="D4664" s="19" t="s">
        <v>578</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19" t="s">
        <v>81</v>
      </c>
      <c r="K4664" s="61" t="str">
        <f ca="1">LeaveTracker[[#This Row],[Days]]&amp;" "&amp;LeaveTracker[[#This Row],[Type of Leave]]</f>
        <v>18 SL</v>
      </c>
      <c r="L4664" s="23">
        <f ca="1">NETWORKDAYS(LeaveTracker[[#This Row],[Start Date]],LeaveTracker[[#This Row],[End Date]],lstHolidays)</f>
        <v>18</v>
      </c>
      <c r="M4664" s="27"/>
    </row>
    <row r="4665" spans="1:13" ht="30" customHeight="1" x14ac:dyDescent="0.3">
      <c r="A4665" s="27">
        <v>978</v>
      </c>
      <c r="B4665" s="31">
        <v>44989</v>
      </c>
      <c r="C4665" s="31">
        <v>44985</v>
      </c>
      <c r="D4665" s="19" t="s">
        <v>578</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19" t="s">
        <v>81</v>
      </c>
      <c r="K4665" s="61" t="str">
        <f ca="1">LeaveTracker[[#This Row],[Days]]&amp;" "&amp;LeaveTracker[[#This Row],[Type of Leave]]</f>
        <v>1 SL</v>
      </c>
      <c r="L4665" s="23">
        <f ca="1">NETWORKDAYS(LeaveTracker[[#This Row],[Start Date]],LeaveTracker[[#This Row],[End Date]],lstHolidays)</f>
        <v>1</v>
      </c>
      <c r="M4665" s="27"/>
    </row>
    <row r="4666" spans="1:13" ht="30" customHeight="1" x14ac:dyDescent="0.3">
      <c r="A4666" s="27">
        <v>978</v>
      </c>
      <c r="B4666" s="31">
        <v>44989</v>
      </c>
      <c r="C4666" s="31">
        <v>44985</v>
      </c>
      <c r="D4666" s="19" t="s">
        <v>578</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19" t="s">
        <v>81</v>
      </c>
      <c r="K4666" s="61" t="str">
        <f ca="1">LeaveTracker[[#This Row],[Days]]&amp;" "&amp;LeaveTracker[[#This Row],[Type of Leave]]</f>
        <v>1 SL</v>
      </c>
      <c r="L4666" s="23">
        <f ca="1">NETWORKDAYS(LeaveTracker[[#This Row],[Start Date]],LeaveTracker[[#This Row],[End Date]],lstHolidays)</f>
        <v>1</v>
      </c>
      <c r="M4666" s="27"/>
    </row>
    <row r="4667" spans="1:13" ht="30" customHeight="1" x14ac:dyDescent="0.3">
      <c r="A4667" s="27">
        <f t="shared" si="48"/>
        <v>979</v>
      </c>
      <c r="B4667" s="31">
        <v>44989</v>
      </c>
      <c r="C4667" s="31">
        <v>44978</v>
      </c>
      <c r="D4667" s="19" t="s">
        <v>2208</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19" t="s">
        <v>298</v>
      </c>
      <c r="J4667" s="43" t="s">
        <v>105</v>
      </c>
      <c r="K4667" s="61" t="str">
        <f ca="1">LeaveTracker[[#This Row],[Days]]&amp;" "&amp;LeaveTracker[[#This Row],[Type of Leave]]</f>
        <v>1 OTHER</v>
      </c>
      <c r="L4667" s="23">
        <f ca="1">NETWORKDAYS(LeaveTracker[[#This Row],[Start Date]],LeaveTracker[[#This Row],[End Date]],lstHolidays)</f>
        <v>1</v>
      </c>
      <c r="M4667" s="27"/>
    </row>
    <row r="4668" spans="1:13" ht="30" customHeight="1" x14ac:dyDescent="0.3">
      <c r="A4668" s="27">
        <f t="shared" si="48"/>
        <v>980</v>
      </c>
      <c r="B4668" s="31">
        <v>44989</v>
      </c>
      <c r="C4668" s="31">
        <v>44973</v>
      </c>
      <c r="D4668" s="19" t="s">
        <v>671</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19" t="s">
        <v>81</v>
      </c>
      <c r="K4668" s="61" t="str">
        <f ca="1">LeaveTracker[[#This Row],[Days]]&amp;" "&amp;LeaveTracker[[#This Row],[Type of Leave]]</f>
        <v>1 SL</v>
      </c>
      <c r="L4668" s="23">
        <f ca="1">NETWORKDAYS(LeaveTracker[[#This Row],[Start Date]],LeaveTracker[[#This Row],[End Date]],lstHolidays)</f>
        <v>1</v>
      </c>
      <c r="M4668" s="27"/>
    </row>
    <row r="4669" spans="1:13" ht="30" customHeight="1" x14ac:dyDescent="0.3">
      <c r="A4669" s="27">
        <f t="shared" si="48"/>
        <v>981</v>
      </c>
      <c r="B4669" s="31">
        <v>44989</v>
      </c>
      <c r="C4669" s="31">
        <v>44971</v>
      </c>
      <c r="D4669" s="19" t="s">
        <v>1044</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19" t="s">
        <v>81</v>
      </c>
      <c r="K4669" s="61" t="str">
        <f>LeaveTracker[[#This Row],[Days]]&amp;" "&amp;LeaveTracker[[#This Row],[Type of Leave]]</f>
        <v>1 SL</v>
      </c>
      <c r="L4669" s="23">
        <v>1</v>
      </c>
      <c r="M4669" s="27"/>
    </row>
    <row r="4670" spans="1:13" ht="30" customHeight="1" x14ac:dyDescent="0.3">
      <c r="A4670" s="27">
        <f t="shared" si="48"/>
        <v>982</v>
      </c>
      <c r="B4670" s="31">
        <v>44989</v>
      </c>
      <c r="C4670" s="31">
        <v>44972</v>
      </c>
      <c r="D4670" s="19" t="s">
        <v>246</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19" t="s">
        <v>82</v>
      </c>
      <c r="K4670" s="61" t="str">
        <f ca="1">LeaveTracker[[#This Row],[Days]]&amp;" "&amp;LeaveTracker[[#This Row],[Type of Leave]]</f>
        <v>2 VL</v>
      </c>
      <c r="L4670" s="23">
        <f ca="1">NETWORKDAYS(LeaveTracker[[#This Row],[Start Date]],LeaveTracker[[#This Row],[End Date]],lstHolidays)</f>
        <v>2</v>
      </c>
      <c r="M4670" s="27"/>
    </row>
    <row r="4671" spans="1:13" ht="30" customHeight="1" x14ac:dyDescent="0.3">
      <c r="A4671" s="27">
        <f t="shared" si="48"/>
        <v>983</v>
      </c>
      <c r="B4671" s="31">
        <v>44989</v>
      </c>
      <c r="C4671" s="31">
        <v>44974</v>
      </c>
      <c r="D4671" s="19" t="s">
        <v>583</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19" t="s">
        <v>81</v>
      </c>
      <c r="K4671" s="61" t="str">
        <f ca="1">LeaveTracker[[#This Row],[Days]]&amp;" "&amp;LeaveTracker[[#This Row],[Type of Leave]]</f>
        <v>2 SL</v>
      </c>
      <c r="L4671" s="23">
        <f ca="1">NETWORKDAYS(LeaveTracker[[#This Row],[Start Date]],LeaveTracker[[#This Row],[End Date]],lstHolidays)</f>
        <v>2</v>
      </c>
      <c r="M4671" s="27"/>
    </row>
    <row r="4672" spans="1:13" ht="30" customHeight="1" x14ac:dyDescent="0.3">
      <c r="A4672" s="27">
        <f t="shared" si="48"/>
        <v>984</v>
      </c>
      <c r="B4672" s="31">
        <v>44989</v>
      </c>
      <c r="C4672" s="31">
        <v>44967</v>
      </c>
      <c r="D4672" s="19" t="s">
        <v>583</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19" t="s">
        <v>81</v>
      </c>
      <c r="K4672" s="61" t="str">
        <f ca="1">LeaveTracker[[#This Row],[Days]]&amp;" "&amp;LeaveTracker[[#This Row],[Type of Leave]]</f>
        <v>1 SL</v>
      </c>
      <c r="L4672" s="23">
        <f ca="1">NETWORKDAYS(LeaveTracker[[#This Row],[Start Date]],LeaveTracker[[#This Row],[End Date]],lstHolidays)</f>
        <v>1</v>
      </c>
      <c r="M4672" s="27"/>
    </row>
    <row r="4673" spans="1:13" ht="30" customHeight="1" x14ac:dyDescent="0.3">
      <c r="A4673" s="27">
        <v>984</v>
      </c>
      <c r="B4673" s="31">
        <v>44989</v>
      </c>
      <c r="C4673" s="31">
        <v>44967</v>
      </c>
      <c r="D4673" s="19" t="s">
        <v>583</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19" t="s">
        <v>81</v>
      </c>
      <c r="K4673" s="61" t="str">
        <f ca="1">LeaveTracker[[#This Row],[Days]]&amp;" "&amp;LeaveTracker[[#This Row],[Type of Leave]]</f>
        <v>1 SL</v>
      </c>
      <c r="L4673" s="23">
        <f ca="1">NETWORKDAYS(LeaveTracker[[#This Row],[Start Date]],LeaveTracker[[#This Row],[End Date]],lstHolidays)</f>
        <v>1</v>
      </c>
      <c r="M4673" s="27"/>
    </row>
    <row r="4674" spans="1:13" ht="30" customHeight="1" x14ac:dyDescent="0.3">
      <c r="A4674" s="27">
        <f t="shared" si="48"/>
        <v>985</v>
      </c>
      <c r="B4674" s="31">
        <v>44989</v>
      </c>
      <c r="C4674" s="31">
        <v>44949</v>
      </c>
      <c r="D4674" s="19" t="s">
        <v>1822</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19" t="s">
        <v>82</v>
      </c>
      <c r="K4674" s="61" t="str">
        <f ca="1">LeaveTracker[[#This Row],[Days]]&amp;" "&amp;LeaveTracker[[#This Row],[Type of Leave]]</f>
        <v>11 VL</v>
      </c>
      <c r="L4674" s="23">
        <f ca="1">NETWORKDAYS(LeaveTracker[[#This Row],[Start Date]],LeaveTracker[[#This Row],[End Date]],lstHolidays)</f>
        <v>11</v>
      </c>
      <c r="M4674" s="27"/>
    </row>
    <row r="4675" spans="1:13" ht="30" customHeight="1" x14ac:dyDescent="0.3">
      <c r="A4675" s="27">
        <f t="shared" si="48"/>
        <v>986</v>
      </c>
      <c r="B4675" s="31">
        <v>44989</v>
      </c>
      <c r="C4675" s="31">
        <v>44918</v>
      </c>
      <c r="D4675" s="19" t="s">
        <v>1822</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19" t="s">
        <v>81</v>
      </c>
      <c r="K4675" s="61" t="str">
        <f ca="1">LeaveTracker[[#This Row],[Days]]&amp;" "&amp;LeaveTracker[[#This Row],[Type of Leave]]</f>
        <v>0 SL</v>
      </c>
      <c r="L4675" s="23">
        <f ca="1">NETWORKDAYS(LeaveTracker[[#This Row],[Start Date]],LeaveTracker[[#This Row],[End Date]],lstHolidays)</f>
        <v>0</v>
      </c>
      <c r="M4675" s="27"/>
    </row>
    <row r="4676" spans="1:13" ht="30" customHeight="1" x14ac:dyDescent="0.3">
      <c r="A4676" s="27">
        <v>986</v>
      </c>
      <c r="B4676" s="31">
        <v>44989</v>
      </c>
      <c r="C4676" s="31">
        <v>44918</v>
      </c>
      <c r="D4676" s="19" t="s">
        <v>1822</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19" t="s">
        <v>81</v>
      </c>
      <c r="K4676" s="61" t="str">
        <f ca="1">LeaveTracker[[#This Row],[Days]]&amp;" "&amp;LeaveTracker[[#This Row],[Type of Leave]]</f>
        <v>1 SL</v>
      </c>
      <c r="L4676" s="23">
        <f ca="1">NETWORKDAYS(LeaveTracker[[#This Row],[Start Date]],LeaveTracker[[#This Row],[End Date]],lstHolidays)</f>
        <v>1</v>
      </c>
      <c r="M4676" s="27"/>
    </row>
    <row r="4677" spans="1:13" ht="30" customHeight="1" x14ac:dyDescent="0.3">
      <c r="A4677" s="27">
        <v>986</v>
      </c>
      <c r="B4677" s="31">
        <v>44989</v>
      </c>
      <c r="C4677" s="31">
        <v>44918</v>
      </c>
      <c r="D4677" s="19" t="s">
        <v>1822</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19" t="s">
        <v>81</v>
      </c>
      <c r="K4677" s="61" t="str">
        <f ca="1">LeaveTracker[[#This Row],[Days]]&amp;" "&amp;LeaveTracker[[#This Row],[Type of Leave]]</f>
        <v>1 SL</v>
      </c>
      <c r="L4677" s="23">
        <f ca="1">NETWORKDAYS(LeaveTracker[[#This Row],[Start Date]],LeaveTracker[[#This Row],[End Date]],lstHolidays)</f>
        <v>1</v>
      </c>
      <c r="M4677" s="27"/>
    </row>
    <row r="4678" spans="1:13" ht="30" customHeight="1" x14ac:dyDescent="0.3">
      <c r="A4678" s="27">
        <f t="shared" si="48"/>
        <v>987</v>
      </c>
      <c r="B4678" s="31">
        <v>44989</v>
      </c>
      <c r="C4678" s="31">
        <v>44945</v>
      </c>
      <c r="D4678" s="19" t="s">
        <v>1761</v>
      </c>
      <c r="E4678" s="19" t="str">
        <f>IF(ISBLANK(LeaveTracker[[#This Row],[Employee Name]]),"-----",VLOOKUP(LeaveTracker[[#This Row],[Employee Name]],Employees[[Employee Name]:[Office]],7))</f>
        <v>BPLO</v>
      </c>
      <c r="F4678" s="19" t="str">
        <f>IF(ISBLANK(LeaveTracker[[#This Row],[Employee Name]]),"-----",VLOOKUP(LeaveTracker[[#This Row],[Employee Name]],Employees[[Employee Name]:[Office]],6))</f>
        <v>CASUAL</v>
      </c>
      <c r="G4678" s="24">
        <v>44946</v>
      </c>
      <c r="H4678" s="24">
        <v>44946</v>
      </c>
      <c r="I4678" s="19" t="s">
        <v>298</v>
      </c>
      <c r="J4678" s="43" t="s">
        <v>105</v>
      </c>
      <c r="K4678" s="61" t="str">
        <f ca="1">LeaveTracker[[#This Row],[Days]]&amp;" "&amp;LeaveTracker[[#This Row],[Type of Leave]]</f>
        <v>1 OTHER</v>
      </c>
      <c r="L4678" s="23">
        <f ca="1">NETWORKDAYS(LeaveTracker[[#This Row],[Start Date]],LeaveTracker[[#This Row],[End Date]],lstHolidays)</f>
        <v>1</v>
      </c>
      <c r="M4678" s="27"/>
    </row>
    <row r="4679" spans="1:13" ht="30" customHeight="1" x14ac:dyDescent="0.3">
      <c r="A4679" s="27">
        <f t="shared" si="48"/>
        <v>988</v>
      </c>
      <c r="B4679" s="31">
        <v>44989</v>
      </c>
      <c r="C4679" s="31">
        <v>44944</v>
      </c>
      <c r="D4679" s="19" t="s">
        <v>1761</v>
      </c>
      <c r="E4679" s="19" t="str">
        <f>IF(ISBLANK(LeaveTracker[[#This Row],[Employee Name]]),"-----",VLOOKUP(LeaveTracker[[#This Row],[Employee Name]],Employees[[Employee Name]:[Office]],7))</f>
        <v>BPLO</v>
      </c>
      <c r="F4679" s="19" t="str">
        <f>IF(ISBLANK(LeaveTracker[[#This Row],[Employee Name]]),"-----",VLOOKUP(LeaveTracker[[#This Row],[Employee Name]],Employees[[Employee Name]:[Office]],6))</f>
        <v>CASUAL</v>
      </c>
      <c r="G4679" s="24">
        <v>44942</v>
      </c>
      <c r="H4679" s="24">
        <v>44942</v>
      </c>
      <c r="I4679" s="19" t="s">
        <v>81</v>
      </c>
      <c r="K4679" s="61" t="str">
        <f ca="1">LeaveTracker[[#This Row],[Days]]&amp;" "&amp;LeaveTracker[[#This Row],[Type of Leave]]</f>
        <v>1 SL</v>
      </c>
      <c r="L4679" s="23">
        <f ca="1">NETWORKDAYS(LeaveTracker[[#This Row],[Start Date]],LeaveTracker[[#This Row],[End Date]],lstHolidays)</f>
        <v>1</v>
      </c>
      <c r="M4679" s="27"/>
    </row>
    <row r="4680" spans="1:13" ht="30" customHeight="1" x14ac:dyDescent="0.3">
      <c r="A4680" s="27">
        <f t="shared" si="48"/>
        <v>989</v>
      </c>
      <c r="B4680" s="31">
        <v>44989</v>
      </c>
      <c r="C4680" s="31">
        <v>44951</v>
      </c>
      <c r="D4680" s="19" t="s">
        <v>242</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19" t="s">
        <v>298</v>
      </c>
      <c r="J4680" s="43" t="s">
        <v>105</v>
      </c>
      <c r="K4680" s="61" t="str">
        <f ca="1">LeaveTracker[[#This Row],[Days]]&amp;" "&amp;LeaveTracker[[#This Row],[Type of Leave]]</f>
        <v>1 OTHER</v>
      </c>
      <c r="L4680" s="23">
        <f ca="1">NETWORKDAYS(LeaveTracker[[#This Row],[Start Date]],LeaveTracker[[#This Row],[End Date]],lstHolidays)</f>
        <v>1</v>
      </c>
      <c r="M4680" s="27"/>
    </row>
    <row r="4681" spans="1:13" ht="30" customHeight="1" x14ac:dyDescent="0.3">
      <c r="A4681" s="27">
        <f t="shared" si="48"/>
        <v>990</v>
      </c>
      <c r="B4681" s="31">
        <v>44989</v>
      </c>
      <c r="C4681" s="31">
        <v>44929</v>
      </c>
      <c r="D4681" s="19" t="s">
        <v>242</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19" t="s">
        <v>81</v>
      </c>
      <c r="K4681" s="61" t="str">
        <f ca="1">LeaveTracker[[#This Row],[Days]]&amp;" "&amp;LeaveTracker[[#This Row],[Type of Leave]]</f>
        <v>1 SL</v>
      </c>
      <c r="L4681" s="23">
        <f ca="1">NETWORKDAYS(LeaveTracker[[#This Row],[Start Date]],LeaveTracker[[#This Row],[End Date]],lstHolidays)</f>
        <v>1</v>
      </c>
      <c r="M4681" s="27"/>
    </row>
    <row r="4682" spans="1:13" ht="30" customHeight="1" x14ac:dyDescent="0.3">
      <c r="A4682" s="27">
        <f t="shared" si="48"/>
        <v>991</v>
      </c>
      <c r="B4682" s="31">
        <v>44989</v>
      </c>
      <c r="C4682" s="31">
        <v>44910</v>
      </c>
      <c r="D4682" s="19" t="s">
        <v>242</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19" t="s">
        <v>81</v>
      </c>
      <c r="K4682" s="61" t="str">
        <f ca="1">LeaveTracker[[#This Row],[Days]]&amp;" "&amp;LeaveTracker[[#This Row],[Type of Leave]]</f>
        <v>3 SL</v>
      </c>
      <c r="L4682" s="23">
        <f ca="1">NETWORKDAYS(LeaveTracker[[#This Row],[Start Date]],LeaveTracker[[#This Row],[End Date]],lstHolidays)</f>
        <v>3</v>
      </c>
      <c r="M4682" s="27"/>
    </row>
    <row r="4683" spans="1:13" ht="30" customHeight="1" x14ac:dyDescent="0.3">
      <c r="A4683" s="27">
        <f t="shared" si="48"/>
        <v>992</v>
      </c>
      <c r="B4683" s="31">
        <v>44989</v>
      </c>
      <c r="C4683" s="31">
        <v>44867</v>
      </c>
      <c r="D4683" s="19" t="s">
        <v>242</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19" t="s">
        <v>82</v>
      </c>
      <c r="K4683" s="61" t="str">
        <f ca="1">LeaveTracker[[#This Row],[Days]]&amp;" "&amp;LeaveTracker[[#This Row],[Type of Leave]]</f>
        <v>2 VL</v>
      </c>
      <c r="L4683" s="23">
        <f ca="1">NETWORKDAYS(LeaveTracker[[#This Row],[Start Date]],LeaveTracker[[#This Row],[End Date]],lstHolidays)</f>
        <v>2</v>
      </c>
      <c r="M4683" s="27"/>
    </row>
    <row r="4684" spans="1:13" ht="30" customHeight="1" x14ac:dyDescent="0.3">
      <c r="A4684" s="27">
        <f t="shared" si="48"/>
        <v>993</v>
      </c>
      <c r="B4684" s="31">
        <v>44989</v>
      </c>
      <c r="C4684" s="31">
        <v>44867</v>
      </c>
      <c r="D4684" s="19" t="s">
        <v>242</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19" t="s">
        <v>81</v>
      </c>
      <c r="K4684" s="61" t="str">
        <f ca="1">LeaveTracker[[#This Row],[Days]]&amp;" "&amp;LeaveTracker[[#This Row],[Type of Leave]]</f>
        <v>1 SL</v>
      </c>
      <c r="L4684" s="23">
        <f ca="1">NETWORKDAYS(LeaveTracker[[#This Row],[Start Date]],LeaveTracker[[#This Row],[End Date]],lstHolidays)</f>
        <v>1</v>
      </c>
      <c r="M4684" s="27"/>
    </row>
    <row r="4685" spans="1:13" ht="30" customHeight="1" x14ac:dyDescent="0.3">
      <c r="A4685" s="27">
        <f t="shared" si="48"/>
        <v>994</v>
      </c>
      <c r="B4685" s="31">
        <v>44989</v>
      </c>
      <c r="C4685" s="31">
        <v>44809</v>
      </c>
      <c r="D4685" s="19" t="s">
        <v>242</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19" t="s">
        <v>298</v>
      </c>
      <c r="J4685" s="43" t="s">
        <v>105</v>
      </c>
      <c r="K4685" s="61" t="str">
        <f ca="1">LeaveTracker[[#This Row],[Days]]&amp;" "&amp;LeaveTracker[[#This Row],[Type of Leave]]</f>
        <v>1 OTHER</v>
      </c>
      <c r="L4685" s="23">
        <f ca="1">NETWORKDAYS(LeaveTracker[[#This Row],[Start Date]],LeaveTracker[[#This Row],[End Date]],lstHolidays)</f>
        <v>1</v>
      </c>
      <c r="M4685" s="27"/>
    </row>
    <row r="4686" spans="1:13" ht="30" customHeight="1" x14ac:dyDescent="0.3">
      <c r="A4686" s="27">
        <f t="shared" si="48"/>
        <v>995</v>
      </c>
      <c r="B4686" s="31">
        <v>44989</v>
      </c>
      <c r="C4686" s="31">
        <v>44966</v>
      </c>
      <c r="D4686" s="19" t="s">
        <v>302</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19" t="s">
        <v>81</v>
      </c>
      <c r="K4686" s="61" t="str">
        <f ca="1">LeaveTracker[[#This Row],[Days]]&amp;" "&amp;LeaveTracker[[#This Row],[Type of Leave]]</f>
        <v>2 SL</v>
      </c>
      <c r="L4686" s="23">
        <f ca="1">NETWORKDAYS(LeaveTracker[[#This Row],[Start Date]],LeaveTracker[[#This Row],[End Date]],lstHolidays)</f>
        <v>2</v>
      </c>
      <c r="M4686" s="27"/>
    </row>
    <row r="4687" spans="1:13" ht="30" customHeight="1" x14ac:dyDescent="0.3">
      <c r="A4687" s="27">
        <f t="shared" si="48"/>
        <v>996</v>
      </c>
      <c r="B4687" s="31">
        <v>44989</v>
      </c>
      <c r="C4687" s="31">
        <v>44978</v>
      </c>
      <c r="D4687" s="19" t="s">
        <v>309</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19" t="s">
        <v>82</v>
      </c>
      <c r="K4687" s="61" t="str">
        <f ca="1">LeaveTracker[[#This Row],[Days]]&amp;" "&amp;LeaveTracker[[#This Row],[Type of Leave]]</f>
        <v>2 VL</v>
      </c>
      <c r="L4687" s="23">
        <f ca="1">NETWORKDAYS(LeaveTracker[[#This Row],[Start Date]],LeaveTracker[[#This Row],[End Date]],lstHolidays)</f>
        <v>2</v>
      </c>
      <c r="M4687" s="27"/>
    </row>
    <row r="4688" spans="1:13" ht="30" customHeight="1" x14ac:dyDescent="0.3">
      <c r="A4688" s="27">
        <f t="shared" si="48"/>
        <v>997</v>
      </c>
      <c r="B4688" s="31">
        <v>44989</v>
      </c>
      <c r="C4688" s="31">
        <v>44985</v>
      </c>
      <c r="D4688" s="19" t="s">
        <v>1734</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19" t="s">
        <v>81</v>
      </c>
      <c r="K4688" s="61" t="str">
        <f ca="1">LeaveTracker[[#This Row],[Days]]&amp;" "&amp;LeaveTracker[[#This Row],[Type of Leave]]</f>
        <v>1 SL</v>
      </c>
      <c r="L4688" s="23">
        <f ca="1">NETWORKDAYS(LeaveTracker[[#This Row],[Start Date]],LeaveTracker[[#This Row],[End Date]],lstHolidays)</f>
        <v>1</v>
      </c>
      <c r="M4688" s="27"/>
    </row>
    <row r="4689" spans="1:13" ht="30" customHeight="1" x14ac:dyDescent="0.3">
      <c r="A4689" s="27">
        <f t="shared" si="48"/>
        <v>998</v>
      </c>
      <c r="B4689" s="31">
        <v>44989</v>
      </c>
      <c r="C4689" s="31">
        <v>44985</v>
      </c>
      <c r="D4689" s="19" t="s">
        <v>1892</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19" t="s">
        <v>81</v>
      </c>
      <c r="K4689" s="61" t="str">
        <f ca="1">LeaveTracker[[#This Row],[Days]]&amp;" "&amp;LeaveTracker[[#This Row],[Type of Leave]]</f>
        <v>1 SL</v>
      </c>
      <c r="L4689" s="23">
        <f ca="1">NETWORKDAYS(LeaveTracker[[#This Row],[Start Date]],LeaveTracker[[#This Row],[End Date]],lstHolidays)</f>
        <v>1</v>
      </c>
      <c r="M4689" s="27"/>
    </row>
    <row r="4690" spans="1:13" ht="30" customHeight="1" x14ac:dyDescent="0.3">
      <c r="A4690" s="27">
        <v>998</v>
      </c>
      <c r="B4690" s="31">
        <v>44989</v>
      </c>
      <c r="C4690" s="31">
        <v>44985</v>
      </c>
      <c r="D4690" s="19" t="s">
        <v>1892</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19" t="s">
        <v>81</v>
      </c>
      <c r="K4690" s="61" t="str">
        <f ca="1">LeaveTracker[[#This Row],[Days]]&amp;" "&amp;LeaveTracker[[#This Row],[Type of Leave]]</f>
        <v>1 SL</v>
      </c>
      <c r="L4690" s="23">
        <f ca="1">NETWORKDAYS(LeaveTracker[[#This Row],[Start Date]],LeaveTracker[[#This Row],[End Date]],lstHolidays)</f>
        <v>1</v>
      </c>
      <c r="M4690" s="27"/>
    </row>
    <row r="4691" spans="1:13" ht="30" customHeight="1" x14ac:dyDescent="0.3">
      <c r="A4691" s="27">
        <v>998</v>
      </c>
      <c r="B4691" s="31">
        <v>44989</v>
      </c>
      <c r="C4691" s="31">
        <v>44985</v>
      </c>
      <c r="D4691" s="19" t="s">
        <v>1892</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19" t="s">
        <v>81</v>
      </c>
      <c r="K4691" s="61" t="str">
        <f ca="1">LeaveTracker[[#This Row],[Days]]&amp;" "&amp;LeaveTracker[[#This Row],[Type of Leave]]</f>
        <v>1 SL</v>
      </c>
      <c r="L4691" s="23">
        <f ca="1">NETWORKDAYS(LeaveTracker[[#This Row],[Start Date]],LeaveTracker[[#This Row],[End Date]],lstHolidays)</f>
        <v>1</v>
      </c>
      <c r="M4691" s="27"/>
    </row>
    <row r="4692" spans="1:13" ht="30" customHeight="1" x14ac:dyDescent="0.3">
      <c r="A4692" s="27">
        <f t="shared" si="48"/>
        <v>999</v>
      </c>
      <c r="B4692" s="31">
        <v>44989</v>
      </c>
      <c r="D4692" s="19" t="s">
        <v>2211</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19" t="s">
        <v>298</v>
      </c>
      <c r="J4692" s="43" t="s">
        <v>691</v>
      </c>
      <c r="K4692" s="61" t="str">
        <f ca="1">LeaveTracker[[#This Row],[Days]]&amp;" "&amp;LeaveTracker[[#This Row],[Type of Leave]]</f>
        <v>0 OTHER</v>
      </c>
      <c r="L4692" s="23">
        <f ca="1">NETWORKDAYS(LeaveTracker[[#This Row],[Start Date]],LeaveTracker[[#This Row],[End Date]],lstHolidays)</f>
        <v>0</v>
      </c>
      <c r="M4692" s="27"/>
    </row>
    <row r="4693" spans="1:13" ht="30" customHeight="1" x14ac:dyDescent="0.3">
      <c r="A4693" s="27">
        <f t="shared" si="48"/>
        <v>1000</v>
      </c>
      <c r="B4693" s="31">
        <v>45028</v>
      </c>
      <c r="C4693" s="31">
        <v>45234</v>
      </c>
      <c r="D4693" s="19" t="s">
        <v>2020</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19" t="s">
        <v>82</v>
      </c>
      <c r="K4693" s="61" t="str">
        <f ca="1">LeaveTracker[[#This Row],[Days]]&amp;" "&amp;LeaveTracker[[#This Row],[Type of Leave]]</f>
        <v>14 VL</v>
      </c>
      <c r="L4693" s="23">
        <f ca="1">NETWORKDAYS(LeaveTracker[[#This Row],[Start Date]],LeaveTracker[[#This Row],[End Date]],lstHolidays)</f>
        <v>14</v>
      </c>
      <c r="M4693" s="27"/>
    </row>
    <row r="4694" spans="1:13" ht="30" customHeight="1" x14ac:dyDescent="0.3">
      <c r="A4694" s="27">
        <f t="shared" si="48"/>
        <v>1001</v>
      </c>
      <c r="B4694" s="31">
        <v>45028</v>
      </c>
      <c r="C4694" s="31">
        <v>45016</v>
      </c>
      <c r="D4694" s="19" t="s">
        <v>1832</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19" t="s">
        <v>81</v>
      </c>
      <c r="K4694" s="61" t="str">
        <f ca="1">LeaveTracker[[#This Row],[Days]]&amp;" "&amp;LeaveTracker[[#This Row],[Type of Leave]]</f>
        <v>2 SL</v>
      </c>
      <c r="L4694" s="23">
        <f ca="1">NETWORKDAYS(LeaveTracker[[#This Row],[Start Date]],LeaveTracker[[#This Row],[End Date]],lstHolidays)</f>
        <v>2</v>
      </c>
      <c r="M4694" s="27"/>
    </row>
    <row r="4695" spans="1:13" ht="30" customHeight="1" x14ac:dyDescent="0.3">
      <c r="A4695" s="27">
        <f t="shared" si="48"/>
        <v>1002</v>
      </c>
      <c r="B4695" s="31">
        <v>45028</v>
      </c>
      <c r="C4695" s="31">
        <v>45016</v>
      </c>
      <c r="D4695" s="19" t="s">
        <v>578</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19" t="s">
        <v>81</v>
      </c>
      <c r="K4695" s="61" t="str">
        <f ca="1">LeaveTracker[[#This Row],[Days]]&amp;" "&amp;LeaveTracker[[#This Row],[Type of Leave]]</f>
        <v>1 SL</v>
      </c>
      <c r="L4695" s="23">
        <f ca="1">NETWORKDAYS(LeaveTracker[[#This Row],[Start Date]],LeaveTracker[[#This Row],[End Date]],lstHolidays)</f>
        <v>1</v>
      </c>
      <c r="M4695" s="27"/>
    </row>
    <row r="4696" spans="1:13" ht="30" customHeight="1" x14ac:dyDescent="0.3">
      <c r="A4696" s="27">
        <f t="shared" si="48"/>
        <v>1003</v>
      </c>
      <c r="B4696" s="31">
        <v>45028</v>
      </c>
      <c r="C4696" s="31">
        <v>45008</v>
      </c>
      <c r="D4696" s="19" t="s">
        <v>1834</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19" t="s">
        <v>82</v>
      </c>
      <c r="K4696" s="61" t="str">
        <f>LeaveTracker[[#This Row],[Days]]&amp;" "&amp;LeaveTracker[[#This Row],[Type of Leave]]</f>
        <v>2 VL</v>
      </c>
      <c r="L4696" s="23">
        <v>2</v>
      </c>
      <c r="M4696" s="27"/>
    </row>
    <row r="4697" spans="1:13" ht="30"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19" t="s">
        <v>81</v>
      </c>
      <c r="K4697" s="61" t="str">
        <f ca="1">LeaveTracker[[#This Row],[Days]]&amp;" "&amp;LeaveTracker[[#This Row],[Type of Leave]]</f>
        <v>1 SL</v>
      </c>
      <c r="L4697" s="23">
        <f ca="1">NETWORKDAYS(LeaveTracker[[#This Row],[Start Date]],LeaveTracker[[#This Row],[End Date]],lstHolidays)</f>
        <v>1</v>
      </c>
      <c r="M4697" s="27"/>
    </row>
    <row r="4698" spans="1:13" ht="30" customHeight="1" x14ac:dyDescent="0.3">
      <c r="A4698" s="27">
        <f t="shared" si="48"/>
        <v>1005</v>
      </c>
      <c r="B4698" s="31">
        <v>45028</v>
      </c>
      <c r="C4698" s="31">
        <v>44989</v>
      </c>
      <c r="D4698" s="19" t="s">
        <v>726</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19" t="s">
        <v>81</v>
      </c>
      <c r="K4698" s="61" t="str">
        <f ca="1">LeaveTracker[[#This Row],[Days]]&amp;" "&amp;LeaveTracker[[#This Row],[Type of Leave]]</f>
        <v>1 SL</v>
      </c>
      <c r="L4698" s="23">
        <f ca="1">NETWORKDAYS(LeaveTracker[[#This Row],[Start Date]],LeaveTracker[[#This Row],[End Date]],lstHolidays)</f>
        <v>1</v>
      </c>
      <c r="M4698" s="27"/>
    </row>
    <row r="4699" spans="1:13" ht="30" customHeight="1" x14ac:dyDescent="0.3">
      <c r="A4699" s="27">
        <f t="shared" si="48"/>
        <v>1006</v>
      </c>
      <c r="B4699" s="31">
        <v>45028</v>
      </c>
      <c r="C4699" s="31">
        <v>44989</v>
      </c>
      <c r="D4699" s="19" t="s">
        <v>1095</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19" t="s">
        <v>298</v>
      </c>
      <c r="J4699" s="43" t="s">
        <v>105</v>
      </c>
      <c r="K4699" s="61" t="str">
        <f ca="1">LeaveTracker[[#This Row],[Days]]&amp;" "&amp;LeaveTracker[[#This Row],[Type of Leave]]</f>
        <v>1 OTHER</v>
      </c>
      <c r="L4699" s="23">
        <f ca="1">NETWORKDAYS(LeaveTracker[[#This Row],[Start Date]],LeaveTracker[[#This Row],[End Date]],lstHolidays)</f>
        <v>1</v>
      </c>
      <c r="M4699" s="27"/>
    </row>
    <row r="4700" spans="1:13" ht="30" customHeight="1" x14ac:dyDescent="0.3">
      <c r="A4700" s="27">
        <f t="shared" si="48"/>
        <v>1007</v>
      </c>
      <c r="B4700" s="31">
        <v>45028</v>
      </c>
      <c r="C4700" s="31">
        <v>45015</v>
      </c>
      <c r="D4700" s="19" t="s">
        <v>509</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19" t="s">
        <v>298</v>
      </c>
      <c r="J4700" s="43" t="s">
        <v>105</v>
      </c>
      <c r="K4700" s="61" t="str">
        <f ca="1">LeaveTracker[[#This Row],[Days]]&amp;" "&amp;LeaveTracker[[#This Row],[Type of Leave]]</f>
        <v>1 OTHER</v>
      </c>
      <c r="L4700" s="23">
        <f ca="1">NETWORKDAYS(LeaveTracker[[#This Row],[Start Date]],LeaveTracker[[#This Row],[End Date]],lstHolidays)</f>
        <v>1</v>
      </c>
      <c r="M4700" s="27"/>
    </row>
    <row r="4701" spans="1:13" ht="30" customHeight="1" x14ac:dyDescent="0.3">
      <c r="A4701" s="27">
        <f t="shared" si="48"/>
        <v>1008</v>
      </c>
      <c r="B4701" s="31">
        <v>45028</v>
      </c>
      <c r="C4701" s="31">
        <v>45016</v>
      </c>
      <c r="D4701" s="19" t="s">
        <v>504</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19" t="s">
        <v>298</v>
      </c>
      <c r="J4701" s="43" t="s">
        <v>105</v>
      </c>
      <c r="K4701" s="61" t="str">
        <f ca="1">LeaveTracker[[#This Row],[Days]]&amp;" "&amp;LeaveTracker[[#This Row],[Type of Leave]]</f>
        <v>1 OTHER</v>
      </c>
      <c r="L4701" s="23">
        <f ca="1">NETWORKDAYS(LeaveTracker[[#This Row],[Start Date]],LeaveTracker[[#This Row],[End Date]],lstHolidays)</f>
        <v>1</v>
      </c>
      <c r="M4701" s="27"/>
    </row>
    <row r="4702" spans="1:13" ht="30" customHeight="1" x14ac:dyDescent="0.3">
      <c r="A4702" s="27">
        <f t="shared" ref="A4702:A4765" si="49">A4701+1</f>
        <v>1009</v>
      </c>
      <c r="B4702" s="31">
        <v>45028</v>
      </c>
      <c r="C4702" s="31">
        <v>45003</v>
      </c>
      <c r="D4702" s="19" t="s">
        <v>2213</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19" t="s">
        <v>81</v>
      </c>
      <c r="K4702" s="61" t="str">
        <f ca="1">LeaveTracker[[#This Row],[Days]]&amp;" "&amp;LeaveTracker[[#This Row],[Type of Leave]]</f>
        <v>1 SL</v>
      </c>
      <c r="L4702" s="23">
        <f ca="1">NETWORKDAYS(LeaveTracker[[#This Row],[Start Date]],LeaveTracker[[#This Row],[End Date]],lstHolidays)</f>
        <v>1</v>
      </c>
      <c r="M4702" s="27"/>
    </row>
    <row r="4703" spans="1:13" ht="30"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19" t="s">
        <v>82</v>
      </c>
      <c r="K4703" s="61" t="str">
        <f ca="1">LeaveTracker[[#This Row],[Days]]&amp;" "&amp;LeaveTracker[[#This Row],[Type of Leave]]</f>
        <v>1 VL</v>
      </c>
      <c r="L4703" s="23">
        <f ca="1">NETWORKDAYS(LeaveTracker[[#This Row],[Start Date]],LeaveTracker[[#This Row],[End Date]],lstHolidays)</f>
        <v>1</v>
      </c>
      <c r="M4703" s="27"/>
    </row>
    <row r="4704" spans="1:13" ht="30" customHeight="1" x14ac:dyDescent="0.3">
      <c r="A4704" s="27">
        <f t="shared" si="49"/>
        <v>1011</v>
      </c>
      <c r="B4704" s="31">
        <v>45028</v>
      </c>
      <c r="C4704" s="31">
        <v>45012</v>
      </c>
      <c r="D4704" s="19" t="s">
        <v>591</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19" t="s">
        <v>81</v>
      </c>
      <c r="K4704" s="61" t="str">
        <f ca="1">LeaveTracker[[#This Row],[Days]]&amp;" "&amp;LeaveTracker[[#This Row],[Type of Leave]]</f>
        <v>1 SL</v>
      </c>
      <c r="L4704" s="23">
        <f ca="1">NETWORKDAYS(LeaveTracker[[#This Row],[Start Date]],LeaveTracker[[#This Row],[End Date]],lstHolidays)</f>
        <v>1</v>
      </c>
      <c r="M4704" s="27"/>
    </row>
    <row r="4705" spans="1:13" ht="30" customHeight="1" x14ac:dyDescent="0.3">
      <c r="A4705" s="27">
        <v>1011</v>
      </c>
      <c r="B4705" s="31">
        <v>45028</v>
      </c>
      <c r="C4705" s="31">
        <v>45012</v>
      </c>
      <c r="D4705" s="19" t="s">
        <v>591</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19" t="s">
        <v>81</v>
      </c>
      <c r="K4705" s="61" t="str">
        <f>LeaveTracker[[#This Row],[Days]]&amp;" "&amp;LeaveTracker[[#This Row],[Type of Leave]]</f>
        <v>1 SL</v>
      </c>
      <c r="L4705" s="23">
        <v>1</v>
      </c>
      <c r="M4705" s="27"/>
    </row>
    <row r="4706" spans="1:13" ht="30" customHeight="1" x14ac:dyDescent="0.3">
      <c r="A4706" s="27">
        <f t="shared" si="49"/>
        <v>1012</v>
      </c>
      <c r="B4706" s="31">
        <v>45028</v>
      </c>
      <c r="C4706" s="31">
        <v>45012</v>
      </c>
      <c r="D4706" s="19" t="s">
        <v>506</v>
      </c>
      <c r="E4706" s="19" t="str">
        <f>IF(ISBLANK(LeaveTracker[[#This Row],[Employee Name]]),"-----",VLOOKUP(LeaveTracker[[#This Row],[Employee Name]],Employees[[Employee Name]:[Office]],7))</f>
        <v>ACCOUNTING</v>
      </c>
      <c r="F4706" s="19" t="str">
        <f>IF(ISBLANK(LeaveTracker[[#This Row],[Employee Name]]),"-----",VLOOKUP(LeaveTracker[[#This Row],[Employee Name]],Employees[[Employee Name]:[Office]],6))</f>
        <v>REGULAR</v>
      </c>
      <c r="G4706" s="24">
        <v>45000</v>
      </c>
      <c r="H4706" s="24">
        <v>45000</v>
      </c>
      <c r="I4706" s="19" t="s">
        <v>81</v>
      </c>
      <c r="K4706" s="61" t="str">
        <f ca="1">LeaveTracker[[#This Row],[Days]]&amp;" "&amp;LeaveTracker[[#This Row],[Type of Leave]]</f>
        <v>1 SL</v>
      </c>
      <c r="L4706" s="23">
        <f ca="1">NETWORKDAYS(LeaveTracker[[#This Row],[Start Date]],LeaveTracker[[#This Row],[End Date]],lstHolidays)</f>
        <v>1</v>
      </c>
      <c r="M4706" s="27"/>
    </row>
    <row r="4707" spans="1:13" ht="30" customHeight="1" x14ac:dyDescent="0.3">
      <c r="A4707" s="27">
        <f t="shared" si="49"/>
        <v>1013</v>
      </c>
      <c r="B4707" s="31">
        <v>45028</v>
      </c>
      <c r="C4707" s="31">
        <v>45012</v>
      </c>
      <c r="D4707" s="19" t="s">
        <v>304</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19" t="s">
        <v>298</v>
      </c>
      <c r="J4707" s="43" t="s">
        <v>105</v>
      </c>
      <c r="K4707" s="61" t="str">
        <f ca="1">LeaveTracker[[#This Row],[Days]]&amp;" "&amp;LeaveTracker[[#This Row],[Type of Leave]]</f>
        <v>1 OTHER</v>
      </c>
      <c r="L4707" s="23">
        <f ca="1">NETWORKDAYS(LeaveTracker[[#This Row],[Start Date]],LeaveTracker[[#This Row],[End Date]],lstHolidays)</f>
        <v>1</v>
      </c>
      <c r="M4707" s="27"/>
    </row>
    <row r="4708" spans="1:13" ht="30" customHeight="1" x14ac:dyDescent="0.3">
      <c r="A4708" s="27">
        <f t="shared" si="49"/>
        <v>1014</v>
      </c>
      <c r="B4708" s="31">
        <v>45028</v>
      </c>
      <c r="C4708" s="31">
        <v>45009</v>
      </c>
      <c r="D4708" s="19" t="s">
        <v>443</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19" t="s">
        <v>298</v>
      </c>
      <c r="J4708" s="43" t="s">
        <v>105</v>
      </c>
      <c r="K4708" s="61" t="str">
        <f ca="1">LeaveTracker[[#This Row],[Days]]&amp;" "&amp;LeaveTracker[[#This Row],[Type of Leave]]</f>
        <v>1 OTHER</v>
      </c>
      <c r="L4708" s="23">
        <f ca="1">NETWORKDAYS(LeaveTracker[[#This Row],[Start Date]],LeaveTracker[[#This Row],[End Date]],lstHolidays)</f>
        <v>1</v>
      </c>
      <c r="M4708" s="27"/>
    </row>
    <row r="4709" spans="1:13" ht="30" customHeight="1" x14ac:dyDescent="0.3">
      <c r="A4709" s="27">
        <f t="shared" si="49"/>
        <v>1015</v>
      </c>
      <c r="B4709" s="31">
        <v>45028</v>
      </c>
      <c r="C4709" s="31">
        <v>45009</v>
      </c>
      <c r="D4709" s="19" t="s">
        <v>1297</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19" t="s">
        <v>298</v>
      </c>
      <c r="J4709" s="43" t="s">
        <v>105</v>
      </c>
      <c r="K4709" s="61" t="str">
        <f ca="1">LeaveTracker[[#This Row],[Days]]&amp;" "&amp;LeaveTracker[[#This Row],[Type of Leave]]</f>
        <v>1 OTHER</v>
      </c>
      <c r="L4709" s="23">
        <f ca="1">NETWORKDAYS(LeaveTracker[[#This Row],[Start Date]],LeaveTracker[[#This Row],[End Date]],lstHolidays)</f>
        <v>1</v>
      </c>
      <c r="M4709" s="27"/>
    </row>
    <row r="4710" spans="1:13" ht="30" customHeight="1" x14ac:dyDescent="0.3">
      <c r="A4710" s="27">
        <f t="shared" si="49"/>
        <v>1016</v>
      </c>
      <c r="B4710" s="31">
        <v>45028</v>
      </c>
      <c r="C4710" s="31">
        <v>45008</v>
      </c>
      <c r="D4710" s="19" t="s">
        <v>826</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19" t="s">
        <v>81</v>
      </c>
      <c r="K4710" s="61" t="str">
        <f ca="1">LeaveTracker[[#This Row],[Days]]&amp;" "&amp;LeaveTracker[[#This Row],[Type of Leave]]</f>
        <v>2 SL</v>
      </c>
      <c r="L4710" s="23">
        <f ca="1">NETWORKDAYS(LeaveTracker[[#This Row],[Start Date]],LeaveTracker[[#This Row],[End Date]],lstHolidays)</f>
        <v>2</v>
      </c>
      <c r="M4710" s="27"/>
    </row>
    <row r="4711" spans="1:13" ht="30" customHeight="1" x14ac:dyDescent="0.3">
      <c r="A4711" s="27">
        <f t="shared" si="49"/>
        <v>1017</v>
      </c>
      <c r="B4711" s="31">
        <v>45028</v>
      </c>
      <c r="C4711" s="31">
        <v>45205</v>
      </c>
      <c r="D4711" s="19" t="s">
        <v>1091</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19" t="s">
        <v>82</v>
      </c>
      <c r="K4711" s="61" t="str">
        <f ca="1">LeaveTracker[[#This Row],[Days]]&amp;" "&amp;LeaveTracker[[#This Row],[Type of Leave]]</f>
        <v>1 VL</v>
      </c>
      <c r="L4711" s="23">
        <f ca="1">NETWORKDAYS(LeaveTracker[[#This Row],[Start Date]],LeaveTracker[[#This Row],[End Date]],lstHolidays)</f>
        <v>1</v>
      </c>
      <c r="M4711" s="27"/>
    </row>
    <row r="4712" spans="1:13" ht="30" customHeight="1" x14ac:dyDescent="0.3">
      <c r="A4712" s="27">
        <f t="shared" si="49"/>
        <v>1018</v>
      </c>
      <c r="B4712" s="31">
        <v>45028</v>
      </c>
      <c r="C4712" s="31">
        <v>45016</v>
      </c>
      <c r="D4712" s="19" t="s">
        <v>367</v>
      </c>
      <c r="E4712" s="19" t="str">
        <f>IF(ISBLANK(LeaveTracker[[#This Row],[Employee Name]]),"-----",VLOOKUP(LeaveTracker[[#This Row],[Employee Name]],Employees[[Employee Name]:[Office]],7))</f>
        <v>CCT</v>
      </c>
      <c r="F4712" s="19" t="str">
        <f>IF(ISBLANK(LeaveTracker[[#This Row],[Employee Name]]),"-----",VLOOKUP(LeaveTracker[[#This Row],[Employee Name]],Employees[[Employee Name]:[Office]],6))</f>
        <v>REGULAR</v>
      </c>
      <c r="G4712" s="24">
        <v>45015</v>
      </c>
      <c r="H4712" s="24">
        <v>45015</v>
      </c>
      <c r="I4712" s="19" t="s">
        <v>81</v>
      </c>
      <c r="K4712" s="61" t="str">
        <f ca="1">LeaveTracker[[#This Row],[Days]]&amp;" "&amp;LeaveTracker[[#This Row],[Type of Leave]]</f>
        <v>1 SL</v>
      </c>
      <c r="L4712" s="23">
        <f ca="1">NETWORKDAYS(LeaveTracker[[#This Row],[Start Date]],LeaveTracker[[#This Row],[End Date]],lstHolidays)</f>
        <v>1</v>
      </c>
      <c r="M4712" s="27"/>
    </row>
    <row r="4713" spans="1:13" ht="30" customHeight="1" x14ac:dyDescent="0.3">
      <c r="A4713" s="27">
        <f t="shared" si="49"/>
        <v>1019</v>
      </c>
      <c r="B4713" s="31">
        <v>45028</v>
      </c>
      <c r="C4713" s="31">
        <v>45012</v>
      </c>
      <c r="D4713" s="19" t="s">
        <v>367</v>
      </c>
      <c r="E4713" s="19" t="str">
        <f>IF(ISBLANK(LeaveTracker[[#This Row],[Employee Name]]),"-----",VLOOKUP(LeaveTracker[[#This Row],[Employee Name]],Employees[[Employee Name]:[Office]],7))</f>
        <v>CCT</v>
      </c>
      <c r="F4713" s="19" t="str">
        <f>IF(ISBLANK(LeaveTracker[[#This Row],[Employee Name]]),"-----",VLOOKUP(LeaveTracker[[#This Row],[Employee Name]],Employees[[Employee Name]:[Office]],6))</f>
        <v>REGULAR</v>
      </c>
      <c r="G4713" s="24">
        <v>45006</v>
      </c>
      <c r="H4713" s="24">
        <v>45006</v>
      </c>
      <c r="I4713" s="19" t="s">
        <v>81</v>
      </c>
      <c r="K4713" s="61" t="str">
        <f ca="1">LeaveTracker[[#This Row],[Days]]&amp;" "&amp;LeaveTracker[[#This Row],[Type of Leave]]</f>
        <v>1 SL</v>
      </c>
      <c r="L4713" s="23">
        <f ca="1">NETWORKDAYS(LeaveTracker[[#This Row],[Start Date]],LeaveTracker[[#This Row],[End Date]],lstHolidays)</f>
        <v>1</v>
      </c>
      <c r="M4713" s="27"/>
    </row>
    <row r="4714" spans="1:13" ht="30" customHeight="1" x14ac:dyDescent="0.3">
      <c r="A4714" s="27">
        <f t="shared" si="49"/>
        <v>1020</v>
      </c>
      <c r="B4714" s="31">
        <v>45028</v>
      </c>
      <c r="C4714" s="31">
        <v>45012</v>
      </c>
      <c r="D4714" s="19" t="s">
        <v>367</v>
      </c>
      <c r="E4714" s="19" t="str">
        <f>IF(ISBLANK(LeaveTracker[[#This Row],[Employee Name]]),"-----",VLOOKUP(LeaveTracker[[#This Row],[Employee Name]],Employees[[Employee Name]:[Office]],7))</f>
        <v>CCT</v>
      </c>
      <c r="F4714" s="19" t="str">
        <f>IF(ISBLANK(LeaveTracker[[#This Row],[Employee Name]]),"-----",VLOOKUP(LeaveTracker[[#This Row],[Employee Name]],Employees[[Employee Name]:[Office]],6))</f>
        <v>REGULAR</v>
      </c>
      <c r="G4714" s="24">
        <v>45008</v>
      </c>
      <c r="H4714" s="24">
        <v>45009</v>
      </c>
      <c r="I4714" s="19" t="s">
        <v>81</v>
      </c>
      <c r="K4714" s="61" t="str">
        <f ca="1">LeaveTracker[[#This Row],[Days]]&amp;" "&amp;LeaveTracker[[#This Row],[Type of Leave]]</f>
        <v>2 SL</v>
      </c>
      <c r="L4714" s="23">
        <f ca="1">NETWORKDAYS(LeaveTracker[[#This Row],[Start Date]],LeaveTracker[[#This Row],[End Date]],lstHolidays)</f>
        <v>2</v>
      </c>
      <c r="M4714" s="27"/>
    </row>
    <row r="4715" spans="1:13" ht="30" customHeight="1" x14ac:dyDescent="0.3">
      <c r="A4715" s="27">
        <f t="shared" si="49"/>
        <v>1021</v>
      </c>
      <c r="B4715" s="31">
        <v>45028</v>
      </c>
      <c r="C4715" s="31">
        <v>45009</v>
      </c>
      <c r="D4715" s="19" t="s">
        <v>683</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19" t="s">
        <v>298</v>
      </c>
      <c r="J4715" s="43" t="s">
        <v>105</v>
      </c>
      <c r="K4715" s="61" t="str">
        <f ca="1">LeaveTracker[[#This Row],[Days]]&amp;" "&amp;LeaveTracker[[#This Row],[Type of Leave]]</f>
        <v>1 OTHER</v>
      </c>
      <c r="L4715" s="23">
        <f ca="1">NETWORKDAYS(LeaveTracker[[#This Row],[Start Date]],LeaveTracker[[#This Row],[End Date]],lstHolidays)</f>
        <v>1</v>
      </c>
      <c r="M4715" s="27"/>
    </row>
    <row r="4716" spans="1:13" ht="30" customHeight="1" x14ac:dyDescent="0.3">
      <c r="A4716" s="27">
        <f t="shared" si="49"/>
        <v>1022</v>
      </c>
      <c r="B4716" s="31">
        <v>45028</v>
      </c>
      <c r="C4716" s="31">
        <v>45008</v>
      </c>
      <c r="D4716" s="19" t="s">
        <v>1885</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19" t="s">
        <v>298</v>
      </c>
      <c r="J4716" s="43" t="s">
        <v>105</v>
      </c>
      <c r="K4716" s="61" t="str">
        <f ca="1">LeaveTracker[[#This Row],[Days]]&amp;" "&amp;LeaveTracker[[#This Row],[Type of Leave]]</f>
        <v>1 OTHER</v>
      </c>
      <c r="L4716" s="23">
        <f ca="1">NETWORKDAYS(LeaveTracker[[#This Row],[Start Date]],LeaveTracker[[#This Row],[End Date]],lstHolidays)</f>
        <v>1</v>
      </c>
      <c r="M4716" s="27"/>
    </row>
    <row r="4717" spans="1:13" ht="30" customHeight="1" x14ac:dyDescent="0.3">
      <c r="A4717" s="27">
        <f t="shared" si="49"/>
        <v>1023</v>
      </c>
      <c r="B4717" s="31">
        <v>45028</v>
      </c>
      <c r="C4717" s="31">
        <v>44999</v>
      </c>
      <c r="D4717" s="19" t="s">
        <v>632</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19" t="s">
        <v>81</v>
      </c>
      <c r="K4717" s="61" t="str">
        <f ca="1">LeaveTracker[[#This Row],[Days]]&amp;" "&amp;LeaveTracker[[#This Row],[Type of Leave]]</f>
        <v>1 SL</v>
      </c>
      <c r="L4717" s="23">
        <f ca="1">NETWORKDAYS(LeaveTracker[[#This Row],[Start Date]],LeaveTracker[[#This Row],[End Date]],lstHolidays)</f>
        <v>1</v>
      </c>
      <c r="M4717" s="27"/>
    </row>
    <row r="4718" spans="1:13" ht="30" customHeight="1" x14ac:dyDescent="0.3">
      <c r="A4718" s="27">
        <f t="shared" si="49"/>
        <v>1024</v>
      </c>
      <c r="B4718" s="31">
        <v>45028</v>
      </c>
      <c r="C4718" s="31">
        <v>44999</v>
      </c>
      <c r="D4718" s="19" t="s">
        <v>632</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19" t="s">
        <v>81</v>
      </c>
      <c r="K4718" s="61" t="str">
        <f ca="1">LeaveTracker[[#This Row],[Days]]&amp;" "&amp;LeaveTracker[[#This Row],[Type of Leave]]</f>
        <v>1 SL</v>
      </c>
      <c r="L4718" s="23">
        <f ca="1">NETWORKDAYS(LeaveTracker[[#This Row],[Start Date]],LeaveTracker[[#This Row],[End Date]],lstHolidays)</f>
        <v>1</v>
      </c>
      <c r="M4718" s="27"/>
    </row>
    <row r="4719" spans="1:13" ht="30" customHeight="1" x14ac:dyDescent="0.3">
      <c r="A4719" s="27">
        <f t="shared" si="49"/>
        <v>1025</v>
      </c>
      <c r="B4719" s="31">
        <v>45028</v>
      </c>
      <c r="C4719" s="31">
        <v>45005</v>
      </c>
      <c r="D4719" s="19" t="s">
        <v>762</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19" t="s">
        <v>81</v>
      </c>
      <c r="K4719" s="61" t="str">
        <f ca="1">LeaveTracker[[#This Row],[Days]]&amp;" "&amp;LeaveTracker[[#This Row],[Type of Leave]]</f>
        <v>2 SL</v>
      </c>
      <c r="L4719" s="23">
        <f ca="1">NETWORKDAYS(LeaveTracker[[#This Row],[Start Date]],LeaveTracker[[#This Row],[End Date]],lstHolidays)</f>
        <v>2</v>
      </c>
      <c r="M4719" s="27"/>
    </row>
    <row r="4720" spans="1:13" ht="30" customHeight="1" x14ac:dyDescent="0.3">
      <c r="A4720" s="27">
        <f t="shared" si="49"/>
        <v>1026</v>
      </c>
      <c r="B4720" s="31">
        <v>45028</v>
      </c>
      <c r="C4720" s="31">
        <v>45202</v>
      </c>
      <c r="D4720" s="19" t="s">
        <v>762</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19" t="s">
        <v>82</v>
      </c>
      <c r="K4720" s="61" t="str">
        <f ca="1">LeaveTracker[[#This Row],[Days]]&amp;" "&amp;LeaveTracker[[#This Row],[Type of Leave]]</f>
        <v>3 VL</v>
      </c>
      <c r="L4720" s="23">
        <f ca="1">NETWORKDAYS(LeaveTracker[[#This Row],[Start Date]],LeaveTracker[[#This Row],[End Date]],lstHolidays)</f>
        <v>3</v>
      </c>
      <c r="M4720" s="27"/>
    </row>
    <row r="4721" spans="1:13" ht="30" customHeight="1" x14ac:dyDescent="0.3">
      <c r="A4721" s="27">
        <f t="shared" si="49"/>
        <v>1027</v>
      </c>
      <c r="B4721" s="31">
        <v>45028</v>
      </c>
      <c r="C4721" s="31">
        <v>44930</v>
      </c>
      <c r="D4721" s="19" t="s">
        <v>1978</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19" t="s">
        <v>81</v>
      </c>
      <c r="K4721" s="61" t="str">
        <f ca="1">LeaveTracker[[#This Row],[Days]]&amp;" "&amp;LeaveTracker[[#This Row],[Type of Leave]]</f>
        <v>10 SL</v>
      </c>
      <c r="L4721" s="23">
        <f ca="1">NETWORKDAYS(LeaveTracker[[#This Row],[Start Date]],LeaveTracker[[#This Row],[End Date]],lstHolidays)</f>
        <v>10</v>
      </c>
      <c r="M4721" s="27"/>
    </row>
    <row r="4722" spans="1:13" ht="30" customHeight="1" x14ac:dyDescent="0.3">
      <c r="A4722" s="27">
        <f t="shared" si="49"/>
        <v>1028</v>
      </c>
      <c r="B4722" s="31">
        <v>45028</v>
      </c>
      <c r="C4722" s="31">
        <v>44930</v>
      </c>
      <c r="D4722" s="19" t="s">
        <v>1978</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19" t="s">
        <v>81</v>
      </c>
      <c r="K4722" s="61" t="str">
        <f>LeaveTracker[[#This Row],[Days]]&amp;" "&amp;LeaveTracker[[#This Row],[Type of Leave]]</f>
        <v>7 SL</v>
      </c>
      <c r="L4722" s="23">
        <v>7</v>
      </c>
      <c r="M4722" s="27"/>
    </row>
    <row r="4723" spans="1:13" ht="30" customHeight="1" x14ac:dyDescent="0.3">
      <c r="A4723" s="27">
        <f t="shared" si="49"/>
        <v>1029</v>
      </c>
      <c r="B4723" s="31">
        <v>45028</v>
      </c>
      <c r="C4723" s="31">
        <v>45019</v>
      </c>
      <c r="D4723" s="19" t="s">
        <v>520</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19" t="s">
        <v>82</v>
      </c>
      <c r="K4723" s="61" t="str">
        <f ca="1">LeaveTracker[[#This Row],[Days]]&amp;" "&amp;LeaveTracker[[#This Row],[Type of Leave]]</f>
        <v>1 VL</v>
      </c>
      <c r="L4723" s="23">
        <f ca="1">NETWORKDAYS(LeaveTracker[[#This Row],[Start Date]],LeaveTracker[[#This Row],[End Date]],lstHolidays)</f>
        <v>1</v>
      </c>
      <c r="M4723" s="27"/>
    </row>
    <row r="4724" spans="1:13" ht="30" customHeight="1" x14ac:dyDescent="0.3">
      <c r="A4724" s="27">
        <v>1029</v>
      </c>
      <c r="B4724" s="31">
        <v>45028</v>
      </c>
      <c r="C4724" s="31">
        <v>45019</v>
      </c>
      <c r="D4724" s="19" t="s">
        <v>520</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19" t="s">
        <v>82</v>
      </c>
      <c r="K4724" s="61" t="str">
        <f ca="1">LeaveTracker[[#This Row],[Days]]&amp;" "&amp;LeaveTracker[[#This Row],[Type of Leave]]</f>
        <v>2 VL</v>
      </c>
      <c r="L4724" s="23">
        <f ca="1">NETWORKDAYS(LeaveTracker[[#This Row],[Start Date]],LeaveTracker[[#This Row],[End Date]],lstHolidays)</f>
        <v>2</v>
      </c>
      <c r="M4724" s="27"/>
    </row>
    <row r="4725" spans="1:13" ht="30" customHeight="1" x14ac:dyDescent="0.3">
      <c r="A4725" s="27">
        <f t="shared" si="49"/>
        <v>1030</v>
      </c>
      <c r="B4725" s="31">
        <v>45028</v>
      </c>
      <c r="C4725" s="31">
        <v>45015</v>
      </c>
      <c r="D4725" s="19" t="s">
        <v>520</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19" t="s">
        <v>298</v>
      </c>
      <c r="J4725" s="43" t="s">
        <v>105</v>
      </c>
      <c r="K4725" s="61" t="str">
        <f ca="1">LeaveTracker[[#This Row],[Days]]&amp;" "&amp;LeaveTracker[[#This Row],[Type of Leave]]</f>
        <v>1 OTHER</v>
      </c>
      <c r="L4725" s="23">
        <f ca="1">NETWORKDAYS(LeaveTracker[[#This Row],[Start Date]],LeaveTracker[[#This Row],[End Date]],lstHolidays)</f>
        <v>1</v>
      </c>
      <c r="M4725" s="27"/>
    </row>
    <row r="4726" spans="1:13" ht="30" customHeight="1" x14ac:dyDescent="0.3">
      <c r="A4726" s="27">
        <f t="shared" si="49"/>
        <v>1031</v>
      </c>
      <c r="B4726" s="31">
        <v>45028</v>
      </c>
      <c r="C4726" s="31">
        <v>44999</v>
      </c>
      <c r="D4726" s="19" t="s">
        <v>595</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19" t="s">
        <v>81</v>
      </c>
      <c r="K4726" s="61" t="str">
        <f ca="1">LeaveTracker[[#This Row],[Days]]&amp;" "&amp;LeaveTracker[[#This Row],[Type of Leave]]</f>
        <v>2 SL</v>
      </c>
      <c r="L4726" s="23">
        <f ca="1">NETWORKDAYS(LeaveTracker[[#This Row],[Start Date]],LeaveTracker[[#This Row],[End Date]],lstHolidays)</f>
        <v>2</v>
      </c>
      <c r="M4726" s="27"/>
    </row>
    <row r="4727" spans="1:13" ht="30" customHeight="1" x14ac:dyDescent="0.3">
      <c r="A4727" s="27">
        <f t="shared" si="49"/>
        <v>1032</v>
      </c>
      <c r="B4727" s="31">
        <v>45028</v>
      </c>
      <c r="C4727" s="31">
        <v>44989</v>
      </c>
      <c r="D4727" s="19" t="s">
        <v>520</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19" t="s">
        <v>81</v>
      </c>
      <c r="K4727" s="61" t="str">
        <f ca="1">LeaveTracker[[#This Row],[Days]]&amp;" "&amp;LeaveTracker[[#This Row],[Type of Leave]]</f>
        <v>1 SL</v>
      </c>
      <c r="L4727" s="23">
        <f ca="1">NETWORKDAYS(LeaveTracker[[#This Row],[Start Date]],LeaveTracker[[#This Row],[End Date]],lstHolidays)</f>
        <v>1</v>
      </c>
      <c r="M4727" s="27"/>
    </row>
    <row r="4728" spans="1:13" ht="30" customHeight="1" x14ac:dyDescent="0.3">
      <c r="A4728" s="27">
        <f t="shared" si="49"/>
        <v>1033</v>
      </c>
      <c r="B4728" s="31">
        <v>45028</v>
      </c>
      <c r="C4728" s="31">
        <v>45013</v>
      </c>
      <c r="D4728" s="19" t="s">
        <v>1785</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19" t="s">
        <v>82</v>
      </c>
      <c r="K4728" s="61" t="str">
        <f ca="1">LeaveTracker[[#This Row],[Days]]&amp;" "&amp;LeaveTracker[[#This Row],[Type of Leave]]</f>
        <v>1 VL</v>
      </c>
      <c r="L4728" s="23">
        <f ca="1">NETWORKDAYS(LeaveTracker[[#This Row],[Start Date]],LeaveTracker[[#This Row],[End Date]],lstHolidays)</f>
        <v>1</v>
      </c>
      <c r="M4728" s="27"/>
    </row>
    <row r="4729" spans="1:13" ht="30" customHeight="1" x14ac:dyDescent="0.3">
      <c r="A4729" s="27">
        <f t="shared" si="49"/>
        <v>1034</v>
      </c>
      <c r="B4729" s="31">
        <v>45028</v>
      </c>
      <c r="C4729" s="31">
        <v>45016</v>
      </c>
      <c r="D4729" s="19" t="s">
        <v>290</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19" t="s">
        <v>81</v>
      </c>
      <c r="K4729" s="61" t="str">
        <f ca="1">LeaveTracker[[#This Row],[Days]]&amp;" "&amp;LeaveTracker[[#This Row],[Type of Leave]]</f>
        <v>1 SL</v>
      </c>
      <c r="L4729" s="23">
        <f ca="1">NETWORKDAYS(LeaveTracker[[#This Row],[Start Date]],LeaveTracker[[#This Row],[End Date]],lstHolidays)</f>
        <v>1</v>
      </c>
      <c r="M4729" s="27"/>
    </row>
    <row r="4730" spans="1:13" ht="30" customHeight="1" x14ac:dyDescent="0.3">
      <c r="A4730" s="27">
        <f t="shared" si="49"/>
        <v>1035</v>
      </c>
      <c r="B4730" s="31">
        <v>45028</v>
      </c>
      <c r="C4730" s="31">
        <v>45012</v>
      </c>
      <c r="D4730" s="19" t="s">
        <v>528</v>
      </c>
      <c r="E4730" s="19" t="str">
        <f>IF(ISBLANK(LeaveTracker[[#This Row],[Employee Name]]),"-----",VLOOKUP(LeaveTracker[[#This Row],[Employee Name]],Employees[[Employee Name]:[Office]],7))</f>
        <v>CROSSING ELEM SCH</v>
      </c>
      <c r="F4730" s="19" t="str">
        <f>IF(ISBLANK(LeaveTracker[[#This Row],[Employee Name]]),"-----",VLOOKUP(LeaveTracker[[#This Row],[Employee Name]],Employees[[Employee Name]:[Office]],6))</f>
        <v>REGULAR</v>
      </c>
      <c r="G4730" s="24">
        <v>45019</v>
      </c>
      <c r="H4730" s="24">
        <v>45019</v>
      </c>
      <c r="I4730" s="19" t="s">
        <v>82</v>
      </c>
      <c r="K4730" s="61" t="str">
        <f ca="1">LeaveTracker[[#This Row],[Days]]&amp;" "&amp;LeaveTracker[[#This Row],[Type of Leave]]</f>
        <v>1 VL</v>
      </c>
      <c r="L4730" s="23">
        <f ca="1">NETWORKDAYS(LeaveTracker[[#This Row],[Start Date]],LeaveTracker[[#This Row],[End Date]],lstHolidays)</f>
        <v>1</v>
      </c>
      <c r="M4730" s="27"/>
    </row>
    <row r="4731" spans="1:13" ht="30" customHeight="1" x14ac:dyDescent="0.3">
      <c r="A4731" s="27">
        <v>1035</v>
      </c>
      <c r="B4731" s="31">
        <v>45028</v>
      </c>
      <c r="C4731" s="31">
        <v>45012</v>
      </c>
      <c r="D4731" s="19" t="s">
        <v>528</v>
      </c>
      <c r="E4731" s="19" t="str">
        <f>IF(ISBLANK(LeaveTracker[[#This Row],[Employee Name]]),"-----",VLOOKUP(LeaveTracker[[#This Row],[Employee Name]],Employees[[Employee Name]:[Office]],7))</f>
        <v>CROSSING ELEM SCH</v>
      </c>
      <c r="F4731" s="19" t="str">
        <f>IF(ISBLANK(LeaveTracker[[#This Row],[Employee Name]]),"-----",VLOOKUP(LeaveTracker[[#This Row],[Employee Name]],Employees[[Employee Name]:[Office]],6))</f>
        <v>REGULAR</v>
      </c>
      <c r="G4731" s="24">
        <v>45034</v>
      </c>
      <c r="H4731" s="24">
        <v>45034</v>
      </c>
      <c r="I4731" s="19" t="s">
        <v>81</v>
      </c>
      <c r="K4731" s="61" t="str">
        <f ca="1">LeaveTracker[[#This Row],[Days]]&amp;" "&amp;LeaveTracker[[#This Row],[Type of Leave]]</f>
        <v>1 SL</v>
      </c>
      <c r="L4731" s="23">
        <f ca="1">NETWORKDAYS(LeaveTracker[[#This Row],[Start Date]],LeaveTracker[[#This Row],[End Date]],lstHolidays)</f>
        <v>1</v>
      </c>
      <c r="M4731" s="27"/>
    </row>
    <row r="4732" spans="1:13" ht="30" customHeight="1" x14ac:dyDescent="0.3">
      <c r="A4732" s="27">
        <f t="shared" si="49"/>
        <v>1036</v>
      </c>
      <c r="B4732" s="31">
        <v>45028</v>
      </c>
      <c r="C4732" s="31">
        <v>45015</v>
      </c>
      <c r="D4732" s="19" t="s">
        <v>528</v>
      </c>
      <c r="E4732" s="19" t="str">
        <f>IF(ISBLANK(LeaveTracker[[#This Row],[Employee Name]]),"-----",VLOOKUP(LeaveTracker[[#This Row],[Employee Name]],Employees[[Employee Name]:[Office]],7))</f>
        <v>CROSSING ELEM SCH</v>
      </c>
      <c r="F4732" s="19" t="str">
        <f>IF(ISBLANK(LeaveTracker[[#This Row],[Employee Name]]),"-----",VLOOKUP(LeaveTracker[[#This Row],[Employee Name]],Employees[[Employee Name]:[Office]],6))</f>
        <v>REGULAR</v>
      </c>
      <c r="G4732" s="24">
        <v>45013</v>
      </c>
      <c r="H4732" s="24">
        <v>45014</v>
      </c>
      <c r="I4732" s="19" t="s">
        <v>81</v>
      </c>
      <c r="K4732" s="61" t="str">
        <f ca="1">LeaveTracker[[#This Row],[Days]]&amp;" "&amp;LeaveTracker[[#This Row],[Type of Leave]]</f>
        <v>2 SL</v>
      </c>
      <c r="L4732" s="23">
        <f ca="1">NETWORKDAYS(LeaveTracker[[#This Row],[Start Date]],LeaveTracker[[#This Row],[End Date]],lstHolidays)</f>
        <v>2</v>
      </c>
      <c r="M4732" s="27"/>
    </row>
    <row r="4733" spans="1:13" ht="30" customHeight="1" x14ac:dyDescent="0.3">
      <c r="A4733" s="27">
        <f t="shared" si="49"/>
        <v>1037</v>
      </c>
      <c r="B4733" s="31">
        <v>45028</v>
      </c>
      <c r="C4733" s="21">
        <v>45009</v>
      </c>
      <c r="D4733" s="19" t="s">
        <v>418</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19" t="s">
        <v>82</v>
      </c>
      <c r="K4733" s="61" t="str">
        <f ca="1">LeaveTracker[[#This Row],[Days]]&amp;" "&amp;LeaveTracker[[#This Row],[Type of Leave]]</f>
        <v>1 VL</v>
      </c>
      <c r="L4733" s="23">
        <f ca="1">NETWORKDAYS(LeaveTracker[[#This Row],[Start Date]],LeaveTracker[[#This Row],[End Date]],lstHolidays)</f>
        <v>1</v>
      </c>
      <c r="M4733" s="27"/>
    </row>
    <row r="4734" spans="1:13" ht="30" customHeight="1" x14ac:dyDescent="0.3">
      <c r="A4734" s="27">
        <f t="shared" si="49"/>
        <v>1038</v>
      </c>
      <c r="B4734" s="31">
        <v>45028</v>
      </c>
      <c r="C4734" s="31">
        <v>45008</v>
      </c>
      <c r="D4734" s="19" t="s">
        <v>402</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19" t="s">
        <v>81</v>
      </c>
      <c r="K4734" s="61" t="str">
        <f>LeaveTracker[[#This Row],[Days]]&amp;" "&amp;LeaveTracker[[#This Row],[Type of Leave]]</f>
        <v>2 SL</v>
      </c>
      <c r="L4734" s="23">
        <v>2</v>
      </c>
      <c r="M4734" s="27"/>
    </row>
    <row r="4735" spans="1:13" ht="30" customHeight="1" x14ac:dyDescent="0.3">
      <c r="A4735" s="27">
        <f t="shared" si="49"/>
        <v>1039</v>
      </c>
      <c r="B4735" s="31">
        <v>45028</v>
      </c>
      <c r="C4735" s="31">
        <v>45008</v>
      </c>
      <c r="D4735" s="19" t="s">
        <v>402</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19" t="s">
        <v>82</v>
      </c>
      <c r="K4735" s="61" t="str">
        <f ca="1">LeaveTracker[[#This Row],[Days]]&amp;" "&amp;LeaveTracker[[#This Row],[Type of Leave]]</f>
        <v>1 VL</v>
      </c>
      <c r="L4735" s="23">
        <f ca="1">NETWORKDAYS(LeaveTracker[[#This Row],[Start Date]],LeaveTracker[[#This Row],[End Date]],lstHolidays)</f>
        <v>1</v>
      </c>
      <c r="M4735" s="27"/>
    </row>
    <row r="4736" spans="1:13" ht="30" customHeight="1" x14ac:dyDescent="0.3">
      <c r="A4736" s="27">
        <f t="shared" si="49"/>
        <v>1040</v>
      </c>
      <c r="B4736" s="31">
        <v>45028</v>
      </c>
      <c r="C4736" s="31">
        <v>45012</v>
      </c>
      <c r="D4736" s="19" t="s">
        <v>863</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19" t="s">
        <v>81</v>
      </c>
      <c r="K4736" s="61" t="str">
        <f ca="1">LeaveTracker[[#This Row],[Days]]&amp;" "&amp;LeaveTracker[[#This Row],[Type of Leave]]</f>
        <v>9 SL</v>
      </c>
      <c r="L4736" s="23">
        <f ca="1">NETWORKDAYS(LeaveTracker[[#This Row],[Start Date]],LeaveTracker[[#This Row],[End Date]],lstHolidays)</f>
        <v>9</v>
      </c>
      <c r="M4736" s="27"/>
    </row>
    <row r="4737" spans="1:13" ht="30" customHeight="1" x14ac:dyDescent="0.3">
      <c r="A4737" s="27">
        <f t="shared" si="49"/>
        <v>1041</v>
      </c>
      <c r="B4737" s="31">
        <v>45028</v>
      </c>
      <c r="C4737" s="31">
        <v>45012</v>
      </c>
      <c r="D4737" s="19" t="s">
        <v>863</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19" t="s">
        <v>81</v>
      </c>
      <c r="K4737" s="61" t="str">
        <f ca="1">LeaveTracker[[#This Row],[Days]]&amp;" "&amp;LeaveTracker[[#This Row],[Type of Leave]]</f>
        <v>6 SL</v>
      </c>
      <c r="L4737" s="23">
        <f ca="1">NETWORKDAYS(LeaveTracker[[#This Row],[Start Date]],LeaveTracker[[#This Row],[End Date]],lstHolidays)</f>
        <v>6</v>
      </c>
      <c r="M4737" s="27"/>
    </row>
    <row r="4738" spans="1:13" ht="30" customHeight="1" x14ac:dyDescent="0.3">
      <c r="A4738" s="27">
        <f t="shared" si="49"/>
        <v>1042</v>
      </c>
      <c r="B4738" s="31">
        <v>45028</v>
      </c>
      <c r="C4738" s="31">
        <v>45013</v>
      </c>
      <c r="D4738" s="19" t="s">
        <v>1060</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19" t="s">
        <v>81</v>
      </c>
      <c r="K4738" s="61" t="str">
        <f ca="1">LeaveTracker[[#This Row],[Days]]&amp;" "&amp;LeaveTracker[[#This Row],[Type of Leave]]</f>
        <v>1 SL</v>
      </c>
      <c r="L4738" s="23">
        <f ca="1">NETWORKDAYS(LeaveTracker[[#This Row],[Start Date]],LeaveTracker[[#This Row],[End Date]],lstHolidays)</f>
        <v>1</v>
      </c>
      <c r="M4738" s="27"/>
    </row>
    <row r="4739" spans="1:13" ht="30" customHeight="1" x14ac:dyDescent="0.3">
      <c r="A4739" s="27">
        <f t="shared" si="49"/>
        <v>1043</v>
      </c>
      <c r="B4739" s="31">
        <v>45028</v>
      </c>
      <c r="C4739" s="31">
        <v>45002</v>
      </c>
      <c r="D4739" s="19" t="s">
        <v>407</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19" t="s">
        <v>81</v>
      </c>
      <c r="K4739" s="61" t="str">
        <f ca="1">LeaveTracker[[#This Row],[Days]]&amp;" "&amp;LeaveTracker[[#This Row],[Type of Leave]]</f>
        <v>1 SL</v>
      </c>
      <c r="L4739" s="23">
        <f ca="1">NETWORKDAYS(LeaveTracker[[#This Row],[Start Date]],LeaveTracker[[#This Row],[End Date]],lstHolidays)</f>
        <v>1</v>
      </c>
      <c r="M4739" s="27"/>
    </row>
    <row r="4740" spans="1:13" ht="30" customHeight="1" x14ac:dyDescent="0.3">
      <c r="A4740" s="27">
        <f t="shared" si="49"/>
        <v>1044</v>
      </c>
      <c r="B4740" s="31">
        <v>45028</v>
      </c>
      <c r="C4740" s="31">
        <v>45002</v>
      </c>
      <c r="D4740" s="19" t="s">
        <v>528</v>
      </c>
      <c r="E4740" s="19" t="str">
        <f>IF(ISBLANK(LeaveTracker[[#This Row],[Employee Name]]),"-----",VLOOKUP(LeaveTracker[[#This Row],[Employee Name]],Employees[[Employee Name]:[Office]],7))</f>
        <v>CROSSING ELEM SCH</v>
      </c>
      <c r="F4740" s="19" t="str">
        <f>IF(ISBLANK(LeaveTracker[[#This Row],[Employee Name]]),"-----",VLOOKUP(LeaveTracker[[#This Row],[Employee Name]],Employees[[Employee Name]:[Office]],6))</f>
        <v>REGULAR</v>
      </c>
      <c r="G4740" s="24">
        <v>44991</v>
      </c>
      <c r="H4740" s="24">
        <v>44991</v>
      </c>
      <c r="I4740" s="19" t="s">
        <v>81</v>
      </c>
      <c r="K4740" s="61" t="str">
        <f ca="1">LeaveTracker[[#This Row],[Days]]&amp;" "&amp;LeaveTracker[[#This Row],[Type of Leave]]</f>
        <v>1 SL</v>
      </c>
      <c r="L4740" s="23">
        <f ca="1">NETWORKDAYS(LeaveTracker[[#This Row],[Start Date]],LeaveTracker[[#This Row],[End Date]],lstHolidays)</f>
        <v>1</v>
      </c>
      <c r="M4740" s="27"/>
    </row>
    <row r="4741" spans="1:13" ht="30" customHeight="1" x14ac:dyDescent="0.3">
      <c r="A4741" s="27">
        <v>1044</v>
      </c>
      <c r="B4741" s="31">
        <v>45028</v>
      </c>
      <c r="C4741" s="31">
        <v>45002</v>
      </c>
      <c r="D4741" s="19" t="s">
        <v>528</v>
      </c>
      <c r="E4741" s="19" t="str">
        <f>IF(ISBLANK(LeaveTracker[[#This Row],[Employee Name]]),"-----",VLOOKUP(LeaveTracker[[#This Row],[Employee Name]],Employees[[Employee Name]:[Office]],7))</f>
        <v>CROSSING ELEM SCH</v>
      </c>
      <c r="F4741" s="19" t="str">
        <f>IF(ISBLANK(LeaveTracker[[#This Row],[Employee Name]]),"-----",VLOOKUP(LeaveTracker[[#This Row],[Employee Name]],Employees[[Employee Name]:[Office]],6))</f>
        <v>REGULAR</v>
      </c>
      <c r="G4741" s="24">
        <v>45001</v>
      </c>
      <c r="H4741" s="24">
        <v>45001</v>
      </c>
      <c r="I4741" s="19" t="s">
        <v>81</v>
      </c>
      <c r="K4741" s="61" t="str">
        <f ca="1">LeaveTracker[[#This Row],[Days]]&amp;" "&amp;LeaveTracker[[#This Row],[Type of Leave]]</f>
        <v>1 SL</v>
      </c>
      <c r="L4741" s="23">
        <f ca="1">NETWORKDAYS(LeaveTracker[[#This Row],[Start Date]],LeaveTracker[[#This Row],[End Date]],lstHolidays)</f>
        <v>1</v>
      </c>
      <c r="M4741" s="27"/>
    </row>
    <row r="4742" spans="1:13" ht="30" customHeight="1" x14ac:dyDescent="0.3">
      <c r="A4742" s="27">
        <f t="shared" si="49"/>
        <v>1045</v>
      </c>
      <c r="B4742" s="31">
        <v>45028</v>
      </c>
      <c r="C4742" s="31">
        <v>45141</v>
      </c>
      <c r="D4742" s="19" t="s">
        <v>1785</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19" t="s">
        <v>81</v>
      </c>
      <c r="K4742" s="61" t="str">
        <f ca="1">LeaveTracker[[#This Row],[Days]]&amp;" "&amp;LeaveTracker[[#This Row],[Type of Leave]]</f>
        <v>1 SL</v>
      </c>
      <c r="L4742" s="23">
        <f ca="1">NETWORKDAYS(LeaveTracker[[#This Row],[Start Date]],LeaveTracker[[#This Row],[End Date]],lstHolidays)</f>
        <v>1</v>
      </c>
      <c r="M4742" s="27"/>
    </row>
    <row r="4743" spans="1:13" ht="30" customHeight="1" x14ac:dyDescent="0.3">
      <c r="A4743" s="27">
        <f t="shared" si="49"/>
        <v>1046</v>
      </c>
      <c r="B4743" s="31">
        <v>45028</v>
      </c>
      <c r="C4743" s="31">
        <v>45005</v>
      </c>
      <c r="D4743" s="19" t="s">
        <v>1049</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19" t="s">
        <v>81</v>
      </c>
      <c r="K4743" s="61" t="str">
        <f ca="1">LeaveTracker[[#This Row],[Days]]&amp;" "&amp;LeaveTracker[[#This Row],[Type of Leave]]</f>
        <v>2 SL</v>
      </c>
      <c r="L4743" s="23">
        <f ca="1">NETWORKDAYS(LeaveTracker[[#This Row],[Start Date]],LeaveTracker[[#This Row],[End Date]],lstHolidays)</f>
        <v>2</v>
      </c>
      <c r="M4743" s="27"/>
    </row>
    <row r="4744" spans="1:13" ht="30" customHeight="1" x14ac:dyDescent="0.3">
      <c r="A4744" s="27">
        <v>1046</v>
      </c>
      <c r="B4744" s="31">
        <v>45028</v>
      </c>
      <c r="C4744" s="31">
        <v>45005</v>
      </c>
      <c r="D4744" s="19" t="s">
        <v>1049</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19" t="s">
        <v>81</v>
      </c>
      <c r="K4744" s="61" t="str">
        <f ca="1">LeaveTracker[[#This Row],[Days]]&amp;" "&amp;LeaveTracker[[#This Row],[Type of Leave]]</f>
        <v>1 SL</v>
      </c>
      <c r="L4744" s="23">
        <f ca="1">NETWORKDAYS(LeaveTracker[[#This Row],[Start Date]],LeaveTracker[[#This Row],[End Date]],lstHolidays)</f>
        <v>1</v>
      </c>
      <c r="M4744" s="27"/>
    </row>
    <row r="4745" spans="1:13" ht="30" customHeight="1" x14ac:dyDescent="0.3">
      <c r="A4745" s="27">
        <f t="shared" si="49"/>
        <v>1047</v>
      </c>
      <c r="B4745" s="31">
        <v>45028</v>
      </c>
      <c r="C4745" s="31">
        <v>45005</v>
      </c>
      <c r="D4745" s="19" t="s">
        <v>522</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19" t="s">
        <v>298</v>
      </c>
      <c r="J4745" s="43" t="s">
        <v>274</v>
      </c>
      <c r="K4745" s="61" t="str">
        <f ca="1">LeaveTracker[[#This Row],[Days]]&amp;" "&amp;LeaveTracker[[#This Row],[Type of Leave]]</f>
        <v>1 OTHER</v>
      </c>
      <c r="L4745" s="23">
        <f ca="1">NETWORKDAYS(LeaveTracker[[#This Row],[Start Date]],LeaveTracker[[#This Row],[End Date]],lstHolidays)</f>
        <v>1</v>
      </c>
      <c r="M4745" s="27"/>
    </row>
    <row r="4746" spans="1:13" ht="30" customHeight="1" x14ac:dyDescent="0.3">
      <c r="A4746" s="27">
        <v>1047</v>
      </c>
      <c r="B4746" s="31">
        <v>45028</v>
      </c>
      <c r="C4746" s="31">
        <v>45005</v>
      </c>
      <c r="D4746" s="19" t="s">
        <v>522</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19" t="s">
        <v>298</v>
      </c>
      <c r="J4746" s="43" t="s">
        <v>274</v>
      </c>
      <c r="K4746" s="61" t="str">
        <f ca="1">LeaveTracker[[#This Row],[Days]]&amp;" "&amp;LeaveTracker[[#This Row],[Type of Leave]]</f>
        <v>1 OTHER</v>
      </c>
      <c r="L4746" s="23">
        <f ca="1">NETWORKDAYS(LeaveTracker[[#This Row],[Start Date]],LeaveTracker[[#This Row],[End Date]],lstHolidays)</f>
        <v>1</v>
      </c>
      <c r="M4746" s="27"/>
    </row>
    <row r="4747" spans="1:13" ht="30" customHeight="1" x14ac:dyDescent="0.3">
      <c r="A4747" s="27">
        <f t="shared" si="49"/>
        <v>1048</v>
      </c>
      <c r="B4747" s="31">
        <v>45028</v>
      </c>
      <c r="C4747" s="31">
        <v>45172</v>
      </c>
      <c r="D4747" s="19" t="s">
        <v>1092</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19" t="s">
        <v>298</v>
      </c>
      <c r="J4747" s="43" t="s">
        <v>105</v>
      </c>
      <c r="K4747" s="61" t="str">
        <f ca="1">LeaveTracker[[#This Row],[Days]]&amp;" "&amp;LeaveTracker[[#This Row],[Type of Leave]]</f>
        <v>1 OTHER</v>
      </c>
      <c r="L4747" s="23">
        <f ca="1">NETWORKDAYS(LeaveTracker[[#This Row],[Start Date]],LeaveTracker[[#This Row],[End Date]],lstHolidays)</f>
        <v>1</v>
      </c>
      <c r="M4747" s="27"/>
    </row>
    <row r="4748" spans="1:13" ht="30" customHeight="1" x14ac:dyDescent="0.3">
      <c r="A4748" s="27">
        <f t="shared" si="49"/>
        <v>1049</v>
      </c>
      <c r="B4748" s="31">
        <v>45028</v>
      </c>
      <c r="C4748" s="31">
        <v>45005</v>
      </c>
      <c r="D4748" s="19" t="s">
        <v>362</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19" t="s">
        <v>81</v>
      </c>
      <c r="K4748" s="61" t="str">
        <f ca="1">LeaveTracker[[#This Row],[Days]]&amp;" "&amp;LeaveTracker[[#This Row],[Type of Leave]]</f>
        <v>1 SL</v>
      </c>
      <c r="L4748" s="23">
        <f ca="1">NETWORKDAYS(LeaveTracker[[#This Row],[Start Date]],LeaveTracker[[#This Row],[End Date]],lstHolidays)</f>
        <v>1</v>
      </c>
      <c r="M4748" s="27"/>
    </row>
    <row r="4749" spans="1:13" ht="30" customHeight="1" x14ac:dyDescent="0.3">
      <c r="A4749" s="27">
        <f t="shared" si="49"/>
        <v>1050</v>
      </c>
      <c r="B4749" s="31">
        <v>45028</v>
      </c>
      <c r="C4749" s="31">
        <v>45014</v>
      </c>
      <c r="D4749" s="19" t="s">
        <v>1936</v>
      </c>
      <c r="E4749" s="19" t="str">
        <f>IF(ISBLANK(LeaveTracker[[#This Row],[Employee Name]]),"-----",VLOOKUP(LeaveTracker[[#This Row],[Employee Name]],Employees[[Employee Name]:[Office]],7))</f>
        <v>ONT</v>
      </c>
      <c r="F4749" s="19" t="str">
        <f>IF(ISBLANK(LeaveTracker[[#This Row],[Employee Name]]),"-----",VLOOKUP(LeaveTracker[[#This Row],[Employee Name]],Employees[[Employee Name]:[Office]],6))</f>
        <v>CASUAL</v>
      </c>
      <c r="G4749" s="24">
        <v>45012</v>
      </c>
      <c r="H4749" s="24">
        <v>45013</v>
      </c>
      <c r="I4749" s="19" t="s">
        <v>81</v>
      </c>
      <c r="K4749" s="61" t="str">
        <f ca="1">LeaveTracker[[#This Row],[Days]]&amp;" "&amp;LeaveTracker[[#This Row],[Type of Leave]]</f>
        <v>2 SL</v>
      </c>
      <c r="L4749" s="23">
        <f ca="1">NETWORKDAYS(LeaveTracker[[#This Row],[Start Date]],LeaveTracker[[#This Row],[End Date]],lstHolidays)</f>
        <v>2</v>
      </c>
      <c r="M4749" s="27"/>
    </row>
    <row r="4750" spans="1:13" ht="30" customHeight="1" x14ac:dyDescent="0.3">
      <c r="A4750" s="27">
        <f t="shared" si="49"/>
        <v>1051</v>
      </c>
      <c r="B4750" s="31">
        <v>45028</v>
      </c>
      <c r="C4750" s="31">
        <v>45014</v>
      </c>
      <c r="D4750" s="19" t="s">
        <v>242</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19" t="s">
        <v>81</v>
      </c>
      <c r="K4750" s="61" t="str">
        <f ca="1">LeaveTracker[[#This Row],[Days]]&amp;" "&amp;LeaveTracker[[#This Row],[Type of Leave]]</f>
        <v>1 SL</v>
      </c>
      <c r="L4750" s="23">
        <f ca="1">NETWORKDAYS(LeaveTracker[[#This Row],[Start Date]],LeaveTracker[[#This Row],[End Date]],lstHolidays)</f>
        <v>1</v>
      </c>
      <c r="M4750" s="27"/>
    </row>
    <row r="4751" spans="1:13" ht="30" customHeight="1" x14ac:dyDescent="0.3">
      <c r="A4751" s="27">
        <f t="shared" si="49"/>
        <v>1052</v>
      </c>
      <c r="B4751" s="31">
        <v>45028</v>
      </c>
      <c r="C4751" s="31">
        <v>45014</v>
      </c>
      <c r="D4751" s="19" t="s">
        <v>238</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19" t="s">
        <v>82</v>
      </c>
      <c r="K4751" s="61" t="str">
        <f ca="1">LeaveTracker[[#This Row],[Days]]&amp;" "&amp;LeaveTracker[[#This Row],[Type of Leave]]</f>
        <v>2 VL</v>
      </c>
      <c r="L4751" s="23">
        <f ca="1">NETWORKDAYS(LeaveTracker[[#This Row],[Start Date]],LeaveTracker[[#This Row],[End Date]],lstHolidays)</f>
        <v>2</v>
      </c>
      <c r="M4751" s="27"/>
    </row>
    <row r="4752" spans="1:13" ht="30" customHeight="1" x14ac:dyDescent="0.3">
      <c r="A4752" s="27">
        <f t="shared" si="49"/>
        <v>1053</v>
      </c>
      <c r="B4752" s="31">
        <v>45028</v>
      </c>
      <c r="C4752" s="31">
        <v>44929</v>
      </c>
      <c r="D4752" s="19" t="s">
        <v>1831</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19" t="s">
        <v>81</v>
      </c>
      <c r="K4752" s="61" t="str">
        <f ca="1">LeaveTracker[[#This Row],[Days]]&amp;" "&amp;LeaveTracker[[#This Row],[Type of Leave]]</f>
        <v>1 SL</v>
      </c>
      <c r="L4752" s="23">
        <f ca="1">NETWORKDAYS(LeaveTracker[[#This Row],[Start Date]],LeaveTracker[[#This Row],[End Date]],lstHolidays)</f>
        <v>1</v>
      </c>
      <c r="M4752" s="27"/>
    </row>
    <row r="4753" spans="1:13" ht="30" customHeight="1" x14ac:dyDescent="0.3">
      <c r="A4753" s="27">
        <f t="shared" si="49"/>
        <v>1054</v>
      </c>
      <c r="B4753" s="31">
        <v>45028</v>
      </c>
      <c r="C4753" s="31">
        <v>44988</v>
      </c>
      <c r="D4753" s="19" t="s">
        <v>1883</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19" t="s">
        <v>81</v>
      </c>
      <c r="K4753" s="61" t="str">
        <f ca="1">LeaveTracker[[#This Row],[Days]]&amp;" "&amp;LeaveTracker[[#This Row],[Type of Leave]]</f>
        <v>1 SL</v>
      </c>
      <c r="L4753" s="23">
        <f ca="1">NETWORKDAYS(LeaveTracker[[#This Row],[Start Date]],LeaveTracker[[#This Row],[End Date]],lstHolidays)</f>
        <v>1</v>
      </c>
      <c r="M4753" s="27"/>
    </row>
    <row r="4754" spans="1:13" ht="30" customHeight="1" x14ac:dyDescent="0.3">
      <c r="A4754" s="27">
        <f t="shared" si="49"/>
        <v>1055</v>
      </c>
      <c r="B4754" s="31">
        <v>45028</v>
      </c>
      <c r="C4754" s="62">
        <v>44993</v>
      </c>
      <c r="D4754" s="19" t="s">
        <v>1971</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19" t="s">
        <v>81</v>
      </c>
      <c r="K4754" s="61" t="str">
        <f ca="1">LeaveTracker[[#This Row],[Days]]&amp;" "&amp;LeaveTracker[[#This Row],[Type of Leave]]</f>
        <v>1 SL</v>
      </c>
      <c r="L4754" s="23">
        <f ca="1">NETWORKDAYS(LeaveTracker[[#This Row],[Start Date]],LeaveTracker[[#This Row],[End Date]],lstHolidays)</f>
        <v>1</v>
      </c>
      <c r="M4754" s="27"/>
    </row>
    <row r="4755" spans="1:13" ht="30" customHeight="1" x14ac:dyDescent="0.3">
      <c r="A4755" s="27">
        <f t="shared" si="49"/>
        <v>1056</v>
      </c>
      <c r="B4755" s="31">
        <v>45028</v>
      </c>
      <c r="C4755" s="31">
        <v>45008</v>
      </c>
      <c r="D4755" s="19" t="s">
        <v>1834</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19" t="s">
        <v>82</v>
      </c>
      <c r="K4755" s="61" t="str">
        <f ca="1">LeaveTracker[[#This Row],[Days]]&amp;" "&amp;LeaveTracker[[#This Row],[Type of Leave]]</f>
        <v>1 VL</v>
      </c>
      <c r="L4755" s="23">
        <f ca="1">NETWORKDAYS(LeaveTracker[[#This Row],[Start Date]],LeaveTracker[[#This Row],[End Date]],lstHolidays)</f>
        <v>1</v>
      </c>
      <c r="M4755" s="27"/>
    </row>
    <row r="4756" spans="1:13" ht="30" customHeight="1" x14ac:dyDescent="0.3">
      <c r="A4756" s="27">
        <v>1056</v>
      </c>
      <c r="B4756" s="31">
        <v>45028</v>
      </c>
      <c r="C4756" s="31">
        <v>45008</v>
      </c>
      <c r="D4756" s="19" t="s">
        <v>1834</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19" t="s">
        <v>82</v>
      </c>
      <c r="K4756" s="61" t="str">
        <f ca="1">LeaveTracker[[#This Row],[Days]]&amp;" "&amp;LeaveTracker[[#This Row],[Type of Leave]]</f>
        <v>1 VL</v>
      </c>
      <c r="L4756" s="23">
        <f ca="1">NETWORKDAYS(LeaveTracker[[#This Row],[Start Date]],LeaveTracker[[#This Row],[End Date]],lstHolidays)</f>
        <v>1</v>
      </c>
      <c r="M4756" s="27"/>
    </row>
    <row r="4757" spans="1:13" ht="30" customHeight="1" x14ac:dyDescent="0.3">
      <c r="A4757" s="27">
        <f t="shared" si="49"/>
        <v>1057</v>
      </c>
      <c r="B4757" s="31">
        <v>45028</v>
      </c>
      <c r="C4757" s="31">
        <v>44998</v>
      </c>
      <c r="D4757" s="19" t="s">
        <v>1805</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19" t="s">
        <v>81</v>
      </c>
      <c r="K4757" s="61" t="str">
        <f>LeaveTracker[[#This Row],[Days]]&amp;" "&amp;LeaveTracker[[#This Row],[Type of Leave]]</f>
        <v>1 SL</v>
      </c>
      <c r="L4757" s="23">
        <v>1</v>
      </c>
      <c r="M4757" s="27"/>
    </row>
    <row r="4758" spans="1:13" ht="30" customHeight="1" x14ac:dyDescent="0.3">
      <c r="A4758" s="27">
        <f t="shared" si="49"/>
        <v>1058</v>
      </c>
      <c r="B4758" s="31">
        <v>45028</v>
      </c>
      <c r="C4758" s="24">
        <v>44992</v>
      </c>
      <c r="D4758" s="19" t="s">
        <v>1801</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19" t="s">
        <v>81</v>
      </c>
      <c r="K4758" s="61" t="str">
        <f ca="1">LeaveTracker[[#This Row],[Days]]&amp;" "&amp;LeaveTracker[[#This Row],[Type of Leave]]</f>
        <v>14 SL</v>
      </c>
      <c r="L4758" s="23">
        <f ca="1">NETWORKDAYS(LeaveTracker[[#This Row],[Start Date]],LeaveTracker[[#This Row],[End Date]],lstHolidays)</f>
        <v>14</v>
      </c>
      <c r="M4758" s="27"/>
    </row>
    <row r="4759" spans="1:13" ht="30" customHeight="1" x14ac:dyDescent="0.3">
      <c r="A4759" s="27">
        <f t="shared" si="49"/>
        <v>1059</v>
      </c>
      <c r="B4759" s="31">
        <v>45028</v>
      </c>
      <c r="C4759" s="31">
        <v>45012</v>
      </c>
      <c r="D4759" s="19" t="s">
        <v>1815</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19" t="s">
        <v>298</v>
      </c>
      <c r="J4759" s="43" t="s">
        <v>2127</v>
      </c>
      <c r="K4759" s="61" t="str">
        <f ca="1">LeaveTracker[[#This Row],[Days]]&amp;" "&amp;LeaveTracker[[#This Row],[Type of Leave]]</f>
        <v>1 OTHER</v>
      </c>
      <c r="L4759" s="23">
        <f ca="1">NETWORKDAYS(LeaveTracker[[#This Row],[Start Date]],LeaveTracker[[#This Row],[End Date]],lstHolidays)</f>
        <v>1</v>
      </c>
      <c r="M4759" s="27"/>
    </row>
    <row r="4760" spans="1:13" ht="30" customHeight="1" x14ac:dyDescent="0.3">
      <c r="A4760" s="27">
        <f t="shared" si="49"/>
        <v>1060</v>
      </c>
      <c r="B4760" s="31">
        <v>45028</v>
      </c>
      <c r="C4760" s="31">
        <v>44995</v>
      </c>
      <c r="D4760" s="19" t="s">
        <v>1815</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19" t="s">
        <v>81</v>
      </c>
      <c r="K4760" s="61" t="str">
        <f ca="1">LeaveTracker[[#This Row],[Days]]&amp;" "&amp;LeaveTracker[[#This Row],[Type of Leave]]</f>
        <v>1 SL</v>
      </c>
      <c r="L4760" s="23">
        <f ca="1">NETWORKDAYS(LeaveTracker[[#This Row],[Start Date]],LeaveTracker[[#This Row],[End Date]],lstHolidays)</f>
        <v>1</v>
      </c>
      <c r="M4760" s="27"/>
    </row>
    <row r="4761" spans="1:13" ht="30" customHeight="1" x14ac:dyDescent="0.3">
      <c r="A4761" s="27">
        <f t="shared" si="49"/>
        <v>1061</v>
      </c>
      <c r="B4761" s="31">
        <v>45028</v>
      </c>
      <c r="C4761" s="31">
        <v>45008</v>
      </c>
      <c r="D4761" s="19" t="s">
        <v>1814</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19" t="s">
        <v>82</v>
      </c>
      <c r="K4761" s="61" t="str">
        <f ca="1">LeaveTracker[[#This Row],[Days]]&amp;" "&amp;LeaveTracker[[#This Row],[Type of Leave]]</f>
        <v>2 VL</v>
      </c>
      <c r="L4761" s="23">
        <f ca="1">NETWORKDAYS(LeaveTracker[[#This Row],[Start Date]],LeaveTracker[[#This Row],[End Date]],lstHolidays)</f>
        <v>2</v>
      </c>
      <c r="M4761" s="27"/>
    </row>
    <row r="4762" spans="1:13" ht="30" customHeight="1" x14ac:dyDescent="0.3">
      <c r="A4762" s="27">
        <f t="shared" si="49"/>
        <v>1062</v>
      </c>
      <c r="B4762" s="31">
        <v>45028</v>
      </c>
      <c r="C4762" s="31">
        <v>44998</v>
      </c>
      <c r="D4762" s="19" t="s">
        <v>1814</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19" t="s">
        <v>81</v>
      </c>
      <c r="K4762" s="61" t="str">
        <f ca="1">LeaveTracker[[#This Row],[Days]]&amp;" "&amp;LeaveTracker[[#This Row],[Type of Leave]]</f>
        <v>1 SL</v>
      </c>
      <c r="L4762" s="23">
        <f ca="1">NETWORKDAYS(LeaveTracker[[#This Row],[Start Date]],LeaveTracker[[#This Row],[End Date]],lstHolidays)</f>
        <v>1</v>
      </c>
      <c r="M4762" s="27"/>
    </row>
    <row r="4763" spans="1:13" ht="30" customHeight="1" x14ac:dyDescent="0.3">
      <c r="A4763" s="27">
        <f t="shared" si="49"/>
        <v>1063</v>
      </c>
      <c r="B4763" s="31">
        <v>45028</v>
      </c>
      <c r="C4763" s="31">
        <v>44992</v>
      </c>
      <c r="D4763" s="19" t="s">
        <v>1817</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19" t="s">
        <v>298</v>
      </c>
      <c r="J4763" s="43" t="s">
        <v>105</v>
      </c>
      <c r="K4763" s="61" t="str">
        <f ca="1">LeaveTracker[[#This Row],[Days]]&amp;" "&amp;LeaveTracker[[#This Row],[Type of Leave]]</f>
        <v>3 OTHER</v>
      </c>
      <c r="L4763" s="23">
        <f ca="1">NETWORKDAYS(LeaveTracker[[#This Row],[Start Date]],LeaveTracker[[#This Row],[End Date]],lstHolidays)</f>
        <v>3</v>
      </c>
      <c r="M4763" s="27"/>
    </row>
    <row r="4764" spans="1:13" ht="30" customHeight="1" x14ac:dyDescent="0.3">
      <c r="A4764" s="27">
        <f t="shared" si="49"/>
        <v>1064</v>
      </c>
      <c r="B4764" s="31">
        <v>45028</v>
      </c>
      <c r="C4764" s="31">
        <v>44991</v>
      </c>
      <c r="D4764" s="19" t="s">
        <v>1817</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19" t="s">
        <v>81</v>
      </c>
      <c r="K4764" s="61" t="str">
        <f ca="1">LeaveTracker[[#This Row],[Days]]&amp;" "&amp;LeaveTracker[[#This Row],[Type of Leave]]</f>
        <v>2 SL</v>
      </c>
      <c r="L4764" s="23">
        <f ca="1">NETWORKDAYS(LeaveTracker[[#This Row],[Start Date]],LeaveTracker[[#This Row],[End Date]],lstHolidays)</f>
        <v>2</v>
      </c>
      <c r="M4764" s="27"/>
    </row>
    <row r="4765" spans="1:13" ht="30" customHeight="1" x14ac:dyDescent="0.3">
      <c r="A4765" s="27">
        <f t="shared" si="49"/>
        <v>1065</v>
      </c>
      <c r="B4765" s="31">
        <v>45028</v>
      </c>
      <c r="C4765" s="31">
        <v>44986</v>
      </c>
      <c r="D4765" s="19" t="s">
        <v>1817</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19" t="s">
        <v>81</v>
      </c>
      <c r="K4765" s="61" t="str">
        <f ca="1">LeaveTracker[[#This Row],[Days]]&amp;" "&amp;LeaveTracker[[#This Row],[Type of Leave]]</f>
        <v>2 SL</v>
      </c>
      <c r="L4765" s="23">
        <f ca="1">NETWORKDAYS(LeaveTracker[[#This Row],[Start Date]],LeaveTracker[[#This Row],[End Date]],lstHolidays)</f>
        <v>2</v>
      </c>
      <c r="M4765" s="27"/>
    </row>
    <row r="4766" spans="1:13" ht="30" customHeight="1" x14ac:dyDescent="0.3">
      <c r="A4766" s="27">
        <f t="shared" ref="A4766:A4829" si="50">A4765+1</f>
        <v>1066</v>
      </c>
      <c r="B4766" s="31">
        <v>45028</v>
      </c>
      <c r="C4766" s="31">
        <v>44974</v>
      </c>
      <c r="D4766" s="19" t="s">
        <v>1817</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19" t="s">
        <v>81</v>
      </c>
      <c r="K4766" s="61" t="str">
        <f ca="1">LeaveTracker[[#This Row],[Days]]&amp;" "&amp;LeaveTracker[[#This Row],[Type of Leave]]</f>
        <v>1 SL</v>
      </c>
      <c r="L4766" s="23">
        <f ca="1">NETWORKDAYS(LeaveTracker[[#This Row],[Start Date]],LeaveTracker[[#This Row],[End Date]],lstHolidays)</f>
        <v>1</v>
      </c>
      <c r="M4766" s="27"/>
    </row>
    <row r="4767" spans="1:13" ht="30" customHeight="1" x14ac:dyDescent="0.3">
      <c r="A4767" s="27">
        <f t="shared" si="50"/>
        <v>1067</v>
      </c>
      <c r="B4767" s="31">
        <v>45028</v>
      </c>
      <c r="C4767" s="31">
        <v>45014</v>
      </c>
      <c r="D4767" s="19" t="s">
        <v>1822</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19" t="s">
        <v>298</v>
      </c>
      <c r="J4767" s="43" t="s">
        <v>105</v>
      </c>
      <c r="K4767" s="61" t="str">
        <f>LeaveTracker[[#This Row],[Days]]&amp;" "&amp;LeaveTracker[[#This Row],[Type of Leave]]</f>
        <v>3 OTHER</v>
      </c>
      <c r="L4767" s="23">
        <v>3</v>
      </c>
      <c r="M4767" s="27"/>
    </row>
    <row r="4768" spans="1:13" ht="30" customHeight="1" x14ac:dyDescent="0.3">
      <c r="A4768" s="27">
        <f t="shared" si="50"/>
        <v>1068</v>
      </c>
      <c r="B4768" s="31">
        <v>45028</v>
      </c>
      <c r="C4768" s="31">
        <v>45013</v>
      </c>
      <c r="D4768" s="19" t="s">
        <v>1822</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19" t="s">
        <v>81</v>
      </c>
      <c r="K4768" s="61" t="str">
        <f ca="1">LeaveTracker[[#This Row],[Days]]&amp;" "&amp;LeaveTracker[[#This Row],[Type of Leave]]</f>
        <v>3 SL</v>
      </c>
      <c r="L4768" s="23">
        <f ca="1">NETWORKDAYS(LeaveTracker[[#This Row],[Start Date]],LeaveTracker[[#This Row],[End Date]],lstHolidays)</f>
        <v>3</v>
      </c>
      <c r="M4768" s="27"/>
    </row>
    <row r="4769" spans="1:13" ht="30" customHeight="1" x14ac:dyDescent="0.3">
      <c r="A4769" s="27">
        <f t="shared" si="50"/>
        <v>1069</v>
      </c>
      <c r="B4769" s="31">
        <v>45028</v>
      </c>
      <c r="C4769" s="31">
        <v>45012</v>
      </c>
      <c r="D4769" s="19" t="s">
        <v>1931</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19" t="s">
        <v>81</v>
      </c>
      <c r="K4769" s="61" t="str">
        <f ca="1">LeaveTracker[[#This Row],[Days]]&amp;" "&amp;LeaveTracker[[#This Row],[Type of Leave]]</f>
        <v>2 SL</v>
      </c>
      <c r="L4769" s="23">
        <f ca="1">NETWORKDAYS(LeaveTracker[[#This Row],[Start Date]],LeaveTracker[[#This Row],[End Date]],lstHolidays)</f>
        <v>2</v>
      </c>
      <c r="M4769" s="27"/>
    </row>
    <row r="4770" spans="1:13" ht="30" customHeight="1" x14ac:dyDescent="0.3">
      <c r="A4770" s="27">
        <f t="shared" si="50"/>
        <v>1070</v>
      </c>
      <c r="B4770" s="31">
        <v>45028</v>
      </c>
      <c r="C4770" s="31">
        <v>44994</v>
      </c>
      <c r="D4770" s="19" t="s">
        <v>1872</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19" t="s">
        <v>81</v>
      </c>
      <c r="K4770" s="61" t="str">
        <f ca="1">LeaveTracker[[#This Row],[Days]]&amp;" "&amp;LeaveTracker[[#This Row],[Type of Leave]]</f>
        <v>2 SL</v>
      </c>
      <c r="L4770" s="23">
        <f ca="1">NETWORKDAYS(LeaveTracker[[#This Row],[Start Date]],LeaveTracker[[#This Row],[End Date]],lstHolidays)</f>
        <v>2</v>
      </c>
      <c r="M4770" s="27"/>
    </row>
    <row r="4771" spans="1:13" ht="30" customHeight="1" x14ac:dyDescent="0.3">
      <c r="A4771" s="27">
        <f t="shared" si="50"/>
        <v>1071</v>
      </c>
      <c r="B4771" s="31">
        <v>45028</v>
      </c>
      <c r="C4771" s="31">
        <v>44991</v>
      </c>
      <c r="D4771" s="19" t="s">
        <v>1880</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19" t="s">
        <v>81</v>
      </c>
      <c r="K4771" s="61" t="str">
        <f>LeaveTracker[[#This Row],[Days]]&amp;" "&amp;LeaveTracker[[#This Row],[Type of Leave]]</f>
        <v>2 SL</v>
      </c>
      <c r="L4771" s="23">
        <v>2</v>
      </c>
      <c r="M4771" s="27"/>
    </row>
    <row r="4772" spans="1:13" ht="30" customHeight="1" x14ac:dyDescent="0.3">
      <c r="A4772" s="27">
        <f t="shared" si="50"/>
        <v>1072</v>
      </c>
      <c r="B4772" s="31">
        <v>45028</v>
      </c>
      <c r="C4772" s="31">
        <v>45005</v>
      </c>
      <c r="D4772" s="19" t="s">
        <v>332</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19" t="s">
        <v>81</v>
      </c>
      <c r="K4772" s="61" t="str">
        <f ca="1">LeaveTracker[[#This Row],[Days]]&amp;" "&amp;LeaveTracker[[#This Row],[Type of Leave]]</f>
        <v>1 SL</v>
      </c>
      <c r="L4772" s="23">
        <f ca="1">NETWORKDAYS(LeaveTracker[[#This Row],[Start Date]],LeaveTracker[[#This Row],[End Date]],lstHolidays)</f>
        <v>1</v>
      </c>
      <c r="M4772" s="27"/>
    </row>
    <row r="4773" spans="1:13" ht="30" customHeight="1" x14ac:dyDescent="0.3">
      <c r="A4773" s="27">
        <f t="shared" si="50"/>
        <v>1073</v>
      </c>
      <c r="B4773" s="31">
        <v>45028</v>
      </c>
      <c r="C4773" s="31">
        <v>44996</v>
      </c>
      <c r="D4773" s="19" t="s">
        <v>1932</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19" t="s">
        <v>82</v>
      </c>
      <c r="K4773" s="61" t="str">
        <f ca="1">LeaveTracker[[#This Row],[Days]]&amp;" "&amp;LeaveTracker[[#This Row],[Type of Leave]]</f>
        <v>1 VL</v>
      </c>
      <c r="L4773" s="23">
        <f ca="1">NETWORKDAYS(LeaveTracker[[#This Row],[Start Date]],LeaveTracker[[#This Row],[End Date]],lstHolidays)</f>
        <v>1</v>
      </c>
      <c r="M4773" s="27"/>
    </row>
    <row r="4774" spans="1:13" ht="30" customHeight="1" x14ac:dyDescent="0.3">
      <c r="A4774" s="27">
        <v>1073</v>
      </c>
      <c r="B4774" s="31">
        <v>45028</v>
      </c>
      <c r="C4774" s="31">
        <v>44996</v>
      </c>
      <c r="D4774" s="19" t="s">
        <v>1932</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19" t="s">
        <v>82</v>
      </c>
      <c r="K4774" s="61" t="str">
        <f ca="1">LeaveTracker[[#This Row],[Days]]&amp;" "&amp;LeaveTracker[[#This Row],[Type of Leave]]</f>
        <v>4 VL</v>
      </c>
      <c r="L4774" s="23">
        <f ca="1">NETWORKDAYS(LeaveTracker[[#This Row],[Start Date]],LeaveTracker[[#This Row],[End Date]],lstHolidays)</f>
        <v>4</v>
      </c>
      <c r="M4774" s="27"/>
    </row>
    <row r="4775" spans="1:13" ht="30" customHeight="1" x14ac:dyDescent="0.3">
      <c r="A4775" s="27">
        <f t="shared" si="50"/>
        <v>1074</v>
      </c>
      <c r="B4775" s="31">
        <v>45028</v>
      </c>
      <c r="C4775" s="31">
        <v>45009</v>
      </c>
      <c r="D4775" s="19" t="s">
        <v>1974</v>
      </c>
      <c r="E4775" s="19" t="str">
        <f>IF(ISBLANK(LeaveTracker[[#This Row],[Employee Name]]),"-----",VLOOKUP(LeaveTracker[[#This Row],[Employee Name]],Employees[[Employee Name]:[Office]],7))</f>
        <v>CENRO</v>
      </c>
      <c r="F4775" s="19">
        <f>IF(ISBLANK(LeaveTracker[[#This Row],[Employee Name]]),"-----",VLOOKUP(LeaveTracker[[#This Row],[Employee Name]],Employees[[Employee Name]:[Office]],6))</f>
        <v>0</v>
      </c>
      <c r="G4775" s="24">
        <v>45022</v>
      </c>
      <c r="H4775" s="24">
        <v>45024</v>
      </c>
      <c r="I4775" s="19" t="s">
        <v>82</v>
      </c>
      <c r="K4775" s="61" t="str">
        <f>LeaveTracker[[#This Row],[Days]]&amp;" "&amp;LeaveTracker[[#This Row],[Type of Leave]]</f>
        <v>3 VL</v>
      </c>
      <c r="L4775" s="23">
        <v>3</v>
      </c>
      <c r="M4775" s="27"/>
    </row>
    <row r="4776" spans="1:13" ht="30" customHeight="1" x14ac:dyDescent="0.3">
      <c r="A4776" s="27">
        <f t="shared" si="50"/>
        <v>1075</v>
      </c>
      <c r="B4776" s="31">
        <v>45028</v>
      </c>
      <c r="C4776" s="31">
        <v>45005</v>
      </c>
      <c r="D4776" s="19" t="s">
        <v>1974</v>
      </c>
      <c r="E4776" s="19" t="str">
        <f>IF(ISBLANK(LeaveTracker[[#This Row],[Employee Name]]),"-----",VLOOKUP(LeaveTracker[[#This Row],[Employee Name]],Employees[[Employee Name]:[Office]],7))</f>
        <v>CENRO</v>
      </c>
      <c r="F4776" s="19">
        <f>IF(ISBLANK(LeaveTracker[[#This Row],[Employee Name]]),"-----",VLOOKUP(LeaveTracker[[#This Row],[Employee Name]],Employees[[Employee Name]:[Office]],6))</f>
        <v>0</v>
      </c>
      <c r="G4776" s="24">
        <v>45012</v>
      </c>
      <c r="H4776" s="24">
        <v>45012</v>
      </c>
      <c r="I4776" s="19" t="s">
        <v>82</v>
      </c>
      <c r="K4776" s="61" t="str">
        <f ca="1">LeaveTracker[[#This Row],[Days]]&amp;" "&amp;LeaveTracker[[#This Row],[Type of Leave]]</f>
        <v>1 VL</v>
      </c>
      <c r="L4776" s="23">
        <f ca="1">NETWORKDAYS(LeaveTracker[[#This Row],[Start Date]],LeaveTracker[[#This Row],[End Date]],lstHolidays)</f>
        <v>1</v>
      </c>
      <c r="M4776" s="27"/>
    </row>
    <row r="4777" spans="1:13" ht="30" customHeight="1" x14ac:dyDescent="0.3">
      <c r="A4777" s="27">
        <f t="shared" si="50"/>
        <v>1076</v>
      </c>
      <c r="B4777" s="31">
        <v>45028</v>
      </c>
      <c r="C4777" s="31">
        <v>44974</v>
      </c>
      <c r="D4777" s="19" t="s">
        <v>1771</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19" t="s">
        <v>82</v>
      </c>
      <c r="K4777" s="61" t="str">
        <f ca="1">LeaveTracker[[#This Row],[Days]]&amp;" "&amp;LeaveTracker[[#This Row],[Type of Leave]]</f>
        <v>2 VL</v>
      </c>
      <c r="L4777" s="23">
        <f ca="1">NETWORKDAYS(LeaveTracker[[#This Row],[Start Date]],LeaveTracker[[#This Row],[End Date]],lstHolidays)</f>
        <v>2</v>
      </c>
      <c r="M4777" s="27"/>
    </row>
    <row r="4778" spans="1:13" ht="30" customHeight="1" x14ac:dyDescent="0.3">
      <c r="A4778" s="27">
        <v>1076</v>
      </c>
      <c r="B4778" s="31">
        <v>45028</v>
      </c>
      <c r="C4778" s="31">
        <v>44974</v>
      </c>
      <c r="D4778" s="19" t="s">
        <v>1771</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19" t="s">
        <v>82</v>
      </c>
      <c r="K4778" s="61" t="str">
        <f ca="1">LeaveTracker[[#This Row],[Days]]&amp;" "&amp;LeaveTracker[[#This Row],[Type of Leave]]</f>
        <v>4 VL</v>
      </c>
      <c r="L4778" s="23">
        <f ca="1">NETWORKDAYS(LeaveTracker[[#This Row],[Start Date]],LeaveTracker[[#This Row],[End Date]],lstHolidays)</f>
        <v>4</v>
      </c>
      <c r="M4778" s="27"/>
    </row>
    <row r="4779" spans="1:13" ht="30" customHeight="1" x14ac:dyDescent="0.3">
      <c r="A4779" s="27">
        <v>1076</v>
      </c>
      <c r="B4779" s="31">
        <v>45028</v>
      </c>
      <c r="C4779" s="31">
        <v>44974</v>
      </c>
      <c r="D4779" s="19" t="s">
        <v>1771</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19" t="s">
        <v>82</v>
      </c>
      <c r="K4779" s="61" t="str">
        <f ca="1">LeaveTracker[[#This Row],[Days]]&amp;" "&amp;LeaveTracker[[#This Row],[Type of Leave]]</f>
        <v>1 VL</v>
      </c>
      <c r="L4779" s="23">
        <f ca="1">NETWORKDAYS(LeaveTracker[[#This Row],[Start Date]],LeaveTracker[[#This Row],[End Date]],lstHolidays)</f>
        <v>1</v>
      </c>
      <c r="M4779" s="27"/>
    </row>
    <row r="4780" spans="1:13" ht="30" customHeight="1" x14ac:dyDescent="0.3">
      <c r="A4780" s="27">
        <f t="shared" si="50"/>
        <v>1077</v>
      </c>
      <c r="B4780" s="31">
        <v>45028</v>
      </c>
      <c r="C4780" s="31">
        <v>44991</v>
      </c>
      <c r="D4780" s="19" t="s">
        <v>1974</v>
      </c>
      <c r="E4780" s="19" t="str">
        <f>IF(ISBLANK(LeaveTracker[[#This Row],[Employee Name]]),"-----",VLOOKUP(LeaveTracker[[#This Row],[Employee Name]],Employees[[Employee Name]:[Office]],7))</f>
        <v>CENRO</v>
      </c>
      <c r="F4780" s="19">
        <f>IF(ISBLANK(LeaveTracker[[#This Row],[Employee Name]]),"-----",VLOOKUP(LeaveTracker[[#This Row],[Employee Name]],Employees[[Employee Name]:[Office]],6))</f>
        <v>0</v>
      </c>
      <c r="G4780" s="24">
        <v>45000</v>
      </c>
      <c r="H4780" s="24">
        <v>45000</v>
      </c>
      <c r="I4780" s="19" t="s">
        <v>82</v>
      </c>
      <c r="K4780" s="61" t="str">
        <f ca="1">LeaveTracker[[#This Row],[Days]]&amp;" "&amp;LeaveTracker[[#This Row],[Type of Leave]]</f>
        <v>1 VL</v>
      </c>
      <c r="L4780" s="23">
        <f ca="1">NETWORKDAYS(LeaveTracker[[#This Row],[Start Date]],LeaveTracker[[#This Row],[End Date]],lstHolidays)</f>
        <v>1</v>
      </c>
      <c r="M4780" s="27"/>
    </row>
    <row r="4781" spans="1:13" ht="30" customHeight="1" x14ac:dyDescent="0.3">
      <c r="A4781" s="27">
        <f t="shared" si="50"/>
        <v>1078</v>
      </c>
      <c r="B4781" s="31">
        <v>45028</v>
      </c>
      <c r="C4781" s="24">
        <v>44987</v>
      </c>
      <c r="D4781" s="19" t="s">
        <v>1871</v>
      </c>
      <c r="E4781" s="19" t="str">
        <f>IF(ISBLANK(LeaveTracker[[#This Row],[Employee Name]]),"-----",VLOOKUP(LeaveTracker[[#This Row],[Employee Name]],Employees[[Employee Name]:[Office]],7))</f>
        <v>CTO</v>
      </c>
      <c r="F4781" s="19" t="str">
        <f>IF(ISBLANK(LeaveTracker[[#This Row],[Employee Name]]),"-----",VLOOKUP(LeaveTracker[[#This Row],[Employee Name]],Employees[[Employee Name]:[Office]],6))</f>
        <v>CASUAL</v>
      </c>
      <c r="G4781" s="24">
        <v>44987</v>
      </c>
      <c r="H4781" s="24">
        <v>44987</v>
      </c>
      <c r="I4781" s="19" t="s">
        <v>81</v>
      </c>
      <c r="K4781" s="61" t="str">
        <f ca="1">LeaveTracker[[#This Row],[Days]]&amp;" "&amp;LeaveTracker[[#This Row],[Type of Leave]]</f>
        <v>1 SL</v>
      </c>
      <c r="L4781" s="23">
        <f ca="1">NETWORKDAYS(LeaveTracker[[#This Row],[Start Date]],LeaveTracker[[#This Row],[End Date]],lstHolidays)</f>
        <v>1</v>
      </c>
      <c r="M4781" s="27"/>
    </row>
    <row r="4782" spans="1:13" ht="30" customHeight="1" x14ac:dyDescent="0.3">
      <c r="A4782" s="27">
        <f t="shared" si="50"/>
        <v>1079</v>
      </c>
      <c r="B4782" s="31">
        <v>45028</v>
      </c>
      <c r="C4782" s="24">
        <v>44985</v>
      </c>
      <c r="D4782" s="19" t="s">
        <v>1871</v>
      </c>
      <c r="E4782" s="19" t="str">
        <f>IF(ISBLANK(LeaveTracker[[#This Row],[Employee Name]]),"-----",VLOOKUP(LeaveTracker[[#This Row],[Employee Name]],Employees[[Employee Name]:[Office]],7))</f>
        <v>CTO</v>
      </c>
      <c r="F4782" s="19" t="str">
        <f>IF(ISBLANK(LeaveTracker[[#This Row],[Employee Name]]),"-----",VLOOKUP(LeaveTracker[[#This Row],[Employee Name]],Employees[[Employee Name]:[Office]],6))</f>
        <v>CASUAL</v>
      </c>
      <c r="G4782" s="24">
        <v>44985</v>
      </c>
      <c r="H4782" s="24">
        <v>44985</v>
      </c>
      <c r="I4782" s="19" t="s">
        <v>81</v>
      </c>
      <c r="K4782" s="61" t="str">
        <f ca="1">LeaveTracker[[#This Row],[Days]]&amp;" "&amp;LeaveTracker[[#This Row],[Type of Leave]]</f>
        <v>1 SL</v>
      </c>
      <c r="L4782" s="23">
        <f ca="1">NETWORKDAYS(LeaveTracker[[#This Row],[Start Date]],LeaveTracker[[#This Row],[End Date]],lstHolidays)</f>
        <v>1</v>
      </c>
      <c r="M4782" s="27"/>
    </row>
    <row r="4783" spans="1:13" ht="30" customHeight="1" x14ac:dyDescent="0.3">
      <c r="A4783" s="27">
        <f t="shared" si="50"/>
        <v>1080</v>
      </c>
      <c r="B4783" s="31">
        <v>45028</v>
      </c>
      <c r="C4783" s="31">
        <v>45006</v>
      </c>
      <c r="D4783" s="19" t="s">
        <v>1771</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19" t="s">
        <v>81</v>
      </c>
      <c r="K4783" s="61" t="str">
        <f>LeaveTracker[[#This Row],[Days]]&amp;" "&amp;LeaveTracker[[#This Row],[Type of Leave]]</f>
        <v>8 SL</v>
      </c>
      <c r="L4783" s="23">
        <v>8</v>
      </c>
      <c r="M4783" s="27"/>
    </row>
    <row r="4784" spans="1:13" ht="30" customHeight="1" x14ac:dyDescent="0.3">
      <c r="A4784" s="27">
        <f t="shared" si="50"/>
        <v>1081</v>
      </c>
      <c r="B4784" s="31">
        <v>45028</v>
      </c>
      <c r="C4784" s="31">
        <v>44999</v>
      </c>
      <c r="D4784" s="19" t="s">
        <v>1775</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19" t="s">
        <v>81</v>
      </c>
      <c r="K4784" s="61" t="str">
        <f ca="1">LeaveTracker[[#This Row],[Days]]&amp;" "&amp;LeaveTracker[[#This Row],[Type of Leave]]</f>
        <v>1 SL</v>
      </c>
      <c r="L4784" s="23">
        <f ca="1">NETWORKDAYS(LeaveTracker[[#This Row],[Start Date]],LeaveTracker[[#This Row],[End Date]],lstHolidays)</f>
        <v>1</v>
      </c>
      <c r="M4784" s="27"/>
    </row>
    <row r="4785" spans="1:13" ht="30" customHeight="1" x14ac:dyDescent="0.3">
      <c r="A4785" s="27">
        <f t="shared" si="50"/>
        <v>1082</v>
      </c>
      <c r="B4785" s="31">
        <v>45028</v>
      </c>
      <c r="C4785" s="31">
        <v>44987</v>
      </c>
      <c r="D4785" s="19" t="s">
        <v>1769</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19" t="s">
        <v>81</v>
      </c>
      <c r="K4785" s="61" t="str">
        <f ca="1">LeaveTracker[[#This Row],[Days]]&amp;" "&amp;LeaveTracker[[#This Row],[Type of Leave]]</f>
        <v>1 SL</v>
      </c>
      <c r="L4785" s="23">
        <f ca="1">NETWORKDAYS(LeaveTracker[[#This Row],[Start Date]],LeaveTracker[[#This Row],[End Date]],lstHolidays)</f>
        <v>1</v>
      </c>
      <c r="M4785" s="27"/>
    </row>
    <row r="4786" spans="1:13" ht="30" customHeight="1" x14ac:dyDescent="0.3">
      <c r="A4786" s="27">
        <f t="shared" si="50"/>
        <v>1083</v>
      </c>
      <c r="B4786" s="31">
        <v>45028</v>
      </c>
      <c r="C4786" s="31">
        <v>44998</v>
      </c>
      <c r="D4786" s="19" t="s">
        <v>1885</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19" t="s">
        <v>81</v>
      </c>
      <c r="K4786" s="61" t="str">
        <f ca="1">LeaveTracker[[#This Row],[Days]]&amp;" "&amp;LeaveTracker[[#This Row],[Type of Leave]]</f>
        <v>1 SL</v>
      </c>
      <c r="L4786" s="23">
        <f ca="1">NETWORKDAYS(LeaveTracker[[#This Row],[Start Date]],LeaveTracker[[#This Row],[End Date]],lstHolidays)</f>
        <v>1</v>
      </c>
      <c r="M4786" s="27"/>
    </row>
    <row r="4787" spans="1:13" ht="30" customHeight="1" x14ac:dyDescent="0.3">
      <c r="A4787" s="27">
        <f t="shared" si="50"/>
        <v>1084</v>
      </c>
      <c r="B4787" s="31">
        <v>45028</v>
      </c>
      <c r="C4787" s="31">
        <v>44963</v>
      </c>
      <c r="D4787" s="19" t="s">
        <v>2206</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19" t="s">
        <v>81</v>
      </c>
      <c r="K4787" s="61" t="str">
        <f ca="1">LeaveTracker[[#This Row],[Days]]&amp;" "&amp;LeaveTracker[[#This Row],[Type of Leave]]</f>
        <v>0 SL</v>
      </c>
      <c r="L4787" s="23">
        <f ca="1">NETWORKDAYS(LeaveTracker[[#This Row],[Start Date]],LeaveTracker[[#This Row],[End Date]],lstHolidays)</f>
        <v>0</v>
      </c>
      <c r="M4787" s="27"/>
    </row>
    <row r="4788" spans="1:13" ht="30" customHeight="1" x14ac:dyDescent="0.3">
      <c r="A4788" s="27">
        <f t="shared" si="50"/>
        <v>1085</v>
      </c>
      <c r="B4788" s="31">
        <v>45028</v>
      </c>
      <c r="C4788" s="31">
        <v>44982</v>
      </c>
      <c r="D4788" s="19" t="s">
        <v>1911</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19" t="s">
        <v>82</v>
      </c>
      <c r="K4788" s="61" t="str">
        <f>LeaveTracker[[#This Row],[Days]]&amp;" "&amp;LeaveTracker[[#This Row],[Type of Leave]]</f>
        <v>4 VL</v>
      </c>
      <c r="L4788" s="23">
        <v>4</v>
      </c>
      <c r="M4788" s="27"/>
    </row>
    <row r="4789" spans="1:13" ht="30" customHeight="1" x14ac:dyDescent="0.3">
      <c r="A4789" s="27">
        <f t="shared" si="50"/>
        <v>1086</v>
      </c>
      <c r="B4789" s="31">
        <v>45028</v>
      </c>
      <c r="C4789" s="31">
        <v>44982</v>
      </c>
      <c r="D4789" s="19" t="s">
        <v>1911</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19" t="s">
        <v>82</v>
      </c>
      <c r="K4789" s="61" t="str">
        <f>LeaveTracker[[#This Row],[Days]]&amp;" "&amp;LeaveTracker[[#This Row],[Type of Leave]]</f>
        <v>7 VL</v>
      </c>
      <c r="L4789" s="23">
        <v>7</v>
      </c>
      <c r="M4789" s="27"/>
    </row>
    <row r="4790" spans="1:13" ht="30" customHeight="1" x14ac:dyDescent="0.3">
      <c r="A4790" s="27">
        <f t="shared" si="50"/>
        <v>1087</v>
      </c>
      <c r="B4790" s="31">
        <v>45028</v>
      </c>
      <c r="C4790" s="31">
        <v>44982</v>
      </c>
      <c r="D4790" s="19" t="s">
        <v>1911</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19" t="s">
        <v>82</v>
      </c>
      <c r="K4790" s="61" t="str">
        <f>LeaveTracker[[#This Row],[Days]]&amp;" "&amp;LeaveTracker[[#This Row],[Type of Leave]]</f>
        <v>2 VL</v>
      </c>
      <c r="L4790" s="23">
        <v>2</v>
      </c>
      <c r="M4790" s="27"/>
    </row>
    <row r="4791" spans="1:13" ht="30" customHeight="1" x14ac:dyDescent="0.3">
      <c r="A4791" s="27">
        <f t="shared" si="50"/>
        <v>1088</v>
      </c>
      <c r="B4791" s="31">
        <v>45028</v>
      </c>
      <c r="C4791" s="31">
        <v>44963</v>
      </c>
      <c r="D4791" s="19" t="s">
        <v>2215</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19" t="s">
        <v>81</v>
      </c>
      <c r="K4791" s="61" t="str">
        <f>LeaveTracker[[#This Row],[Days]]&amp;" "&amp;LeaveTracker[[#This Row],[Type of Leave]]</f>
        <v>1 SL</v>
      </c>
      <c r="L4791" s="23">
        <v>1</v>
      </c>
      <c r="M4791" s="27"/>
    </row>
    <row r="4792" spans="1:13" ht="30" customHeight="1" x14ac:dyDescent="0.3">
      <c r="A4792" s="27">
        <f t="shared" si="50"/>
        <v>1089</v>
      </c>
      <c r="B4792" s="31">
        <v>45028</v>
      </c>
      <c r="C4792" s="31">
        <v>44996</v>
      </c>
      <c r="D4792" s="19" t="s">
        <v>1791</v>
      </c>
      <c r="E4792" s="19" t="str">
        <f>IF(ISBLANK(LeaveTracker[[#This Row],[Employee Name]]),"-----",VLOOKUP(LeaveTracker[[#This Row],[Employee Name]],Employees[[Employee Name]:[Office]],7))</f>
        <v>NUTRITION OFFICE</v>
      </c>
      <c r="F4792" s="19" t="str">
        <f>IF(ISBLANK(LeaveTracker[[#This Row],[Employee Name]]),"-----",VLOOKUP(LeaveTracker[[#This Row],[Employee Name]],Employees[[Employee Name]:[Office]],6))</f>
        <v>REGULAR</v>
      </c>
      <c r="G4792" s="24">
        <v>44986</v>
      </c>
      <c r="H4792" s="24">
        <v>44995</v>
      </c>
      <c r="I4792" s="19" t="s">
        <v>81</v>
      </c>
      <c r="K4792" s="61" t="str">
        <f ca="1">LeaveTracker[[#This Row],[Days]]&amp;" "&amp;LeaveTracker[[#This Row],[Type of Leave]]</f>
        <v>8 SL</v>
      </c>
      <c r="L4792" s="23">
        <f ca="1">NETWORKDAYS(LeaveTracker[[#This Row],[Start Date]],LeaveTracker[[#This Row],[End Date]],lstHolidays)</f>
        <v>8</v>
      </c>
      <c r="M4792" s="27"/>
    </row>
    <row r="4793" spans="1:13" ht="30" customHeight="1" x14ac:dyDescent="0.3">
      <c r="A4793" s="27">
        <f t="shared" si="50"/>
        <v>1090</v>
      </c>
      <c r="B4793" s="31">
        <v>45028</v>
      </c>
      <c r="C4793" s="31">
        <v>44956</v>
      </c>
      <c r="D4793" s="19" t="s">
        <v>2030</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19" t="s">
        <v>81</v>
      </c>
      <c r="K4793" s="61" t="str">
        <f ca="1">LeaveTracker[[#This Row],[Days]]&amp;" "&amp;LeaveTracker[[#This Row],[Type of Leave]]</f>
        <v>2 SL</v>
      </c>
      <c r="L4793" s="23">
        <f ca="1">NETWORKDAYS(LeaveTracker[[#This Row],[Start Date]],LeaveTracker[[#This Row],[End Date]],lstHolidays)</f>
        <v>2</v>
      </c>
      <c r="M4793" s="27"/>
    </row>
    <row r="4794" spans="1:13" ht="30" customHeight="1" x14ac:dyDescent="0.3">
      <c r="A4794" s="27">
        <f t="shared" si="50"/>
        <v>1091</v>
      </c>
      <c r="B4794" s="31">
        <v>45028</v>
      </c>
      <c r="C4794" s="24">
        <v>45001</v>
      </c>
      <c r="D4794" s="19" t="s">
        <v>2218</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19" t="s">
        <v>298</v>
      </c>
      <c r="J4794" s="43" t="s">
        <v>2219</v>
      </c>
      <c r="K4794" s="61" t="str">
        <f ca="1">LeaveTracker[[#This Row],[Days]]&amp;" "&amp;LeaveTracker[[#This Row],[Type of Leave]]</f>
        <v>75 OTHER</v>
      </c>
      <c r="L4794" s="23">
        <f ca="1">NETWORKDAYS(LeaveTracker[[#This Row],[Start Date]],LeaveTracker[[#This Row],[End Date]],lstHolidays)</f>
        <v>75</v>
      </c>
      <c r="M4794" s="27"/>
    </row>
    <row r="4795" spans="1:13" ht="30" customHeight="1" x14ac:dyDescent="0.3">
      <c r="A4795" s="27">
        <f t="shared" si="50"/>
        <v>1092</v>
      </c>
      <c r="B4795" s="31">
        <v>45028</v>
      </c>
      <c r="C4795" s="24">
        <v>44998</v>
      </c>
      <c r="D4795" s="19" t="s">
        <v>2218</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19" t="s">
        <v>81</v>
      </c>
      <c r="K4795" s="61" t="str">
        <f ca="1">LeaveTracker[[#This Row],[Days]]&amp;" "&amp;LeaveTracker[[#This Row],[Type of Leave]]</f>
        <v>3 SL</v>
      </c>
      <c r="L4795" s="23">
        <f ca="1">NETWORKDAYS(LeaveTracker[[#This Row],[Start Date]],LeaveTracker[[#This Row],[End Date]],lstHolidays)</f>
        <v>3</v>
      </c>
      <c r="M4795" s="27"/>
    </row>
    <row r="4796" spans="1:13" ht="30" customHeight="1" x14ac:dyDescent="0.3">
      <c r="A4796" s="27">
        <f t="shared" si="50"/>
        <v>1093</v>
      </c>
      <c r="B4796" s="31">
        <v>45028</v>
      </c>
      <c r="C4796" s="31">
        <v>44986</v>
      </c>
      <c r="D4796" s="19" t="s">
        <v>1741</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19" t="s">
        <v>81</v>
      </c>
      <c r="K4796" s="61" t="str">
        <f ca="1">LeaveTracker[[#This Row],[Days]]&amp;" "&amp;LeaveTracker[[#This Row],[Type of Leave]]</f>
        <v>1 SL</v>
      </c>
      <c r="L4796" s="23">
        <f ca="1">NETWORKDAYS(LeaveTracker[[#This Row],[Start Date]],LeaveTracker[[#This Row],[End Date]],lstHolidays)</f>
        <v>1</v>
      </c>
      <c r="M4796" s="27"/>
    </row>
    <row r="4797" spans="1:13" ht="30" customHeight="1" x14ac:dyDescent="0.3">
      <c r="A4797" s="27">
        <f t="shared" si="50"/>
        <v>1094</v>
      </c>
      <c r="B4797" s="31">
        <v>45028</v>
      </c>
      <c r="C4797" s="31">
        <v>45002</v>
      </c>
      <c r="D4797" s="19" t="s">
        <v>1821</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19" t="s">
        <v>81</v>
      </c>
      <c r="K4797" s="61" t="str">
        <f ca="1">LeaveTracker[[#This Row],[Days]]&amp;" "&amp;LeaveTracker[[#This Row],[Type of Leave]]</f>
        <v>1 SL</v>
      </c>
      <c r="L4797" s="23">
        <f ca="1">NETWORKDAYS(LeaveTracker[[#This Row],[Start Date]],LeaveTracker[[#This Row],[End Date]],lstHolidays)</f>
        <v>1</v>
      </c>
      <c r="M4797" s="27"/>
    </row>
    <row r="4798" spans="1:13" ht="30" customHeight="1" x14ac:dyDescent="0.3">
      <c r="A4798" s="27">
        <f t="shared" si="50"/>
        <v>1095</v>
      </c>
      <c r="B4798" s="31">
        <v>45028</v>
      </c>
      <c r="C4798" s="31">
        <v>44992</v>
      </c>
      <c r="D4798" s="19" t="s">
        <v>1821</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19" t="s">
        <v>298</v>
      </c>
      <c r="J4798" s="43" t="s">
        <v>1763</v>
      </c>
      <c r="K4798" s="61" t="str">
        <f ca="1">LeaveTracker[[#This Row],[Days]]&amp;" "&amp;LeaveTracker[[#This Row],[Type of Leave]]</f>
        <v>1 OTHER</v>
      </c>
      <c r="L4798" s="23">
        <f ca="1">NETWORKDAYS(LeaveTracker[[#This Row],[Start Date]],LeaveTracker[[#This Row],[End Date]],lstHolidays)</f>
        <v>1</v>
      </c>
      <c r="M4798" s="27"/>
    </row>
    <row r="4799" spans="1:13" ht="30" customHeight="1" x14ac:dyDescent="0.3">
      <c r="A4799" s="27">
        <f t="shared" si="50"/>
        <v>1096</v>
      </c>
      <c r="B4799" s="31">
        <v>45028</v>
      </c>
      <c r="C4799" s="31">
        <v>45012</v>
      </c>
      <c r="D4799" s="19" t="s">
        <v>1947</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19" t="s">
        <v>82</v>
      </c>
      <c r="K4799" s="61" t="str">
        <f>LeaveTracker[[#This Row],[Days]]&amp;" "&amp;LeaveTracker[[#This Row],[Type of Leave]]</f>
        <v>8 VL</v>
      </c>
      <c r="L4799" s="23">
        <v>8</v>
      </c>
      <c r="M4799" s="27"/>
    </row>
    <row r="4800" spans="1:13" ht="30" customHeight="1" x14ac:dyDescent="0.3">
      <c r="A4800" s="27">
        <f t="shared" si="50"/>
        <v>1097</v>
      </c>
      <c r="B4800" s="31">
        <v>45028</v>
      </c>
      <c r="C4800" s="31">
        <v>45009</v>
      </c>
      <c r="D4800" s="19" t="s">
        <v>2221</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19" t="s">
        <v>82</v>
      </c>
      <c r="K4800" s="61" t="str">
        <f ca="1">LeaveTracker[[#This Row],[Days]]&amp;" "&amp;LeaveTracker[[#This Row],[Type of Leave]]</f>
        <v>2 VL</v>
      </c>
      <c r="L4800" s="23">
        <f ca="1">NETWORKDAYS(LeaveTracker[[#This Row],[Start Date]],LeaveTracker[[#This Row],[End Date]],lstHolidays)</f>
        <v>2</v>
      </c>
      <c r="M4800" s="27"/>
    </row>
    <row r="4801" spans="1:13" ht="30" customHeight="1" x14ac:dyDescent="0.3">
      <c r="A4801" s="27">
        <f t="shared" si="50"/>
        <v>1098</v>
      </c>
      <c r="B4801" s="31">
        <v>45028</v>
      </c>
      <c r="C4801" s="31">
        <v>45005</v>
      </c>
      <c r="D4801" s="19" t="s">
        <v>1895</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19" t="s">
        <v>81</v>
      </c>
      <c r="K4801" s="61" t="str">
        <f ca="1">LeaveTracker[[#This Row],[Days]]&amp;" "&amp;LeaveTracker[[#This Row],[Type of Leave]]</f>
        <v>1 SL</v>
      </c>
      <c r="L4801" s="23">
        <f ca="1">NETWORKDAYS(LeaveTracker[[#This Row],[Start Date]],LeaveTracker[[#This Row],[End Date]],lstHolidays)</f>
        <v>1</v>
      </c>
      <c r="M4801" s="27"/>
    </row>
    <row r="4802" spans="1:13" ht="30" customHeight="1" x14ac:dyDescent="0.3">
      <c r="A4802" s="27">
        <f t="shared" si="50"/>
        <v>1099</v>
      </c>
      <c r="B4802" s="31">
        <v>45028</v>
      </c>
      <c r="C4802" s="31">
        <v>45005</v>
      </c>
      <c r="D4802" s="19" t="s">
        <v>1744</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19" t="s">
        <v>82</v>
      </c>
      <c r="K4802" s="61" t="str">
        <f ca="1">LeaveTracker[[#This Row],[Days]]&amp;" "&amp;LeaveTracker[[#This Row],[Type of Leave]]</f>
        <v>3 VL</v>
      </c>
      <c r="L4802" s="23">
        <f ca="1">NETWORKDAYS(LeaveTracker[[#This Row],[Start Date]],LeaveTracker[[#This Row],[End Date]],lstHolidays)</f>
        <v>3</v>
      </c>
      <c r="M4802" s="27"/>
    </row>
    <row r="4803" spans="1:13" ht="30" customHeight="1" x14ac:dyDescent="0.3">
      <c r="A4803" s="27">
        <f t="shared" si="50"/>
        <v>1100</v>
      </c>
      <c r="B4803" s="31">
        <v>45028</v>
      </c>
      <c r="C4803" s="24">
        <v>45001</v>
      </c>
      <c r="D4803" s="19" t="s">
        <v>1744</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19" t="s">
        <v>81</v>
      </c>
      <c r="K4803" s="61" t="str">
        <f ca="1">LeaveTracker[[#This Row],[Days]]&amp;" "&amp;LeaveTracker[[#This Row],[Type of Leave]]</f>
        <v>2 SL</v>
      </c>
      <c r="L4803" s="23">
        <f ca="1">NETWORKDAYS(LeaveTracker[[#This Row],[Start Date]],LeaveTracker[[#This Row],[End Date]],lstHolidays)</f>
        <v>2</v>
      </c>
      <c r="M4803" s="27"/>
    </row>
    <row r="4804" spans="1:13" ht="30" customHeight="1" x14ac:dyDescent="0.3">
      <c r="A4804" s="27">
        <f t="shared" si="50"/>
        <v>1101</v>
      </c>
      <c r="B4804" s="31">
        <v>45028</v>
      </c>
      <c r="C4804" s="31">
        <v>44992</v>
      </c>
      <c r="D4804" s="19" t="s">
        <v>1835</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19" t="s">
        <v>82</v>
      </c>
      <c r="K4804" s="61" t="str">
        <f>LeaveTracker[[#This Row],[Days]]&amp;" "&amp;LeaveTracker[[#This Row],[Type of Leave]]</f>
        <v>2 VL</v>
      </c>
      <c r="L4804" s="23">
        <v>2</v>
      </c>
      <c r="M4804" s="27"/>
    </row>
    <row r="4805" spans="1:13" ht="30" customHeight="1" x14ac:dyDescent="0.3">
      <c r="A4805" s="27">
        <f t="shared" si="50"/>
        <v>1102</v>
      </c>
      <c r="B4805" s="31">
        <v>45028</v>
      </c>
      <c r="C4805" s="31">
        <v>44991</v>
      </c>
      <c r="D4805" s="19" t="s">
        <v>1835</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19" t="s">
        <v>81</v>
      </c>
      <c r="K4805" s="61" t="str">
        <f>LeaveTracker[[#This Row],[Days]]&amp;" "&amp;LeaveTracker[[#This Row],[Type of Leave]]</f>
        <v>1 SL</v>
      </c>
      <c r="L4805" s="23">
        <v>1</v>
      </c>
      <c r="M4805" s="27"/>
    </row>
    <row r="4806" spans="1:13" ht="30" customHeight="1" x14ac:dyDescent="0.3">
      <c r="A4806" s="27">
        <f t="shared" si="50"/>
        <v>1103</v>
      </c>
      <c r="B4806" s="31">
        <v>45028</v>
      </c>
      <c r="C4806" s="31">
        <v>45008</v>
      </c>
      <c r="D4806" s="19" t="s">
        <v>2223</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19" t="s">
        <v>82</v>
      </c>
      <c r="K4806" s="61" t="str">
        <f ca="1">LeaveTracker[[#This Row],[Days]]&amp;" "&amp;LeaveTracker[[#This Row],[Type of Leave]]</f>
        <v>2 VL</v>
      </c>
      <c r="L4806" s="23">
        <f ca="1">NETWORKDAYS(LeaveTracker[[#This Row],[Start Date]],LeaveTracker[[#This Row],[End Date]],lstHolidays)</f>
        <v>2</v>
      </c>
      <c r="M4806" s="27"/>
    </row>
    <row r="4807" spans="1:13" ht="30" customHeight="1" x14ac:dyDescent="0.3">
      <c r="A4807" s="27">
        <f t="shared" si="50"/>
        <v>1104</v>
      </c>
      <c r="B4807" s="31">
        <v>45028</v>
      </c>
      <c r="C4807" s="24">
        <v>45008</v>
      </c>
      <c r="D4807" s="19" t="s">
        <v>618</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19" t="s">
        <v>298</v>
      </c>
      <c r="J4807" s="43" t="s">
        <v>158</v>
      </c>
      <c r="K4807" s="61" t="str">
        <f ca="1">LeaveTracker[[#This Row],[Days]]&amp;" "&amp;LeaveTracker[[#This Row],[Type of Leave]]</f>
        <v>1 OTHER</v>
      </c>
      <c r="L4807" s="23">
        <f ca="1">NETWORKDAYS(LeaveTracker[[#This Row],[Start Date]],LeaveTracker[[#This Row],[End Date]],lstHolidays)</f>
        <v>1</v>
      </c>
      <c r="M4807" s="27"/>
    </row>
    <row r="4808" spans="1:13" ht="30" customHeight="1" x14ac:dyDescent="0.3">
      <c r="A4808" s="27">
        <f t="shared" si="50"/>
        <v>1105</v>
      </c>
      <c r="B4808" s="31">
        <v>45028</v>
      </c>
      <c r="C4808" s="31">
        <v>44986</v>
      </c>
      <c r="D4808" s="19" t="s">
        <v>1878</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19" t="s">
        <v>81</v>
      </c>
      <c r="K4808" s="61" t="str">
        <f ca="1">LeaveTracker[[#This Row],[Days]]&amp;" "&amp;LeaveTracker[[#This Row],[Type of Leave]]</f>
        <v>1 SL</v>
      </c>
      <c r="L4808" s="23">
        <f ca="1">NETWORKDAYS(LeaveTracker[[#This Row],[Start Date]],LeaveTracker[[#This Row],[End Date]],lstHolidays)</f>
        <v>1</v>
      </c>
      <c r="M4808" s="27"/>
    </row>
    <row r="4809" spans="1:13" ht="30" customHeight="1" x14ac:dyDescent="0.3">
      <c r="A4809" s="27">
        <f t="shared" si="50"/>
        <v>1106</v>
      </c>
      <c r="B4809" s="31">
        <v>45028</v>
      </c>
      <c r="C4809" s="31">
        <v>44993</v>
      </c>
      <c r="D4809" s="19" t="s">
        <v>1765</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19" t="s">
        <v>298</v>
      </c>
      <c r="J4809" s="43" t="s">
        <v>105</v>
      </c>
      <c r="K4809" s="61" t="str">
        <f ca="1">LeaveTracker[[#This Row],[Days]]&amp;" "&amp;LeaveTracker[[#This Row],[Type of Leave]]</f>
        <v>1 OTHER</v>
      </c>
      <c r="L4809" s="23">
        <f ca="1">NETWORKDAYS(LeaveTracker[[#This Row],[Start Date]],LeaveTracker[[#This Row],[End Date]],lstHolidays)</f>
        <v>1</v>
      </c>
      <c r="M4809" s="27"/>
    </row>
    <row r="4810" spans="1:13" ht="30" customHeight="1" x14ac:dyDescent="0.3">
      <c r="A4810" s="27">
        <f t="shared" si="50"/>
        <v>1107</v>
      </c>
      <c r="B4810" s="31">
        <v>45028</v>
      </c>
      <c r="C4810" s="31">
        <v>45001</v>
      </c>
      <c r="D4810" s="19" t="s">
        <v>1772</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19" t="s">
        <v>81</v>
      </c>
      <c r="K4810" s="61" t="str">
        <f ca="1">LeaveTracker[[#This Row],[Days]]&amp;" "&amp;LeaveTracker[[#This Row],[Type of Leave]]</f>
        <v>1 SL</v>
      </c>
      <c r="L4810" s="23">
        <f ca="1">NETWORKDAYS(LeaveTracker[[#This Row],[Start Date]],LeaveTracker[[#This Row],[End Date]],lstHolidays)</f>
        <v>1</v>
      </c>
      <c r="M4810" s="27"/>
    </row>
    <row r="4811" spans="1:13" ht="30" customHeight="1" x14ac:dyDescent="0.3">
      <c r="A4811" s="27">
        <f t="shared" si="50"/>
        <v>1108</v>
      </c>
      <c r="B4811" s="31">
        <v>45028</v>
      </c>
      <c r="C4811" s="31">
        <v>44993</v>
      </c>
      <c r="D4811" s="19" t="s">
        <v>1765</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19" t="s">
        <v>81</v>
      </c>
      <c r="K4811" s="61" t="str">
        <f ca="1">LeaveTracker[[#This Row],[Days]]&amp;" "&amp;LeaveTracker[[#This Row],[Type of Leave]]</f>
        <v>1 SL</v>
      </c>
      <c r="L4811" s="23">
        <f ca="1">NETWORKDAYS(LeaveTracker[[#This Row],[Start Date]],LeaveTracker[[#This Row],[End Date]],lstHolidays)</f>
        <v>1</v>
      </c>
      <c r="M4811" s="27"/>
    </row>
    <row r="4812" spans="1:13" ht="30" customHeight="1" x14ac:dyDescent="0.3">
      <c r="A4812" s="27">
        <f t="shared" si="50"/>
        <v>1109</v>
      </c>
      <c r="B4812" s="31">
        <v>45028</v>
      </c>
      <c r="C4812" s="31">
        <v>45006</v>
      </c>
      <c r="D4812" s="19" t="s">
        <v>1761</v>
      </c>
      <c r="E4812" s="19" t="str">
        <f>IF(ISBLANK(LeaveTracker[[#This Row],[Employee Name]]),"-----",VLOOKUP(LeaveTracker[[#This Row],[Employee Name]],Employees[[Employee Name]:[Office]],7))</f>
        <v>BPLO</v>
      </c>
      <c r="F4812" s="19" t="str">
        <f>IF(ISBLANK(LeaveTracker[[#This Row],[Employee Name]]),"-----",VLOOKUP(LeaveTracker[[#This Row],[Employee Name]],Employees[[Employee Name]:[Office]],6))</f>
        <v>CASUAL</v>
      </c>
      <c r="G4812" s="24">
        <v>45012</v>
      </c>
      <c r="H4812" s="24">
        <v>45012</v>
      </c>
      <c r="I4812" s="19" t="s">
        <v>298</v>
      </c>
      <c r="J4812" s="43" t="s">
        <v>158</v>
      </c>
      <c r="K4812" s="61" t="str">
        <f ca="1">LeaveTracker[[#This Row],[Days]]&amp;" "&amp;LeaveTracker[[#This Row],[Type of Leave]]</f>
        <v>1 OTHER</v>
      </c>
      <c r="L4812" s="23">
        <f ca="1">NETWORKDAYS(LeaveTracker[[#This Row],[Start Date]],LeaveTracker[[#This Row],[End Date]],lstHolidays)</f>
        <v>1</v>
      </c>
      <c r="M4812" s="27"/>
    </row>
    <row r="4813" spans="1:13" ht="30" customHeight="1" x14ac:dyDescent="0.3">
      <c r="A4813" s="27">
        <f t="shared" si="50"/>
        <v>1110</v>
      </c>
      <c r="B4813" s="31">
        <v>45028</v>
      </c>
      <c r="C4813" s="31">
        <v>44994</v>
      </c>
      <c r="D4813" s="19" t="s">
        <v>1761</v>
      </c>
      <c r="E4813" s="19" t="str">
        <f>IF(ISBLANK(LeaveTracker[[#This Row],[Employee Name]]),"-----",VLOOKUP(LeaveTracker[[#This Row],[Employee Name]],Employees[[Employee Name]:[Office]],7))</f>
        <v>BPLO</v>
      </c>
      <c r="F4813" s="19" t="str">
        <f>IF(ISBLANK(LeaveTracker[[#This Row],[Employee Name]]),"-----",VLOOKUP(LeaveTracker[[#This Row],[Employee Name]],Employees[[Employee Name]:[Office]],6))</f>
        <v>CASUAL</v>
      </c>
      <c r="G4813" s="24">
        <v>44993</v>
      </c>
      <c r="H4813" s="24">
        <v>44993</v>
      </c>
      <c r="I4813" s="19" t="s">
        <v>81</v>
      </c>
      <c r="K4813" s="61" t="str">
        <f ca="1">LeaveTracker[[#This Row],[Days]]&amp;" "&amp;LeaveTracker[[#This Row],[Type of Leave]]</f>
        <v>1 SL</v>
      </c>
      <c r="L4813" s="23">
        <f ca="1">NETWORKDAYS(LeaveTracker[[#This Row],[Start Date]],LeaveTracker[[#This Row],[End Date]],lstHolidays)</f>
        <v>1</v>
      </c>
      <c r="M4813" s="27"/>
    </row>
    <row r="4814" spans="1:13" ht="30" customHeight="1" x14ac:dyDescent="0.3">
      <c r="A4814" s="27">
        <f t="shared" si="50"/>
        <v>1111</v>
      </c>
      <c r="B4814" s="31">
        <v>45028</v>
      </c>
      <c r="C4814" s="31">
        <v>44991</v>
      </c>
      <c r="D4814" s="19" t="s">
        <v>1761</v>
      </c>
      <c r="E4814" s="19" t="str">
        <f>IF(ISBLANK(LeaveTracker[[#This Row],[Employee Name]]),"-----",VLOOKUP(LeaveTracker[[#This Row],[Employee Name]],Employees[[Employee Name]:[Office]],7))</f>
        <v>BPLO</v>
      </c>
      <c r="F4814" s="19" t="str">
        <f>IF(ISBLANK(LeaveTracker[[#This Row],[Employee Name]]),"-----",VLOOKUP(LeaveTracker[[#This Row],[Employee Name]],Employees[[Employee Name]:[Office]],6))</f>
        <v>CASUAL</v>
      </c>
      <c r="G4814" s="24">
        <v>44988</v>
      </c>
      <c r="H4814" s="24">
        <v>44988</v>
      </c>
      <c r="I4814" s="19" t="s">
        <v>81</v>
      </c>
      <c r="K4814" s="61" t="str">
        <f ca="1">LeaveTracker[[#This Row],[Days]]&amp;" "&amp;LeaveTracker[[#This Row],[Type of Leave]]</f>
        <v>1 SL</v>
      </c>
      <c r="L4814" s="23">
        <f ca="1">NETWORKDAYS(LeaveTracker[[#This Row],[Start Date]],LeaveTracker[[#This Row],[End Date]],lstHolidays)</f>
        <v>1</v>
      </c>
      <c r="M4814" s="27"/>
    </row>
    <row r="4815" spans="1:13" ht="30" customHeight="1" x14ac:dyDescent="0.3">
      <c r="A4815" s="27">
        <f t="shared" si="50"/>
        <v>1112</v>
      </c>
      <c r="B4815" s="31">
        <v>45028</v>
      </c>
      <c r="C4815" s="31">
        <v>44996</v>
      </c>
      <c r="D4815" s="19" t="s">
        <v>1993</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19" t="s">
        <v>81</v>
      </c>
      <c r="K4815" s="61" t="str">
        <f ca="1">LeaveTracker[[#This Row],[Days]]&amp;" "&amp;LeaveTracker[[#This Row],[Type of Leave]]</f>
        <v>2 SL</v>
      </c>
      <c r="L4815" s="23">
        <f ca="1">NETWORKDAYS(LeaveTracker[[#This Row],[Start Date]],LeaveTracker[[#This Row],[End Date]],lstHolidays)</f>
        <v>2</v>
      </c>
      <c r="M4815" s="27"/>
    </row>
    <row r="4816" spans="1:13" ht="30" customHeight="1" x14ac:dyDescent="0.3">
      <c r="A4816" s="27">
        <f t="shared" si="50"/>
        <v>1113</v>
      </c>
      <c r="B4816" s="31">
        <v>45028</v>
      </c>
      <c r="C4816" s="31">
        <v>44991</v>
      </c>
      <c r="D4816" s="19" t="s">
        <v>1864</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19" t="s">
        <v>82</v>
      </c>
      <c r="K4816" s="61" t="str">
        <f ca="1">LeaveTracker[[#This Row],[Days]]&amp;" "&amp;LeaveTracker[[#This Row],[Type of Leave]]</f>
        <v>2 VL</v>
      </c>
      <c r="L4816" s="23">
        <f ca="1">NETWORKDAYS(LeaveTracker[[#This Row],[Start Date]],LeaveTracker[[#This Row],[End Date]],lstHolidays)</f>
        <v>2</v>
      </c>
      <c r="M4816" s="27"/>
    </row>
    <row r="4817" spans="1:13" ht="30" customHeight="1" x14ac:dyDescent="0.3">
      <c r="A4817" s="27">
        <v>1113</v>
      </c>
      <c r="B4817" s="31">
        <v>45028</v>
      </c>
      <c r="C4817" s="31">
        <v>44991</v>
      </c>
      <c r="D4817" s="19" t="s">
        <v>1864</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19" t="s">
        <v>82</v>
      </c>
      <c r="K4817" s="61" t="str">
        <f ca="1">LeaveTracker[[#This Row],[Days]]&amp;" "&amp;LeaveTracker[[#This Row],[Type of Leave]]</f>
        <v>1 VL</v>
      </c>
      <c r="L4817" s="23">
        <f ca="1">NETWORKDAYS(LeaveTracker[[#This Row],[Start Date]],LeaveTracker[[#This Row],[End Date]],lstHolidays)</f>
        <v>1</v>
      </c>
      <c r="M4817" s="27"/>
    </row>
    <row r="4818" spans="1:13" ht="30" customHeight="1" x14ac:dyDescent="0.3">
      <c r="A4818" s="27">
        <f t="shared" si="50"/>
        <v>1114</v>
      </c>
      <c r="B4818" s="31">
        <v>45028</v>
      </c>
      <c r="C4818" s="31">
        <v>44991</v>
      </c>
      <c r="D4818" s="19" t="s">
        <v>1757</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19" t="s">
        <v>82</v>
      </c>
      <c r="K4818" s="61" t="str">
        <f ca="1">LeaveTracker[[#This Row],[Days]]&amp;" "&amp;LeaveTracker[[#This Row],[Type of Leave]]</f>
        <v>1 VL</v>
      </c>
      <c r="L4818" s="23">
        <f ca="1">NETWORKDAYS(LeaveTracker[[#This Row],[Start Date]],LeaveTracker[[#This Row],[End Date]],lstHolidays)</f>
        <v>1</v>
      </c>
      <c r="M4818" s="27"/>
    </row>
    <row r="4819" spans="1:13" ht="30" customHeight="1" x14ac:dyDescent="0.3">
      <c r="A4819" s="27">
        <f t="shared" si="50"/>
        <v>1115</v>
      </c>
      <c r="B4819" s="31">
        <v>45028</v>
      </c>
      <c r="C4819" s="31">
        <v>44991</v>
      </c>
      <c r="D4819" s="19" t="s">
        <v>1757</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19" t="s">
        <v>82</v>
      </c>
      <c r="K4819" s="61" t="str">
        <f ca="1">LeaveTracker[[#This Row],[Days]]&amp;" "&amp;LeaveTracker[[#This Row],[Type of Leave]]</f>
        <v>1 VL</v>
      </c>
      <c r="L4819" s="23">
        <f ca="1">NETWORKDAYS(LeaveTracker[[#This Row],[Start Date]],LeaveTracker[[#This Row],[End Date]],lstHolidays)</f>
        <v>1</v>
      </c>
      <c r="M4819" s="27"/>
    </row>
    <row r="4820" spans="1:13" ht="30" customHeight="1" x14ac:dyDescent="0.3">
      <c r="A4820" s="27">
        <v>1115</v>
      </c>
      <c r="B4820" s="31">
        <v>45028</v>
      </c>
      <c r="C4820" s="31">
        <v>44992</v>
      </c>
      <c r="D4820" s="19" t="s">
        <v>1879</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19" t="s">
        <v>81</v>
      </c>
      <c r="K4820" s="61" t="str">
        <f>LeaveTracker[[#This Row],[Days]]&amp;" "&amp;LeaveTracker[[#This Row],[Type of Leave]]</f>
        <v>2 SL</v>
      </c>
      <c r="L4820" s="23">
        <v>2</v>
      </c>
      <c r="M4820" s="27"/>
    </row>
    <row r="4821" spans="1:13" ht="30" customHeight="1" x14ac:dyDescent="0.3">
      <c r="A4821" s="27">
        <f t="shared" si="50"/>
        <v>1116</v>
      </c>
      <c r="B4821" s="31">
        <v>45028</v>
      </c>
      <c r="C4821" s="31">
        <v>44987</v>
      </c>
      <c r="D4821" s="19" t="s">
        <v>2227</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19" t="s">
        <v>298</v>
      </c>
      <c r="J4821" s="43" t="s">
        <v>105</v>
      </c>
      <c r="K4821" s="61" t="str">
        <f>LeaveTracker[[#This Row],[Days]]&amp;" "&amp;LeaveTracker[[#This Row],[Type of Leave]]</f>
        <v>1 OTHER</v>
      </c>
      <c r="L4821" s="23">
        <v>1</v>
      </c>
      <c r="M4821" s="27"/>
    </row>
    <row r="4822" spans="1:13" ht="30" customHeight="1" x14ac:dyDescent="0.3">
      <c r="A4822" s="27">
        <f t="shared" si="50"/>
        <v>1117</v>
      </c>
      <c r="B4822" s="31">
        <v>45028</v>
      </c>
      <c r="C4822" s="31">
        <v>45005</v>
      </c>
      <c r="D4822" s="19" t="s">
        <v>1849</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19" t="s">
        <v>298</v>
      </c>
      <c r="J4822" s="43" t="s">
        <v>105</v>
      </c>
      <c r="K4822" s="61" t="str">
        <f ca="1">LeaveTracker[[#This Row],[Days]]&amp;" "&amp;LeaveTracker[[#This Row],[Type of Leave]]</f>
        <v>1 OTHER</v>
      </c>
      <c r="L4822" s="23">
        <f ca="1">NETWORKDAYS(LeaveTracker[[#This Row],[Start Date]],LeaveTracker[[#This Row],[End Date]],lstHolidays)</f>
        <v>1</v>
      </c>
      <c r="M4822" s="27"/>
    </row>
    <row r="4823" spans="1:13" ht="30" customHeight="1" x14ac:dyDescent="0.3">
      <c r="A4823" s="27">
        <f t="shared" si="50"/>
        <v>1118</v>
      </c>
      <c r="B4823" s="31">
        <v>45028</v>
      </c>
      <c r="C4823" s="31">
        <v>45009</v>
      </c>
      <c r="D4823" s="19" t="s">
        <v>1741</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19" t="s">
        <v>81</v>
      </c>
      <c r="K4823" s="61" t="str">
        <f ca="1">LeaveTracker[[#This Row],[Days]]&amp;" "&amp;LeaveTracker[[#This Row],[Type of Leave]]</f>
        <v>1 SL</v>
      </c>
      <c r="L4823" s="23">
        <f ca="1">NETWORKDAYS(LeaveTracker[[#This Row],[Start Date]],LeaveTracker[[#This Row],[End Date]],lstHolidays)</f>
        <v>1</v>
      </c>
      <c r="M4823" s="27"/>
    </row>
    <row r="4824" spans="1:13" ht="30" customHeight="1" x14ac:dyDescent="0.3">
      <c r="A4824" s="27">
        <f t="shared" si="50"/>
        <v>1119</v>
      </c>
      <c r="B4824" s="31">
        <v>45028</v>
      </c>
      <c r="C4824" s="31">
        <v>45009</v>
      </c>
      <c r="D4824" s="19" t="s">
        <v>1916</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19" t="s">
        <v>81</v>
      </c>
      <c r="K4824" s="61" t="str">
        <f>LeaveTracker[[#This Row],[Days]]&amp;" "&amp;LeaveTracker[[#This Row],[Type of Leave]]</f>
        <v>3 SL</v>
      </c>
      <c r="L4824" s="23">
        <v>3</v>
      </c>
      <c r="M4824" s="27"/>
    </row>
    <row r="4825" spans="1:13" ht="30" customHeight="1" x14ac:dyDescent="0.3">
      <c r="A4825" s="27">
        <f t="shared" si="50"/>
        <v>1120</v>
      </c>
      <c r="B4825" s="31">
        <v>45028</v>
      </c>
      <c r="C4825" s="31">
        <v>44988</v>
      </c>
      <c r="D4825" s="19" t="s">
        <v>1860</v>
      </c>
      <c r="E4825" s="19" t="str">
        <f>IF(ISBLANK(LeaveTracker[[#This Row],[Employee Name]]),"-----",VLOOKUP(LeaveTracker[[#This Row],[Employee Name]],Employees[[Employee Name]:[Office]],7))</f>
        <v>BPLO</v>
      </c>
      <c r="F4825" s="19" t="str">
        <f>IF(ISBLANK(LeaveTracker[[#This Row],[Employee Name]]),"-----",VLOOKUP(LeaveTracker[[#This Row],[Employee Name]],Employees[[Employee Name]:[Office]],6))</f>
        <v>JOBCON</v>
      </c>
      <c r="G4825" s="24">
        <v>44995</v>
      </c>
      <c r="H4825" s="24">
        <v>44995</v>
      </c>
      <c r="I4825" s="19" t="s">
        <v>298</v>
      </c>
      <c r="J4825" s="43" t="s">
        <v>105</v>
      </c>
      <c r="K4825" s="61" t="str">
        <f ca="1">LeaveTracker[[#This Row],[Days]]&amp;" "&amp;LeaveTracker[[#This Row],[Type of Leave]]</f>
        <v>1 OTHER</v>
      </c>
      <c r="L4825" s="23">
        <f ca="1">NETWORKDAYS(LeaveTracker[[#This Row],[Start Date]],LeaveTracker[[#This Row],[End Date]],lstHolidays)</f>
        <v>1</v>
      </c>
      <c r="M4825" s="27"/>
    </row>
    <row r="4826" spans="1:13" ht="30" customHeight="1" x14ac:dyDescent="0.3">
      <c r="A4826" s="27">
        <f t="shared" si="50"/>
        <v>1121</v>
      </c>
      <c r="B4826" s="31">
        <v>45028</v>
      </c>
      <c r="C4826" s="31">
        <v>45008</v>
      </c>
      <c r="D4826" s="19" t="s">
        <v>1734</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19" t="s">
        <v>81</v>
      </c>
      <c r="K4826" s="61" t="str">
        <f ca="1">LeaveTracker[[#This Row],[Days]]&amp;" "&amp;LeaveTracker[[#This Row],[Type of Leave]]</f>
        <v>1 SL</v>
      </c>
      <c r="L4826" s="23">
        <f ca="1">NETWORKDAYS(LeaveTracker[[#This Row],[Start Date]],LeaveTracker[[#This Row],[End Date]],lstHolidays)</f>
        <v>1</v>
      </c>
      <c r="M4826" s="27"/>
    </row>
    <row r="4827" spans="1:13" ht="30" customHeight="1" x14ac:dyDescent="0.3">
      <c r="A4827" s="27">
        <f t="shared" si="50"/>
        <v>1122</v>
      </c>
      <c r="B4827" s="31">
        <v>45028</v>
      </c>
      <c r="C4827" s="24">
        <v>45003</v>
      </c>
      <c r="D4827" s="19" t="s">
        <v>2111</v>
      </c>
      <c r="E4827" s="19" t="str">
        <f>IF(ISBLANK(LeaveTracker[[#This Row],[Employee Name]]),"-----",VLOOKUP(LeaveTracker[[#This Row],[Employee Name]],Employees[[Employee Name]:[Office]],7))</f>
        <v>CENRO</v>
      </c>
      <c r="F4827" s="19">
        <f>IF(ISBLANK(LeaveTracker[[#This Row],[Employee Name]]),"-----",VLOOKUP(LeaveTracker[[#This Row],[Employee Name]],Employees[[Employee Name]:[Office]],6))</f>
        <v>0</v>
      </c>
      <c r="G4827" s="24">
        <v>45003</v>
      </c>
      <c r="H4827" s="24">
        <v>45005</v>
      </c>
      <c r="I4827" s="19" t="s">
        <v>81</v>
      </c>
      <c r="K4827" s="61" t="str">
        <f>LeaveTracker[[#This Row],[Days]]&amp;" "&amp;LeaveTracker[[#This Row],[Type of Leave]]</f>
        <v>2 SL</v>
      </c>
      <c r="L4827" s="23">
        <v>2</v>
      </c>
      <c r="M4827" s="27"/>
    </row>
    <row r="4828" spans="1:13" ht="30" customHeight="1" x14ac:dyDescent="0.3">
      <c r="A4828" s="27">
        <f t="shared" si="50"/>
        <v>1123</v>
      </c>
      <c r="B4828" s="31">
        <v>45028</v>
      </c>
      <c r="C4828" s="31">
        <v>44932</v>
      </c>
      <c r="D4828" s="19" t="s">
        <v>1739</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19" t="s">
        <v>81</v>
      </c>
      <c r="K4828" s="61" t="str">
        <f ca="1">LeaveTracker[[#This Row],[Days]]&amp;" "&amp;LeaveTracker[[#This Row],[Type of Leave]]</f>
        <v>2 SL</v>
      </c>
      <c r="L4828" s="23">
        <f ca="1">NETWORKDAYS(LeaveTracker[[#This Row],[Start Date]],LeaveTracker[[#This Row],[End Date]],lstHolidays)</f>
        <v>2</v>
      </c>
      <c r="M4828" s="27"/>
    </row>
    <row r="4829" spans="1:13" ht="30" customHeight="1" x14ac:dyDescent="0.3">
      <c r="A4829" s="27">
        <f t="shared" si="50"/>
        <v>1124</v>
      </c>
      <c r="B4829" s="31">
        <v>45028</v>
      </c>
      <c r="C4829" s="31">
        <v>44995</v>
      </c>
      <c r="D4829" s="19" t="s">
        <v>1876</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19" t="s">
        <v>81</v>
      </c>
      <c r="K4829" s="61" t="str">
        <f ca="1">LeaveTracker[[#This Row],[Days]]&amp;" "&amp;LeaveTracker[[#This Row],[Type of Leave]]</f>
        <v>1 SL</v>
      </c>
      <c r="L4829" s="23">
        <f ca="1">NETWORKDAYS(LeaveTracker[[#This Row],[Start Date]],LeaveTracker[[#This Row],[End Date]],lstHolidays)</f>
        <v>1</v>
      </c>
      <c r="M4829" s="27"/>
    </row>
    <row r="4830" spans="1:13" ht="30" customHeight="1" x14ac:dyDescent="0.3">
      <c r="A4830" s="27">
        <f t="shared" ref="A4830:A4893" si="51">A4829+1</f>
        <v>1125</v>
      </c>
      <c r="B4830" s="31">
        <v>45028</v>
      </c>
      <c r="C4830" s="31">
        <v>44993</v>
      </c>
      <c r="D4830" s="19" t="s">
        <v>1782</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19" t="s">
        <v>82</v>
      </c>
      <c r="K4830" s="61" t="str">
        <f ca="1">LeaveTracker[[#This Row],[Days]]&amp;" "&amp;LeaveTracker[[#This Row],[Type of Leave]]</f>
        <v>2 VL</v>
      </c>
      <c r="L4830" s="23">
        <f ca="1">NETWORKDAYS(LeaveTracker[[#This Row],[Start Date]],LeaveTracker[[#This Row],[End Date]],lstHolidays)</f>
        <v>2</v>
      </c>
      <c r="M4830" s="27"/>
    </row>
    <row r="4831" spans="1:13" ht="30" customHeight="1" x14ac:dyDescent="0.3">
      <c r="A4831" s="27">
        <f t="shared" si="51"/>
        <v>1126</v>
      </c>
      <c r="B4831" s="31">
        <v>45028</v>
      </c>
      <c r="C4831" s="31">
        <v>44996</v>
      </c>
      <c r="D4831" s="19" t="s">
        <v>1852</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19" t="s">
        <v>81</v>
      </c>
      <c r="K4831" s="61" t="str">
        <f ca="1">LeaveTracker[[#This Row],[Days]]&amp;" "&amp;LeaveTracker[[#This Row],[Type of Leave]]</f>
        <v>3 SL</v>
      </c>
      <c r="L4831" s="23">
        <f ca="1">NETWORKDAYS(LeaveTracker[[#This Row],[Start Date]],LeaveTracker[[#This Row],[End Date]],lstHolidays)</f>
        <v>3</v>
      </c>
      <c r="M4831" s="27"/>
    </row>
    <row r="4832" spans="1:13" ht="30" customHeight="1" x14ac:dyDescent="0.3">
      <c r="A4832" s="27">
        <f t="shared" si="51"/>
        <v>1127</v>
      </c>
      <c r="B4832" s="31">
        <v>45028</v>
      </c>
      <c r="C4832" s="31">
        <v>44994</v>
      </c>
      <c r="D4832" s="19" t="s">
        <v>1850</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19" t="s">
        <v>81</v>
      </c>
      <c r="K4832" s="61" t="str">
        <f ca="1">LeaveTracker[[#This Row],[Days]]&amp;" "&amp;LeaveTracker[[#This Row],[Type of Leave]]</f>
        <v>2 SL</v>
      </c>
      <c r="L4832" s="23">
        <f ca="1">NETWORKDAYS(LeaveTracker[[#This Row],[Start Date]],LeaveTracker[[#This Row],[End Date]],lstHolidays)</f>
        <v>2</v>
      </c>
      <c r="M4832" s="27"/>
    </row>
    <row r="4833" spans="1:13" ht="30" customHeight="1" x14ac:dyDescent="0.3">
      <c r="A4833" s="27">
        <f t="shared" si="51"/>
        <v>1128</v>
      </c>
      <c r="B4833" s="31">
        <v>45028</v>
      </c>
      <c r="C4833" s="31">
        <v>44992</v>
      </c>
      <c r="D4833" s="19" t="s">
        <v>1739</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19" t="s">
        <v>298</v>
      </c>
      <c r="J4833" s="43" t="s">
        <v>105</v>
      </c>
      <c r="K4833" s="61" t="str">
        <f ca="1">LeaveTracker[[#This Row],[Days]]&amp;" "&amp;LeaveTracker[[#This Row],[Type of Leave]]</f>
        <v>3 OTHER</v>
      </c>
      <c r="L4833" s="23">
        <f ca="1">NETWORKDAYS(LeaveTracker[[#This Row],[Start Date]],LeaveTracker[[#This Row],[End Date]],lstHolidays)</f>
        <v>3</v>
      </c>
      <c r="M4833" s="27"/>
    </row>
    <row r="4834" spans="1:13" ht="30" customHeight="1" x14ac:dyDescent="0.3">
      <c r="A4834" s="27">
        <f t="shared" si="51"/>
        <v>1129</v>
      </c>
      <c r="B4834" s="31">
        <v>45028</v>
      </c>
      <c r="C4834" s="31">
        <v>44991</v>
      </c>
      <c r="D4834" s="19" t="s">
        <v>925</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19" t="s">
        <v>81</v>
      </c>
      <c r="K4834" s="61" t="str">
        <f ca="1">LeaveTracker[[#This Row],[Days]]&amp;" "&amp;LeaveTracker[[#This Row],[Type of Leave]]</f>
        <v>2 SL</v>
      </c>
      <c r="L4834" s="23">
        <f ca="1">NETWORKDAYS(LeaveTracker[[#This Row],[Start Date]],LeaveTracker[[#This Row],[End Date]],lstHolidays)</f>
        <v>2</v>
      </c>
      <c r="M4834" s="27"/>
    </row>
    <row r="4835" spans="1:13" ht="30" customHeight="1" x14ac:dyDescent="0.3">
      <c r="A4835" s="27">
        <f t="shared" si="51"/>
        <v>1130</v>
      </c>
      <c r="B4835" s="31">
        <v>45028</v>
      </c>
      <c r="C4835" s="31">
        <v>45007</v>
      </c>
      <c r="D4835" s="19" t="s">
        <v>1749</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19" t="s">
        <v>81</v>
      </c>
      <c r="K4835" s="61" t="str">
        <f ca="1">LeaveTracker[[#This Row],[Days]]&amp;" "&amp;LeaveTracker[[#This Row],[Type of Leave]]</f>
        <v>1 SL</v>
      </c>
      <c r="L4835" s="23">
        <f ca="1">NETWORKDAYS(LeaveTracker[[#This Row],[Start Date]],LeaveTracker[[#This Row],[End Date]],lstHolidays)</f>
        <v>1</v>
      </c>
      <c r="M4835" s="27"/>
    </row>
    <row r="4836" spans="1:13" ht="30" customHeight="1" x14ac:dyDescent="0.3">
      <c r="A4836" s="27">
        <v>1130</v>
      </c>
      <c r="B4836" s="31">
        <v>45028</v>
      </c>
      <c r="C4836" s="31">
        <v>45007</v>
      </c>
      <c r="D4836" s="19" t="s">
        <v>1749</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19" t="s">
        <v>81</v>
      </c>
      <c r="K4836" s="61" t="str">
        <f ca="1">LeaveTracker[[#This Row],[Days]]&amp;" "&amp;LeaveTracker[[#This Row],[Type of Leave]]</f>
        <v>1 SL</v>
      </c>
      <c r="L4836" s="23">
        <f ca="1">NETWORKDAYS(LeaveTracker[[#This Row],[Start Date]],LeaveTracker[[#This Row],[End Date]],lstHolidays)</f>
        <v>1</v>
      </c>
      <c r="M4836" s="27"/>
    </row>
    <row r="4837" spans="1:13" ht="30" customHeight="1" x14ac:dyDescent="0.3">
      <c r="A4837" s="27">
        <f t="shared" si="51"/>
        <v>1131</v>
      </c>
      <c r="B4837" s="31">
        <v>45028</v>
      </c>
      <c r="C4837" s="31">
        <v>45001</v>
      </c>
      <c r="D4837" s="19" t="s">
        <v>2206</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19" t="s">
        <v>81</v>
      </c>
      <c r="K4837" s="61" t="str">
        <f ca="1">LeaveTracker[[#This Row],[Days]]&amp;" "&amp;LeaveTracker[[#This Row],[Type of Leave]]</f>
        <v>2 SL</v>
      </c>
      <c r="L4837" s="23">
        <f ca="1">NETWORKDAYS(LeaveTracker[[#This Row],[Start Date]],LeaveTracker[[#This Row],[End Date]],lstHolidays)</f>
        <v>2</v>
      </c>
      <c r="M4837" s="27"/>
    </row>
    <row r="4838" spans="1:13" ht="30" customHeight="1" x14ac:dyDescent="0.3">
      <c r="A4838" s="27">
        <f t="shared" si="51"/>
        <v>1132</v>
      </c>
      <c r="B4838" s="31">
        <v>45028</v>
      </c>
      <c r="C4838" s="31">
        <v>45012</v>
      </c>
      <c r="D4838" s="19" t="s">
        <v>1804</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19" t="s">
        <v>82</v>
      </c>
      <c r="K4838" s="61" t="str">
        <f ca="1">LeaveTracker[[#This Row],[Days]]&amp;" "&amp;LeaveTracker[[#This Row],[Type of Leave]]</f>
        <v>3 VL</v>
      </c>
      <c r="L4838" s="23">
        <f ca="1">NETWORKDAYS(LeaveTracker[[#This Row],[Start Date]],LeaveTracker[[#This Row],[End Date]],lstHolidays)</f>
        <v>3</v>
      </c>
      <c r="M4838" s="27"/>
    </row>
    <row r="4839" spans="1:13" ht="30" customHeight="1" x14ac:dyDescent="0.3">
      <c r="A4839" s="27">
        <f t="shared" si="51"/>
        <v>1133</v>
      </c>
      <c r="B4839" s="31">
        <v>45028</v>
      </c>
      <c r="C4839" s="31">
        <v>45009</v>
      </c>
      <c r="D4839" s="19" t="s">
        <v>1804</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19" t="s">
        <v>81</v>
      </c>
      <c r="K4839" s="61" t="str">
        <f ca="1">LeaveTracker[[#This Row],[Days]]&amp;" "&amp;LeaveTracker[[#This Row],[Type of Leave]]</f>
        <v>1 SL</v>
      </c>
      <c r="L4839" s="23">
        <f ca="1">NETWORKDAYS(LeaveTracker[[#This Row],[Start Date]],LeaveTracker[[#This Row],[End Date]],lstHolidays)</f>
        <v>1</v>
      </c>
      <c r="M4839" s="27"/>
    </row>
    <row r="4840" spans="1:13" ht="30" customHeight="1" x14ac:dyDescent="0.3">
      <c r="A4840" s="27">
        <f t="shared" si="51"/>
        <v>1134</v>
      </c>
      <c r="B4840" s="31">
        <v>45028</v>
      </c>
      <c r="C4840" s="31">
        <v>45012</v>
      </c>
      <c r="D4840" s="19" t="s">
        <v>1947</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19" t="s">
        <v>82</v>
      </c>
      <c r="K4840" s="61" t="str">
        <f ca="1">LeaveTracker[[#This Row],[Days]]&amp;" "&amp;LeaveTracker[[#This Row],[Type of Leave]]</f>
        <v>5 VL</v>
      </c>
      <c r="L4840" s="23">
        <f ca="1">NETWORKDAYS(LeaveTracker[[#This Row],[Start Date]],LeaveTracker[[#This Row],[End Date]],lstHolidays)</f>
        <v>5</v>
      </c>
      <c r="M4840" s="27"/>
    </row>
    <row r="4841" spans="1:13" ht="30" customHeight="1" x14ac:dyDescent="0.3">
      <c r="A4841" s="27">
        <f t="shared" si="51"/>
        <v>1135</v>
      </c>
      <c r="B4841" s="31">
        <v>45028</v>
      </c>
      <c r="C4841" s="31">
        <v>45008</v>
      </c>
      <c r="D4841" s="19" t="s">
        <v>1774</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19" t="s">
        <v>81</v>
      </c>
      <c r="K4841" s="61" t="str">
        <f ca="1">LeaveTracker[[#This Row],[Days]]&amp;" "&amp;LeaveTracker[[#This Row],[Type of Leave]]</f>
        <v>1 SL</v>
      </c>
      <c r="L4841" s="23">
        <f ca="1">NETWORKDAYS(LeaveTracker[[#This Row],[Start Date]],LeaveTracker[[#This Row],[End Date]],lstHolidays)</f>
        <v>1</v>
      </c>
      <c r="M4841" s="27"/>
    </row>
    <row r="4842" spans="1:13" ht="30" customHeight="1" x14ac:dyDescent="0.3">
      <c r="A4842" s="27">
        <f t="shared" si="51"/>
        <v>1136</v>
      </c>
      <c r="B4842" s="31">
        <v>45028</v>
      </c>
      <c r="C4842" s="31">
        <v>44989</v>
      </c>
      <c r="D4842" s="19" t="s">
        <v>1765</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19" t="s">
        <v>81</v>
      </c>
      <c r="K4842" s="61" t="str">
        <f ca="1">LeaveTracker[[#This Row],[Days]]&amp;" "&amp;LeaveTracker[[#This Row],[Type of Leave]]</f>
        <v>1 SL</v>
      </c>
      <c r="L4842" s="23">
        <f ca="1">NETWORKDAYS(LeaveTracker[[#This Row],[Start Date]],LeaveTracker[[#This Row],[End Date]],lstHolidays)</f>
        <v>1</v>
      </c>
      <c r="M4842" s="27"/>
    </row>
    <row r="4843" spans="1:13" ht="30" customHeight="1" x14ac:dyDescent="0.3">
      <c r="A4843" s="27">
        <f t="shared" si="51"/>
        <v>1137</v>
      </c>
      <c r="B4843" s="31">
        <v>45028</v>
      </c>
      <c r="C4843" s="31">
        <v>45019</v>
      </c>
      <c r="D4843" s="19" t="s">
        <v>1819</v>
      </c>
      <c r="E4843" s="19">
        <f>IF(ISBLANK(LeaveTracker[[#This Row],[Employee Name]]),"-----",VLOOKUP(LeaveTracker[[#This Row],[Employee Name]],Employees[[Employee Name]:[Office]],7))</f>
        <v>0</v>
      </c>
      <c r="F4843" s="19">
        <f>IF(ISBLANK(LeaveTracker[[#This Row],[Employee Name]]),"-----",VLOOKUP(LeaveTracker[[#This Row],[Employee Name]],Employees[[Employee Name]:[Office]],6))</f>
        <v>0</v>
      </c>
      <c r="G4843" s="24">
        <v>45016</v>
      </c>
      <c r="H4843" s="24">
        <v>45016</v>
      </c>
      <c r="I4843" s="19" t="s">
        <v>298</v>
      </c>
      <c r="J4843" s="43" t="s">
        <v>105</v>
      </c>
      <c r="K4843" s="61" t="str">
        <f ca="1">LeaveTracker[[#This Row],[Days]]&amp;" "&amp;LeaveTracker[[#This Row],[Type of Leave]]</f>
        <v>1 OTHER</v>
      </c>
      <c r="L4843" s="23">
        <f ca="1">NETWORKDAYS(LeaveTracker[[#This Row],[Start Date]],LeaveTracker[[#This Row],[End Date]],lstHolidays)</f>
        <v>1</v>
      </c>
      <c r="M4843" s="27"/>
    </row>
    <row r="4844" spans="1:13" ht="30" customHeight="1" x14ac:dyDescent="0.3">
      <c r="A4844" s="27">
        <f t="shared" si="51"/>
        <v>1138</v>
      </c>
      <c r="B4844" s="31">
        <v>45028</v>
      </c>
      <c r="C4844" s="31">
        <v>45019</v>
      </c>
      <c r="D4844" s="19" t="s">
        <v>1914</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19" t="s">
        <v>81</v>
      </c>
      <c r="K4844" s="61" t="str">
        <f>LeaveTracker[[#This Row],[Days]]&amp;" "&amp;LeaveTracker[[#This Row],[Type of Leave]]</f>
        <v>1 SL</v>
      </c>
      <c r="L4844" s="23">
        <v>1</v>
      </c>
      <c r="M4844" s="27"/>
    </row>
    <row r="4845" spans="1:13" ht="30" customHeight="1" x14ac:dyDescent="0.3">
      <c r="A4845" s="27">
        <v>1138</v>
      </c>
      <c r="B4845" s="31">
        <v>45028</v>
      </c>
      <c r="C4845" s="31">
        <v>45019</v>
      </c>
      <c r="D4845" s="19" t="s">
        <v>1914</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19" t="s">
        <v>81</v>
      </c>
      <c r="K4845" s="61" t="str">
        <f>LeaveTracker[[#This Row],[Days]]&amp;" "&amp;LeaveTracker[[#This Row],[Type of Leave]]</f>
        <v>1 SL</v>
      </c>
      <c r="L4845" s="23">
        <v>1</v>
      </c>
      <c r="M4845" s="27"/>
    </row>
    <row r="4846" spans="1:13" ht="30" customHeight="1" x14ac:dyDescent="0.3">
      <c r="A4846" s="27">
        <f t="shared" si="51"/>
        <v>1139</v>
      </c>
      <c r="B4846" s="31">
        <v>45028</v>
      </c>
      <c r="C4846" s="31">
        <v>45015</v>
      </c>
      <c r="D4846" s="19" t="s">
        <v>1308</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19" t="s">
        <v>298</v>
      </c>
      <c r="J4846" s="43" t="s">
        <v>105</v>
      </c>
      <c r="K4846" s="61" t="str">
        <f ca="1">LeaveTracker[[#This Row],[Days]]&amp;" "&amp;LeaveTracker[[#This Row],[Type of Leave]]</f>
        <v>1 OTHER</v>
      </c>
      <c r="L4846" s="23">
        <f ca="1">NETWORKDAYS(LeaveTracker[[#This Row],[Start Date]],LeaveTracker[[#This Row],[End Date]],lstHolidays)</f>
        <v>1</v>
      </c>
      <c r="M4846" s="27"/>
    </row>
    <row r="4847" spans="1:13" ht="30" customHeight="1" x14ac:dyDescent="0.3">
      <c r="A4847" s="27">
        <f t="shared" si="51"/>
        <v>1140</v>
      </c>
      <c r="B4847" s="31">
        <v>45028</v>
      </c>
      <c r="C4847" s="31">
        <v>45019</v>
      </c>
      <c r="D4847" s="19" t="s">
        <v>1969</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19" t="s">
        <v>81</v>
      </c>
      <c r="K4847" s="61" t="str">
        <f ca="1">LeaveTracker[[#This Row],[Days]]&amp;" "&amp;LeaveTracker[[#This Row],[Type of Leave]]</f>
        <v>1 SL</v>
      </c>
      <c r="L4847" s="23">
        <f ca="1">NETWORKDAYS(LeaveTracker[[#This Row],[Start Date]],LeaveTracker[[#This Row],[End Date]],lstHolidays)</f>
        <v>1</v>
      </c>
      <c r="M4847" s="27"/>
    </row>
    <row r="4848" spans="1:13" ht="30" customHeight="1" x14ac:dyDescent="0.3">
      <c r="A4848" s="27">
        <f t="shared" si="51"/>
        <v>1141</v>
      </c>
      <c r="B4848" s="31">
        <v>45028</v>
      </c>
      <c r="C4848" s="31">
        <v>45020</v>
      </c>
      <c r="D4848" s="19" t="s">
        <v>543</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19" t="s">
        <v>81</v>
      </c>
      <c r="K4848" s="61" t="str">
        <f ca="1">LeaveTracker[[#This Row],[Days]]&amp;" "&amp;LeaveTracker[[#This Row],[Type of Leave]]</f>
        <v>1 SL</v>
      </c>
      <c r="L4848" s="23">
        <f ca="1">NETWORKDAYS(LeaveTracker[[#This Row],[Start Date]],LeaveTracker[[#This Row],[End Date]],lstHolidays)</f>
        <v>1</v>
      </c>
      <c r="M4848" s="27"/>
    </row>
    <row r="4849" spans="1:13" ht="30" customHeight="1" x14ac:dyDescent="0.3">
      <c r="A4849" s="27">
        <f t="shared" si="51"/>
        <v>1142</v>
      </c>
      <c r="B4849" s="31">
        <v>45028</v>
      </c>
      <c r="C4849" s="31">
        <v>45020</v>
      </c>
      <c r="D4849" s="19" t="s">
        <v>513</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19" t="s">
        <v>81</v>
      </c>
      <c r="K4849" s="61" t="str">
        <f ca="1">LeaveTracker[[#This Row],[Days]]&amp;" "&amp;LeaveTracker[[#This Row],[Type of Leave]]</f>
        <v>1 SL</v>
      </c>
      <c r="L4849" s="23">
        <f ca="1">NETWORKDAYS(LeaveTracker[[#This Row],[Start Date]],LeaveTracker[[#This Row],[End Date]],lstHolidays)</f>
        <v>1</v>
      </c>
      <c r="M4849" s="27"/>
    </row>
    <row r="4850" spans="1:13" ht="30" customHeight="1" x14ac:dyDescent="0.3">
      <c r="A4850" s="27">
        <v>1142</v>
      </c>
      <c r="B4850" s="31">
        <v>45028</v>
      </c>
      <c r="C4850" s="31">
        <v>45020</v>
      </c>
      <c r="D4850" s="19" t="s">
        <v>513</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19" t="s">
        <v>81</v>
      </c>
      <c r="K4850" s="61" t="str">
        <f ca="1">LeaveTracker[[#This Row],[Days]]&amp;" "&amp;LeaveTracker[[#This Row],[Type of Leave]]</f>
        <v>1 SL</v>
      </c>
      <c r="L4850" s="23">
        <f ca="1">NETWORKDAYS(LeaveTracker[[#This Row],[Start Date]],LeaveTracker[[#This Row],[End Date]],lstHolidays)</f>
        <v>1</v>
      </c>
      <c r="M4850" s="27"/>
    </row>
    <row r="4851" spans="1:13" ht="30" customHeight="1" x14ac:dyDescent="0.3">
      <c r="A4851" s="27">
        <f t="shared" si="51"/>
        <v>1143</v>
      </c>
      <c r="B4851" s="31">
        <v>45028</v>
      </c>
      <c r="C4851" s="31">
        <v>45020</v>
      </c>
      <c r="D4851" s="19" t="s">
        <v>513</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19" t="s">
        <v>81</v>
      </c>
      <c r="K4851" s="61" t="str">
        <f ca="1">LeaveTracker[[#This Row],[Days]]&amp;" "&amp;LeaveTracker[[#This Row],[Type of Leave]]</f>
        <v>1 SL</v>
      </c>
      <c r="L4851" s="23">
        <f ca="1">NETWORKDAYS(LeaveTracker[[#This Row],[Start Date]],LeaveTracker[[#This Row],[End Date]],lstHolidays)</f>
        <v>1</v>
      </c>
      <c r="M4851" s="27"/>
    </row>
    <row r="4852" spans="1:13" ht="30" customHeight="1" x14ac:dyDescent="0.3">
      <c r="A4852" s="27">
        <f t="shared" si="51"/>
        <v>1144</v>
      </c>
      <c r="B4852" s="31">
        <v>45028</v>
      </c>
      <c r="C4852" s="31">
        <v>45019</v>
      </c>
      <c r="D4852" s="19" t="s">
        <v>868</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19" t="s">
        <v>298</v>
      </c>
      <c r="J4852" s="43" t="s">
        <v>105</v>
      </c>
      <c r="K4852" s="61" t="str">
        <f ca="1">LeaveTracker[[#This Row],[Days]]&amp;" "&amp;LeaveTracker[[#This Row],[Type of Leave]]</f>
        <v>1 OTHER</v>
      </c>
      <c r="L4852" s="23">
        <f ca="1">NETWORKDAYS(LeaveTracker[[#This Row],[Start Date]],LeaveTracker[[#This Row],[End Date]],lstHolidays)</f>
        <v>1</v>
      </c>
      <c r="M4852" s="27"/>
    </row>
    <row r="4853" spans="1:13" ht="30" customHeight="1" x14ac:dyDescent="0.3">
      <c r="A4853" s="27">
        <f t="shared" si="51"/>
        <v>1145</v>
      </c>
      <c r="B4853" s="31">
        <v>45028</v>
      </c>
      <c r="C4853" s="31">
        <v>45019</v>
      </c>
      <c r="D4853" s="19" t="s">
        <v>519</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19" t="s">
        <v>81</v>
      </c>
      <c r="K4853" s="61" t="str">
        <f ca="1">LeaveTracker[[#This Row],[Days]]&amp;" "&amp;LeaveTracker[[#This Row],[Type of Leave]]</f>
        <v>1 SL</v>
      </c>
      <c r="L4853" s="23">
        <f ca="1">NETWORKDAYS(LeaveTracker[[#This Row],[Start Date]],LeaveTracker[[#This Row],[End Date]],lstHolidays)</f>
        <v>1</v>
      </c>
      <c r="M4853" s="27"/>
    </row>
    <row r="4854" spans="1:13" ht="30" customHeight="1" x14ac:dyDescent="0.3">
      <c r="A4854" s="27">
        <f t="shared" si="51"/>
        <v>1146</v>
      </c>
      <c r="B4854" s="31">
        <v>45028</v>
      </c>
      <c r="C4854" s="31">
        <v>45019</v>
      </c>
      <c r="D4854" s="19" t="s">
        <v>2231</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19" t="s">
        <v>82</v>
      </c>
      <c r="K4854" s="61" t="str">
        <f>LeaveTracker[[#This Row],[Days]]&amp;" "&amp;LeaveTracker[[#This Row],[Type of Leave]]</f>
        <v>9 VL</v>
      </c>
      <c r="L4854" s="23">
        <v>9</v>
      </c>
      <c r="M4854" s="27"/>
    </row>
    <row r="4855" spans="1:13" ht="30" customHeight="1" x14ac:dyDescent="0.3">
      <c r="A4855" s="27">
        <f t="shared" si="51"/>
        <v>1147</v>
      </c>
      <c r="B4855" s="31">
        <v>45028</v>
      </c>
      <c r="C4855" s="31">
        <v>45019</v>
      </c>
      <c r="D4855" s="19" t="s">
        <v>2231</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19" t="s">
        <v>82</v>
      </c>
      <c r="K4855" s="61" t="str">
        <f ca="1">LeaveTracker[[#This Row],[Days]]&amp;" "&amp;LeaveTracker[[#This Row],[Type of Leave]]</f>
        <v>5 VL</v>
      </c>
      <c r="L4855" s="23">
        <f ca="1">NETWORKDAYS(LeaveTracker[[#This Row],[Start Date]],LeaveTracker[[#This Row],[End Date]],lstHolidays)</f>
        <v>5</v>
      </c>
      <c r="M4855" s="27"/>
    </row>
    <row r="4856" spans="1:13" ht="30" customHeight="1" x14ac:dyDescent="0.3">
      <c r="A4856" s="27">
        <f t="shared" si="51"/>
        <v>1148</v>
      </c>
      <c r="B4856" s="31">
        <v>45028</v>
      </c>
      <c r="C4856" s="24">
        <v>45027</v>
      </c>
      <c r="D4856" s="19" t="s">
        <v>405</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19" t="s">
        <v>82</v>
      </c>
      <c r="K4856" s="61" t="str">
        <f ca="1">LeaveTracker[[#This Row],[Days]]&amp;" "&amp;LeaveTracker[[#This Row],[Type of Leave]]</f>
        <v>2 VL</v>
      </c>
      <c r="L4856" s="23">
        <f ca="1">NETWORKDAYS(LeaveTracker[[#This Row],[Start Date]],LeaveTracker[[#This Row],[End Date]],lstHolidays)</f>
        <v>2</v>
      </c>
      <c r="M4856" s="27"/>
    </row>
    <row r="4857" spans="1:13" ht="30" customHeight="1" x14ac:dyDescent="0.3">
      <c r="A4857" s="27">
        <f t="shared" si="51"/>
        <v>1149</v>
      </c>
      <c r="B4857" s="31">
        <v>45028</v>
      </c>
      <c r="C4857" s="24">
        <v>45019</v>
      </c>
      <c r="D4857" s="19" t="s">
        <v>405</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19" t="s">
        <v>298</v>
      </c>
      <c r="J4857" s="43" t="s">
        <v>158</v>
      </c>
      <c r="K4857" s="61" t="str">
        <f ca="1">LeaveTracker[[#This Row],[Days]]&amp;" "&amp;LeaveTracker[[#This Row],[Type of Leave]]</f>
        <v>3 OTHER</v>
      </c>
      <c r="L4857" s="23">
        <f ca="1">NETWORKDAYS(LeaveTracker[[#This Row],[Start Date]],LeaveTracker[[#This Row],[End Date]],lstHolidays)</f>
        <v>3</v>
      </c>
      <c r="M4857" s="27"/>
    </row>
    <row r="4858" spans="1:13" ht="30" customHeight="1" x14ac:dyDescent="0.3">
      <c r="A4858" s="27">
        <f t="shared" si="51"/>
        <v>1150</v>
      </c>
      <c r="B4858" s="31">
        <v>45028</v>
      </c>
      <c r="C4858" s="31">
        <v>45012</v>
      </c>
      <c r="D4858" s="19" t="s">
        <v>1286</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19" t="s">
        <v>82</v>
      </c>
      <c r="K4858" s="61" t="str">
        <f ca="1">LeaveTracker[[#This Row],[Days]]&amp;" "&amp;LeaveTracker[[#This Row],[Type of Leave]]</f>
        <v>1 VL</v>
      </c>
      <c r="L4858" s="23">
        <f ca="1">NETWORKDAYS(LeaveTracker[[#This Row],[Start Date]],LeaveTracker[[#This Row],[End Date]],lstHolidays)</f>
        <v>1</v>
      </c>
      <c r="M4858" s="27"/>
    </row>
    <row r="4859" spans="1:13" ht="30" customHeight="1" x14ac:dyDescent="0.3">
      <c r="A4859" s="27">
        <f t="shared" si="51"/>
        <v>1151</v>
      </c>
      <c r="B4859" s="31">
        <v>45028</v>
      </c>
      <c r="C4859" s="31">
        <v>45015</v>
      </c>
      <c r="D4859" s="19" t="s">
        <v>543</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19" t="s">
        <v>298</v>
      </c>
      <c r="J4859" s="43" t="s">
        <v>158</v>
      </c>
      <c r="K4859" s="61" t="str">
        <f ca="1">LeaveTracker[[#This Row],[Days]]&amp;" "&amp;LeaveTracker[[#This Row],[Type of Leave]]</f>
        <v>1 OTHER</v>
      </c>
      <c r="L4859" s="23">
        <f ca="1">NETWORKDAYS(LeaveTracker[[#This Row],[Start Date]],LeaveTracker[[#This Row],[End Date]],lstHolidays)</f>
        <v>1</v>
      </c>
      <c r="M4859" s="27"/>
    </row>
    <row r="4860" spans="1:13" ht="30" customHeight="1" x14ac:dyDescent="0.3">
      <c r="A4860" s="27">
        <f t="shared" si="51"/>
        <v>1152</v>
      </c>
      <c r="B4860" s="31">
        <v>45028</v>
      </c>
      <c r="C4860" s="31">
        <v>45015</v>
      </c>
      <c r="D4860" s="19" t="s">
        <v>543</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19" t="s">
        <v>81</v>
      </c>
      <c r="K4860" s="61" t="str">
        <f ca="1">LeaveTracker[[#This Row],[Days]]&amp;" "&amp;LeaveTracker[[#This Row],[Type of Leave]]</f>
        <v>1 SL</v>
      </c>
      <c r="L4860" s="23">
        <f ca="1">NETWORKDAYS(LeaveTracker[[#This Row],[Start Date]],LeaveTracker[[#This Row],[End Date]],lstHolidays)</f>
        <v>1</v>
      </c>
      <c r="M4860" s="27"/>
    </row>
    <row r="4861" spans="1:13" ht="30" customHeight="1" x14ac:dyDescent="0.3">
      <c r="A4861" s="27">
        <f t="shared" si="51"/>
        <v>1153</v>
      </c>
      <c r="B4861" s="31">
        <v>45028</v>
      </c>
      <c r="C4861" s="31">
        <v>45014</v>
      </c>
      <c r="D4861" s="19" t="s">
        <v>1850</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19" t="s">
        <v>81</v>
      </c>
      <c r="K4861" s="61" t="str">
        <f ca="1">LeaveTracker[[#This Row],[Days]]&amp;" "&amp;LeaveTracker[[#This Row],[Type of Leave]]</f>
        <v>1 SL</v>
      </c>
      <c r="L4861" s="23">
        <f ca="1">NETWORKDAYS(LeaveTracker[[#This Row],[Start Date]],LeaveTracker[[#This Row],[End Date]],lstHolidays)</f>
        <v>1</v>
      </c>
      <c r="M4861" s="27"/>
    </row>
    <row r="4862" spans="1:13" ht="30" customHeight="1" x14ac:dyDescent="0.3">
      <c r="A4862" s="27">
        <f t="shared" si="51"/>
        <v>1154</v>
      </c>
      <c r="B4862" s="31">
        <v>45028</v>
      </c>
      <c r="C4862" s="31">
        <v>45014</v>
      </c>
      <c r="D4862" s="19" t="s">
        <v>1883</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19" t="s">
        <v>81</v>
      </c>
      <c r="K4862" s="61" t="str">
        <f ca="1">LeaveTracker[[#This Row],[Days]]&amp;" "&amp;LeaveTracker[[#This Row],[Type of Leave]]</f>
        <v>1 SL</v>
      </c>
      <c r="L4862" s="23">
        <f ca="1">NETWORKDAYS(LeaveTracker[[#This Row],[Start Date]],LeaveTracker[[#This Row],[End Date]],lstHolidays)</f>
        <v>1</v>
      </c>
      <c r="M4862" s="27"/>
    </row>
    <row r="4863" spans="1:13" ht="30" customHeight="1" x14ac:dyDescent="0.3">
      <c r="A4863" s="27">
        <f t="shared" si="51"/>
        <v>1155</v>
      </c>
      <c r="B4863" s="31">
        <v>45028</v>
      </c>
      <c r="C4863" s="31">
        <v>45015</v>
      </c>
      <c r="D4863" s="19" t="s">
        <v>1975</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19" t="s">
        <v>82</v>
      </c>
      <c r="K4863" s="61" t="str">
        <f>LeaveTracker[[#This Row],[Days]]&amp;" "&amp;LeaveTracker[[#This Row],[Type of Leave]]</f>
        <v>3 VL</v>
      </c>
      <c r="L4863" s="23">
        <v>3</v>
      </c>
      <c r="M4863" s="27"/>
    </row>
    <row r="4864" spans="1:13" ht="30" customHeight="1" x14ac:dyDescent="0.3">
      <c r="A4864" s="27">
        <f t="shared" si="51"/>
        <v>1156</v>
      </c>
      <c r="B4864" s="31">
        <v>45028</v>
      </c>
      <c r="C4864" s="31">
        <v>45016</v>
      </c>
      <c r="D4864" s="20" t="s">
        <v>1761</v>
      </c>
      <c r="E4864" s="19" t="str">
        <f>IF(ISBLANK(LeaveTracker[[#This Row],[Employee Name]]),"-----",VLOOKUP(LeaveTracker[[#This Row],[Employee Name]],Employees[[Employee Name]:[Office]],7))</f>
        <v>BPLO</v>
      </c>
      <c r="F4864" s="19" t="str">
        <f>IF(ISBLANK(LeaveTracker[[#This Row],[Employee Name]]),"-----",VLOOKUP(LeaveTracker[[#This Row],[Employee Name]],Employees[[Employee Name]:[Office]],6))</f>
        <v>CASUAL</v>
      </c>
      <c r="G4864" s="24">
        <v>45013</v>
      </c>
      <c r="H4864" s="24">
        <v>45013</v>
      </c>
      <c r="I4864" s="19" t="s">
        <v>81</v>
      </c>
      <c r="K4864" s="61" t="str">
        <f ca="1">LeaveTracker[[#This Row],[Days]]&amp;" "&amp;LeaveTracker[[#This Row],[Type of Leave]]</f>
        <v>1 SL</v>
      </c>
      <c r="L4864" s="23">
        <f ca="1">NETWORKDAYS(LeaveTracker[[#This Row],[Start Date]],LeaveTracker[[#This Row],[End Date]],lstHolidays)</f>
        <v>1</v>
      </c>
      <c r="M4864" s="27"/>
    </row>
    <row r="4865" spans="1:13" ht="30" customHeight="1" x14ac:dyDescent="0.3">
      <c r="A4865" s="27">
        <f t="shared" si="51"/>
        <v>1157</v>
      </c>
      <c r="B4865" s="31">
        <v>45028</v>
      </c>
      <c r="C4865" s="31">
        <v>45016</v>
      </c>
      <c r="D4865" s="19" t="s">
        <v>1879</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19" t="s">
        <v>81</v>
      </c>
      <c r="K4865" s="61" t="str">
        <f ca="1">LeaveTracker[[#This Row],[Days]]&amp;" "&amp;LeaveTracker[[#This Row],[Type of Leave]]</f>
        <v>1 SL</v>
      </c>
      <c r="L4865" s="23">
        <f ca="1">NETWORKDAYS(LeaveTracker[[#This Row],[Start Date]],LeaveTracker[[#This Row],[End Date]],lstHolidays)</f>
        <v>1</v>
      </c>
      <c r="M4865" s="27"/>
    </row>
    <row r="4866" spans="1:13" ht="30" customHeight="1" x14ac:dyDescent="0.3">
      <c r="A4866" s="27">
        <f t="shared" si="51"/>
        <v>1158</v>
      </c>
      <c r="B4866" s="31">
        <v>45028</v>
      </c>
      <c r="C4866" s="31">
        <v>45016</v>
      </c>
      <c r="D4866" s="19" t="s">
        <v>1879</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19" t="s">
        <v>298</v>
      </c>
      <c r="J4866" s="43" t="s">
        <v>105</v>
      </c>
      <c r="K4866" s="61" t="str">
        <f ca="1">LeaveTracker[[#This Row],[Days]]&amp;" "&amp;LeaveTracker[[#This Row],[Type of Leave]]</f>
        <v>1 OTHER</v>
      </c>
      <c r="L4866" s="23">
        <f ca="1">NETWORKDAYS(LeaveTracker[[#This Row],[Start Date]],LeaveTracker[[#This Row],[End Date]],lstHolidays)</f>
        <v>1</v>
      </c>
      <c r="M4866" s="27"/>
    </row>
    <row r="4867" spans="1:13" ht="30" customHeight="1" x14ac:dyDescent="0.3">
      <c r="A4867" s="27">
        <f t="shared" si="51"/>
        <v>1159</v>
      </c>
      <c r="B4867" s="31">
        <v>45028</v>
      </c>
      <c r="C4867" s="31">
        <v>45005</v>
      </c>
      <c r="D4867" s="19" t="s">
        <v>1940</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19" t="s">
        <v>82</v>
      </c>
      <c r="K4867" s="61" t="str">
        <f ca="1">LeaveTracker[[#This Row],[Days]]&amp;" "&amp;LeaveTracker[[#This Row],[Type of Leave]]</f>
        <v>1 VL</v>
      </c>
      <c r="L4867" s="23">
        <f ca="1">NETWORKDAYS(LeaveTracker[[#This Row],[Start Date]],LeaveTracker[[#This Row],[End Date]],lstHolidays)</f>
        <v>1</v>
      </c>
      <c r="M4867" s="27"/>
    </row>
    <row r="4868" spans="1:13" ht="30" customHeight="1" x14ac:dyDescent="0.3">
      <c r="A4868" s="27">
        <f t="shared" si="51"/>
        <v>1160</v>
      </c>
      <c r="B4868" s="31">
        <v>45028</v>
      </c>
      <c r="C4868" s="31">
        <v>44995</v>
      </c>
      <c r="D4868" s="19" t="s">
        <v>1841</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19" t="s">
        <v>81</v>
      </c>
      <c r="K4868" s="61" t="str">
        <f>LeaveTracker[[#This Row],[Days]]&amp;" "&amp;LeaveTracker[[#This Row],[Type of Leave]]</f>
        <v>3 SL</v>
      </c>
      <c r="L4868" s="23">
        <v>3</v>
      </c>
      <c r="M4868" s="27"/>
    </row>
    <row r="4869" spans="1:13" ht="30" customHeight="1" x14ac:dyDescent="0.3">
      <c r="A4869" s="27">
        <f t="shared" si="51"/>
        <v>1161</v>
      </c>
      <c r="B4869" s="31">
        <v>45028</v>
      </c>
      <c r="C4869" s="31">
        <v>44995</v>
      </c>
      <c r="D4869" s="19" t="s">
        <v>1807</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19" t="s">
        <v>82</v>
      </c>
      <c r="K4869" s="61" t="str">
        <f>LeaveTracker[[#This Row],[Days]]&amp;" "&amp;LeaveTracker[[#This Row],[Type of Leave]]</f>
        <v>3 VL</v>
      </c>
      <c r="L4869" s="23">
        <v>3</v>
      </c>
      <c r="M4869" s="27"/>
    </row>
    <row r="4870" spans="1:13" ht="30" customHeight="1" x14ac:dyDescent="0.3">
      <c r="A4870" s="27">
        <f t="shared" si="51"/>
        <v>1162</v>
      </c>
      <c r="B4870" s="31">
        <v>45028</v>
      </c>
      <c r="C4870" s="31">
        <v>44995</v>
      </c>
      <c r="D4870" s="19" t="s">
        <v>2233</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19" t="s">
        <v>82</v>
      </c>
      <c r="K4870" s="61" t="str">
        <f>LeaveTracker[[#This Row],[Days]]&amp;" "&amp;LeaveTracker[[#This Row],[Type of Leave]]</f>
        <v>3 VL</v>
      </c>
      <c r="L4870" s="23">
        <v>3</v>
      </c>
      <c r="M4870" s="27"/>
    </row>
    <row r="4871" spans="1:13" ht="30" customHeight="1" x14ac:dyDescent="0.3">
      <c r="A4871" s="27">
        <f t="shared" si="51"/>
        <v>1163</v>
      </c>
      <c r="B4871" s="31">
        <v>45028</v>
      </c>
      <c r="C4871" s="31">
        <v>45002</v>
      </c>
      <c r="D4871" s="19" t="s">
        <v>1969</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19" t="s">
        <v>81</v>
      </c>
      <c r="K4871" s="61" t="str">
        <f>LeaveTracker[[#This Row],[Days]]&amp;" "&amp;LeaveTracker[[#This Row],[Type of Leave]]</f>
        <v>2 SL</v>
      </c>
      <c r="L4871" s="23">
        <v>2</v>
      </c>
      <c r="M4871" s="27"/>
    </row>
    <row r="4872" spans="1:13" ht="30" customHeight="1" x14ac:dyDescent="0.3">
      <c r="A4872" s="27">
        <f t="shared" si="51"/>
        <v>1164</v>
      </c>
      <c r="B4872" s="31">
        <v>45028</v>
      </c>
      <c r="C4872" s="31">
        <v>44998</v>
      </c>
      <c r="D4872" s="19" t="s">
        <v>1806</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19" t="s">
        <v>82</v>
      </c>
      <c r="K4872" s="61" t="str">
        <f>LeaveTracker[[#This Row],[Days]]&amp;" "&amp;LeaveTracker[[#This Row],[Type of Leave]]</f>
        <v>3 VL</v>
      </c>
      <c r="L4872" s="23">
        <v>3</v>
      </c>
      <c r="M4872" s="27"/>
    </row>
    <row r="4873" spans="1:13" ht="30" customHeight="1" x14ac:dyDescent="0.3">
      <c r="A4873" s="27">
        <f t="shared" si="51"/>
        <v>1165</v>
      </c>
      <c r="B4873" s="31">
        <v>45028</v>
      </c>
      <c r="C4873" s="31">
        <v>44995</v>
      </c>
      <c r="D4873" s="19" t="s">
        <v>1806</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19" t="s">
        <v>81</v>
      </c>
      <c r="K4873" s="61" t="str">
        <f ca="1">LeaveTracker[[#This Row],[Days]]&amp;" "&amp;LeaveTracker[[#This Row],[Type of Leave]]</f>
        <v>2 SL</v>
      </c>
      <c r="L4873" s="23">
        <f ca="1">NETWORKDAYS(LeaveTracker[[#This Row],[Start Date]],LeaveTracker[[#This Row],[End Date]],lstHolidays)</f>
        <v>2</v>
      </c>
      <c r="M4873" s="27"/>
    </row>
    <row r="4874" spans="1:13" ht="30" customHeight="1" x14ac:dyDescent="0.3">
      <c r="A4874" s="27">
        <f t="shared" si="51"/>
        <v>1166</v>
      </c>
      <c r="B4874" s="31">
        <v>45028</v>
      </c>
      <c r="C4874" s="31">
        <v>44991</v>
      </c>
      <c r="D4874" s="19" t="s">
        <v>1845</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19" t="s">
        <v>82</v>
      </c>
      <c r="K4874" s="61" t="str">
        <f>LeaveTracker[[#This Row],[Days]]&amp;" "&amp;LeaveTracker[[#This Row],[Type of Leave]]</f>
        <v>3 VL</v>
      </c>
      <c r="L4874" s="23">
        <v>3</v>
      </c>
      <c r="M4874" s="27"/>
    </row>
    <row r="4875" spans="1:13" ht="30" customHeight="1" x14ac:dyDescent="0.3">
      <c r="A4875" s="27">
        <f t="shared" si="51"/>
        <v>1167</v>
      </c>
      <c r="B4875" s="31">
        <v>45028</v>
      </c>
      <c r="C4875" s="31">
        <v>44991</v>
      </c>
      <c r="D4875" s="19" t="s">
        <v>1845</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19" t="s">
        <v>81</v>
      </c>
      <c r="K4875" s="61" t="str">
        <f ca="1">LeaveTracker[[#This Row],[Days]]&amp;" "&amp;LeaveTracker[[#This Row],[Type of Leave]]</f>
        <v>0 SL</v>
      </c>
      <c r="L4875" s="23">
        <f ca="1">NETWORKDAYS(LeaveTracker[[#This Row],[Start Date]],LeaveTracker[[#This Row],[End Date]],lstHolidays)</f>
        <v>0</v>
      </c>
      <c r="M4875" s="27"/>
    </row>
    <row r="4876" spans="1:13" ht="30" customHeight="1" x14ac:dyDescent="0.3">
      <c r="A4876" s="27">
        <f t="shared" si="51"/>
        <v>1168</v>
      </c>
      <c r="B4876" s="31">
        <v>45028</v>
      </c>
      <c r="C4876" s="31">
        <v>44995</v>
      </c>
      <c r="D4876" s="19" t="s">
        <v>1808</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19" t="s">
        <v>82</v>
      </c>
      <c r="K4876" s="61" t="str">
        <f>LeaveTracker[[#This Row],[Days]]&amp;" "&amp;LeaveTracker[[#This Row],[Type of Leave]]</f>
        <v>3 VL</v>
      </c>
      <c r="L4876" s="23">
        <v>3</v>
      </c>
      <c r="M4876" s="27"/>
    </row>
    <row r="4877" spans="1:13" ht="30" customHeight="1" x14ac:dyDescent="0.3">
      <c r="A4877" s="27">
        <f t="shared" si="51"/>
        <v>1169</v>
      </c>
      <c r="B4877" s="31">
        <v>45028</v>
      </c>
      <c r="C4877" s="31">
        <v>44994</v>
      </c>
      <c r="D4877" s="19" t="s">
        <v>1808</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19" t="s">
        <v>81</v>
      </c>
      <c r="K4877" s="61" t="str">
        <f ca="1">LeaveTracker[[#This Row],[Days]]&amp;" "&amp;LeaveTracker[[#This Row],[Type of Leave]]</f>
        <v>1 SL</v>
      </c>
      <c r="L4877" s="23">
        <f ca="1">NETWORKDAYS(LeaveTracker[[#This Row],[Start Date]],LeaveTracker[[#This Row],[End Date]],lstHolidays)</f>
        <v>1</v>
      </c>
      <c r="M4877" s="27"/>
    </row>
    <row r="4878" spans="1:13" ht="30" customHeight="1" x14ac:dyDescent="0.3">
      <c r="A4878" s="27">
        <f t="shared" si="51"/>
        <v>1170</v>
      </c>
      <c r="B4878" s="31">
        <v>45028</v>
      </c>
      <c r="C4878" s="31">
        <v>44995</v>
      </c>
      <c r="D4878" s="19" t="s">
        <v>1809</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19" t="s">
        <v>82</v>
      </c>
      <c r="K4878" s="61" t="str">
        <f>LeaveTracker[[#This Row],[Days]]&amp;" "&amp;LeaveTracker[[#This Row],[Type of Leave]]</f>
        <v>1 VL</v>
      </c>
      <c r="L4878" s="23">
        <v>1</v>
      </c>
      <c r="M4878" s="27"/>
    </row>
    <row r="4879" spans="1:13" ht="30" customHeight="1" x14ac:dyDescent="0.3">
      <c r="A4879" s="27">
        <v>1170</v>
      </c>
      <c r="B4879" s="31">
        <v>45028</v>
      </c>
      <c r="C4879" s="31">
        <v>44995</v>
      </c>
      <c r="D4879" s="19" t="s">
        <v>1809</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19" t="s">
        <v>82</v>
      </c>
      <c r="K4879" s="61" t="str">
        <f ca="1">LeaveTracker[[#This Row],[Days]]&amp;" "&amp;LeaveTracker[[#This Row],[Type of Leave]]</f>
        <v>1 VL</v>
      </c>
      <c r="L4879" s="23">
        <f ca="1">NETWORKDAYS(LeaveTracker[[#This Row],[Start Date]],LeaveTracker[[#This Row],[End Date]],lstHolidays)</f>
        <v>1</v>
      </c>
      <c r="M4879" s="27"/>
    </row>
    <row r="4880" spans="1:13" ht="30" customHeight="1" x14ac:dyDescent="0.3">
      <c r="A4880" s="27">
        <f t="shared" si="51"/>
        <v>1171</v>
      </c>
      <c r="B4880" s="31">
        <v>45028</v>
      </c>
      <c r="C4880" s="31">
        <v>44994</v>
      </c>
      <c r="D4880" s="19" t="s">
        <v>1809</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19" t="s">
        <v>298</v>
      </c>
      <c r="J4880" s="43" t="s">
        <v>2100</v>
      </c>
      <c r="K4880" s="61" t="str">
        <f ca="1">LeaveTracker[[#This Row],[Days]]&amp;" "&amp;LeaveTracker[[#This Row],[Type of Leave]]</f>
        <v>1 OTHER</v>
      </c>
      <c r="L4880" s="23">
        <f ca="1">NETWORKDAYS(LeaveTracker[[#This Row],[Start Date]],LeaveTracker[[#This Row],[End Date]],lstHolidays)</f>
        <v>1</v>
      </c>
      <c r="M4880" s="27"/>
    </row>
    <row r="4881" spans="1:13" ht="30" customHeight="1" x14ac:dyDescent="0.3">
      <c r="A4881" s="27">
        <f t="shared" si="51"/>
        <v>1172</v>
      </c>
      <c r="B4881" s="31">
        <v>45028</v>
      </c>
      <c r="C4881" s="31">
        <v>45006</v>
      </c>
      <c r="D4881" s="19" t="s">
        <v>1901</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19" t="s">
        <v>81</v>
      </c>
      <c r="K4881" s="61" t="str">
        <f ca="1">LeaveTracker[[#This Row],[Days]]&amp;" "&amp;LeaveTracker[[#This Row],[Type of Leave]]</f>
        <v>1 SL</v>
      </c>
      <c r="L4881" s="23">
        <f ca="1">NETWORKDAYS(LeaveTracker[[#This Row],[Start Date]],LeaveTracker[[#This Row],[End Date]],lstHolidays)</f>
        <v>1</v>
      </c>
      <c r="M4881" s="27"/>
    </row>
    <row r="4882" spans="1:13" ht="30" customHeight="1" x14ac:dyDescent="0.3">
      <c r="A4882" s="27">
        <f t="shared" si="51"/>
        <v>1173</v>
      </c>
      <c r="B4882" s="31">
        <v>45028</v>
      </c>
      <c r="C4882" s="31">
        <v>44991</v>
      </c>
      <c r="D4882" s="19" t="s">
        <v>1901</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19" t="s">
        <v>81</v>
      </c>
      <c r="K4882" s="61" t="str">
        <f ca="1">LeaveTracker[[#This Row],[Days]]&amp;" "&amp;LeaveTracker[[#This Row],[Type of Leave]]</f>
        <v>1 SL</v>
      </c>
      <c r="L4882" s="23">
        <f ca="1">NETWORKDAYS(LeaveTracker[[#This Row],[Start Date]],LeaveTracker[[#This Row],[End Date]],lstHolidays)</f>
        <v>1</v>
      </c>
      <c r="M4882" s="27"/>
    </row>
    <row r="4883" spans="1:13" ht="30" customHeight="1" x14ac:dyDescent="0.3">
      <c r="A4883" s="27">
        <f t="shared" si="51"/>
        <v>1174</v>
      </c>
      <c r="B4883" s="31">
        <v>45028</v>
      </c>
      <c r="C4883" s="31">
        <v>45012</v>
      </c>
      <c r="D4883" s="19" t="s">
        <v>1846</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19" t="s">
        <v>298</v>
      </c>
      <c r="J4883" s="43" t="s">
        <v>105</v>
      </c>
      <c r="K4883" s="61" t="str">
        <f ca="1">LeaveTracker[[#This Row],[Days]]&amp;" "&amp;LeaveTracker[[#This Row],[Type of Leave]]</f>
        <v>1 OTHER</v>
      </c>
      <c r="L4883" s="23">
        <f ca="1">NETWORKDAYS(LeaveTracker[[#This Row],[Start Date]],LeaveTracker[[#This Row],[End Date]],lstHolidays)</f>
        <v>1</v>
      </c>
      <c r="M4883" s="27"/>
    </row>
    <row r="4884" spans="1:13" ht="30" customHeight="1" x14ac:dyDescent="0.3">
      <c r="A4884" s="27">
        <f t="shared" si="51"/>
        <v>1175</v>
      </c>
      <c r="B4884" s="31">
        <v>45028</v>
      </c>
      <c r="C4884" s="31">
        <v>45012</v>
      </c>
      <c r="D4884" s="19" t="s">
        <v>1846</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19" t="s">
        <v>298</v>
      </c>
      <c r="J4884" s="43" t="s">
        <v>105</v>
      </c>
      <c r="K4884" s="61" t="str">
        <f ca="1">LeaveTracker[[#This Row],[Days]]&amp;" "&amp;LeaveTracker[[#This Row],[Type of Leave]]</f>
        <v>1 OTHER</v>
      </c>
      <c r="L4884" s="23">
        <f ca="1">NETWORKDAYS(LeaveTracker[[#This Row],[Start Date]],LeaveTracker[[#This Row],[End Date]],lstHolidays)</f>
        <v>1</v>
      </c>
      <c r="M4884" s="27"/>
    </row>
    <row r="4885" spans="1:13" ht="30" customHeight="1" x14ac:dyDescent="0.3">
      <c r="A4885" s="27">
        <f t="shared" si="51"/>
        <v>1176</v>
      </c>
      <c r="B4885" s="31">
        <v>45028</v>
      </c>
      <c r="C4885" s="31">
        <v>45002</v>
      </c>
      <c r="D4885" s="19" t="s">
        <v>1877</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19" t="s">
        <v>81</v>
      </c>
      <c r="K4885" s="61" t="str">
        <f ca="1">LeaveTracker[[#This Row],[Days]]&amp;" "&amp;LeaveTracker[[#This Row],[Type of Leave]]</f>
        <v>1 SL</v>
      </c>
      <c r="L4885" s="23">
        <f ca="1">NETWORKDAYS(LeaveTracker[[#This Row],[Start Date]],LeaveTracker[[#This Row],[End Date]],lstHolidays)</f>
        <v>1</v>
      </c>
      <c r="M4885" s="27"/>
    </row>
    <row r="4886" spans="1:13" ht="30" customHeight="1" x14ac:dyDescent="0.3">
      <c r="A4886" s="27">
        <f t="shared" si="51"/>
        <v>1177</v>
      </c>
      <c r="B4886" s="31">
        <v>45028</v>
      </c>
      <c r="C4886" s="31">
        <v>44992</v>
      </c>
      <c r="D4886" s="19" t="s">
        <v>1865</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19" t="s">
        <v>82</v>
      </c>
      <c r="K4886" s="61" t="str">
        <f>LeaveTracker[[#This Row],[Days]]&amp;" "&amp;LeaveTracker[[#This Row],[Type of Leave]]</f>
        <v>11 VL</v>
      </c>
      <c r="L4886" s="23">
        <v>11</v>
      </c>
      <c r="M4886" s="27"/>
    </row>
    <row r="4887" spans="1:13" ht="30" customHeight="1" x14ac:dyDescent="0.3">
      <c r="A4887" s="27">
        <f t="shared" si="51"/>
        <v>1178</v>
      </c>
      <c r="B4887" s="31">
        <v>45028</v>
      </c>
      <c r="C4887" s="31">
        <v>44987</v>
      </c>
      <c r="D4887" s="19" t="s">
        <v>1865</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19" t="s">
        <v>82</v>
      </c>
      <c r="K4887" s="61" t="str">
        <f ca="1">LeaveTracker[[#This Row],[Days]]&amp;" "&amp;LeaveTracker[[#This Row],[Type of Leave]]</f>
        <v>3 VL</v>
      </c>
      <c r="L4887" s="23">
        <f ca="1">NETWORKDAYS(LeaveTracker[[#This Row],[Start Date]],LeaveTracker[[#This Row],[End Date]],lstHolidays)</f>
        <v>3</v>
      </c>
      <c r="M4887" s="27"/>
    </row>
    <row r="4888" spans="1:13" ht="30" customHeight="1" x14ac:dyDescent="0.3">
      <c r="A4888" s="27">
        <f t="shared" si="51"/>
        <v>1179</v>
      </c>
      <c r="B4888" s="31">
        <v>45028</v>
      </c>
      <c r="C4888" s="31">
        <v>44986</v>
      </c>
      <c r="D4888" s="19" t="s">
        <v>1865</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19" t="s">
        <v>82</v>
      </c>
      <c r="K4888" s="61" t="str">
        <f ca="1">LeaveTracker[[#This Row],[Days]]&amp;" "&amp;LeaveTracker[[#This Row],[Type of Leave]]</f>
        <v>5 VL</v>
      </c>
      <c r="L4888" s="23">
        <f ca="1">NETWORKDAYS(LeaveTracker[[#This Row],[Start Date]],LeaveTracker[[#This Row],[End Date]],lstHolidays)</f>
        <v>5</v>
      </c>
      <c r="M4888" s="27"/>
    </row>
    <row r="4889" spans="1:13" ht="30" customHeight="1" x14ac:dyDescent="0.3">
      <c r="A4889" s="27">
        <f t="shared" si="51"/>
        <v>1180</v>
      </c>
      <c r="B4889" s="31">
        <v>45028</v>
      </c>
      <c r="C4889" s="31">
        <v>44987</v>
      </c>
      <c r="D4889" s="19" t="s">
        <v>1865</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19" t="s">
        <v>81</v>
      </c>
      <c r="K4889" s="61" t="str">
        <f ca="1">LeaveTracker[[#This Row],[Days]]&amp;" "&amp;LeaveTracker[[#This Row],[Type of Leave]]</f>
        <v>3 SL</v>
      </c>
      <c r="L4889" s="23">
        <f ca="1">NETWORKDAYS(LeaveTracker[[#This Row],[Start Date]],LeaveTracker[[#This Row],[End Date]],lstHolidays)</f>
        <v>3</v>
      </c>
      <c r="M4889" s="27"/>
    </row>
    <row r="4890" spans="1:13" ht="30" customHeight="1" x14ac:dyDescent="0.3">
      <c r="A4890" s="27">
        <f t="shared" si="51"/>
        <v>1181</v>
      </c>
      <c r="B4890" s="31">
        <v>45028</v>
      </c>
      <c r="C4890" s="31">
        <v>44991</v>
      </c>
      <c r="D4890" s="19" t="s">
        <v>1840</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19" t="s">
        <v>82</v>
      </c>
      <c r="K4890" s="61" t="str">
        <f>LeaveTracker[[#This Row],[Days]]&amp;" "&amp;LeaveTracker[[#This Row],[Type of Leave]]</f>
        <v>10 VL</v>
      </c>
      <c r="L4890" s="23">
        <v>10</v>
      </c>
      <c r="M4890" s="27"/>
    </row>
    <row r="4891" spans="1:13" ht="30" customHeight="1" x14ac:dyDescent="0.3">
      <c r="A4891" s="27">
        <f t="shared" si="51"/>
        <v>1182</v>
      </c>
      <c r="B4891" s="31">
        <v>45028</v>
      </c>
      <c r="C4891" s="24">
        <v>45003</v>
      </c>
      <c r="D4891" s="19" t="s">
        <v>1787</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19" t="s">
        <v>82</v>
      </c>
      <c r="K4891" s="61" t="str">
        <f>LeaveTracker[[#This Row],[Days]]&amp;" "&amp;LeaveTracker[[#This Row],[Type of Leave]]</f>
        <v>2 VL</v>
      </c>
      <c r="L4891" s="23">
        <v>2</v>
      </c>
      <c r="M4891" s="27"/>
    </row>
    <row r="4892" spans="1:13" ht="30" customHeight="1" x14ac:dyDescent="0.3">
      <c r="A4892" s="27">
        <f t="shared" si="51"/>
        <v>1183</v>
      </c>
      <c r="B4892" s="31">
        <v>45028</v>
      </c>
      <c r="C4892" s="31">
        <v>44984</v>
      </c>
      <c r="D4892" s="19" t="s">
        <v>1839</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19" t="s">
        <v>81</v>
      </c>
      <c r="K4892" s="61" t="str">
        <f ca="1">LeaveTracker[[#This Row],[Days]]&amp;" "&amp;LeaveTracker[[#This Row],[Type of Leave]]</f>
        <v>2 SL</v>
      </c>
      <c r="L4892" s="23">
        <f ca="1">NETWORKDAYS(LeaveTracker[[#This Row],[Start Date]],LeaveTracker[[#This Row],[End Date]],lstHolidays)</f>
        <v>2</v>
      </c>
      <c r="M4892" s="27"/>
    </row>
    <row r="4893" spans="1:13" ht="30" customHeight="1" x14ac:dyDescent="0.3">
      <c r="A4893" s="27">
        <f t="shared" si="51"/>
        <v>1184</v>
      </c>
      <c r="B4893" s="31">
        <v>45028</v>
      </c>
      <c r="C4893" s="31">
        <v>45005</v>
      </c>
      <c r="D4893" s="19" t="s">
        <v>1842</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19" t="s">
        <v>298</v>
      </c>
      <c r="J4893" s="43" t="s">
        <v>105</v>
      </c>
      <c r="K4893" s="61" t="str">
        <f ca="1">LeaveTracker[[#This Row],[Days]]&amp;" "&amp;LeaveTracker[[#This Row],[Type of Leave]]</f>
        <v>1 OTHER</v>
      </c>
      <c r="L4893" s="23">
        <f ca="1">NETWORKDAYS(LeaveTracker[[#This Row],[Start Date]],LeaveTracker[[#This Row],[End Date]],lstHolidays)</f>
        <v>1</v>
      </c>
      <c r="M4893" s="27"/>
    </row>
    <row r="4894" spans="1:13" ht="30" customHeight="1" x14ac:dyDescent="0.3">
      <c r="A4894" s="27">
        <f t="shared" ref="A4894:A4957" si="52">A4893+1</f>
        <v>1185</v>
      </c>
      <c r="B4894" s="31">
        <v>45028</v>
      </c>
      <c r="C4894" s="31">
        <v>45015</v>
      </c>
      <c r="D4894" s="19" t="s">
        <v>1900</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19" t="s">
        <v>298</v>
      </c>
      <c r="J4894" s="43" t="s">
        <v>105</v>
      </c>
      <c r="K4894" s="61" t="str">
        <f ca="1">LeaveTracker[[#This Row],[Days]]&amp;" "&amp;LeaveTracker[[#This Row],[Type of Leave]]</f>
        <v>1 OTHER</v>
      </c>
      <c r="L4894" s="23">
        <f ca="1">NETWORKDAYS(LeaveTracker[[#This Row],[Start Date]],LeaveTracker[[#This Row],[End Date]],lstHolidays)</f>
        <v>1</v>
      </c>
      <c r="M4894" s="27"/>
    </row>
    <row r="4895" spans="1:13" ht="30" customHeight="1" x14ac:dyDescent="0.3">
      <c r="A4895" s="27">
        <f t="shared" si="52"/>
        <v>1186</v>
      </c>
      <c r="B4895" s="31">
        <v>45028</v>
      </c>
      <c r="C4895" s="31">
        <v>44996</v>
      </c>
      <c r="D4895" s="19" t="s">
        <v>1966</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19" t="s">
        <v>82</v>
      </c>
      <c r="K4895" s="61" t="str">
        <f ca="1">LeaveTracker[[#This Row],[Days]]&amp;" "&amp;LeaveTracker[[#This Row],[Type of Leave]]</f>
        <v>1 VL</v>
      </c>
      <c r="L4895" s="23">
        <f ca="1">NETWORKDAYS(LeaveTracker[[#This Row],[Start Date]],LeaveTracker[[#This Row],[End Date]],lstHolidays)</f>
        <v>1</v>
      </c>
      <c r="M4895" s="27"/>
    </row>
    <row r="4896" spans="1:13" ht="30" customHeight="1" x14ac:dyDescent="0.3">
      <c r="A4896" s="27">
        <v>1186</v>
      </c>
      <c r="B4896" s="31">
        <v>45028</v>
      </c>
      <c r="C4896" s="31">
        <v>44996</v>
      </c>
      <c r="D4896" s="19" t="s">
        <v>1966</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19" t="s">
        <v>82</v>
      </c>
      <c r="K4896" s="61" t="str">
        <f ca="1">LeaveTracker[[#This Row],[Days]]&amp;" "&amp;LeaveTracker[[#This Row],[Type of Leave]]</f>
        <v>1 VL</v>
      </c>
      <c r="L4896" s="23">
        <f ca="1">NETWORKDAYS(LeaveTracker[[#This Row],[Start Date]],LeaveTracker[[#This Row],[End Date]],lstHolidays)</f>
        <v>1</v>
      </c>
      <c r="M4896" s="27"/>
    </row>
    <row r="4897" spans="1:13" ht="30" customHeight="1" x14ac:dyDescent="0.3">
      <c r="A4897" s="27">
        <v>1186</v>
      </c>
      <c r="B4897" s="31">
        <v>45028</v>
      </c>
      <c r="C4897" s="31">
        <v>44996</v>
      </c>
      <c r="D4897" s="19" t="s">
        <v>1966</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19" t="s">
        <v>82</v>
      </c>
      <c r="K4897" s="61" t="str">
        <f ca="1">LeaveTracker[[#This Row],[Days]]&amp;" "&amp;LeaveTracker[[#This Row],[Type of Leave]]</f>
        <v>1 VL</v>
      </c>
      <c r="L4897" s="23">
        <f ca="1">NETWORKDAYS(LeaveTracker[[#This Row],[Start Date]],LeaveTracker[[#This Row],[End Date]],lstHolidays)</f>
        <v>1</v>
      </c>
      <c r="M4897" s="27"/>
    </row>
    <row r="4898" spans="1:13" ht="30" customHeight="1" x14ac:dyDescent="0.3">
      <c r="A4898" s="27">
        <v>1186</v>
      </c>
      <c r="B4898" s="31">
        <v>45028</v>
      </c>
      <c r="C4898" s="31">
        <v>44996</v>
      </c>
      <c r="D4898" s="19" t="s">
        <v>1966</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19" t="s">
        <v>82</v>
      </c>
      <c r="K4898" s="61" t="str">
        <f ca="1">LeaveTracker[[#This Row],[Days]]&amp;" "&amp;LeaveTracker[[#This Row],[Type of Leave]]</f>
        <v>1 VL</v>
      </c>
      <c r="L4898" s="23">
        <f ca="1">NETWORKDAYS(LeaveTracker[[#This Row],[Start Date]],LeaveTracker[[#This Row],[End Date]],lstHolidays)</f>
        <v>1</v>
      </c>
      <c r="M4898" s="27"/>
    </row>
    <row r="4899" spans="1:13" ht="30" customHeight="1" x14ac:dyDescent="0.3">
      <c r="A4899" s="27">
        <f t="shared" si="52"/>
        <v>1187</v>
      </c>
      <c r="B4899" s="31">
        <v>45028</v>
      </c>
      <c r="C4899" s="31">
        <v>44995</v>
      </c>
      <c r="D4899" s="19" t="s">
        <v>1832</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19" t="s">
        <v>82</v>
      </c>
      <c r="K4899" s="61" t="str">
        <f ca="1">LeaveTracker[[#This Row],[Days]]&amp;" "&amp;LeaveTracker[[#This Row],[Type of Leave]]</f>
        <v>1 VL</v>
      </c>
      <c r="L4899" s="23">
        <f ca="1">NETWORKDAYS(LeaveTracker[[#This Row],[Start Date]],LeaveTracker[[#This Row],[End Date]],lstHolidays)</f>
        <v>1</v>
      </c>
      <c r="M4899" s="27"/>
    </row>
    <row r="4900" spans="1:13" ht="30" customHeight="1" x14ac:dyDescent="0.3">
      <c r="A4900" s="27">
        <v>1187</v>
      </c>
      <c r="B4900" s="31">
        <v>45028</v>
      </c>
      <c r="C4900" s="31">
        <v>44995</v>
      </c>
      <c r="D4900" s="19" t="s">
        <v>1832</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19" t="s">
        <v>82</v>
      </c>
      <c r="K4900" s="61" t="str">
        <f ca="1">LeaveTracker[[#This Row],[Days]]&amp;" "&amp;LeaveTracker[[#This Row],[Type of Leave]]</f>
        <v>1 VL</v>
      </c>
      <c r="L4900" s="23">
        <f ca="1">NETWORKDAYS(LeaveTracker[[#This Row],[Start Date]],LeaveTracker[[#This Row],[End Date]],lstHolidays)</f>
        <v>1</v>
      </c>
      <c r="M4900" s="27"/>
    </row>
    <row r="4901" spans="1:13" ht="30" customHeight="1" x14ac:dyDescent="0.3">
      <c r="A4901" s="27">
        <f t="shared" si="52"/>
        <v>1188</v>
      </c>
      <c r="B4901" s="31">
        <v>45028</v>
      </c>
      <c r="C4901" s="31">
        <v>44994</v>
      </c>
      <c r="D4901" s="19" t="s">
        <v>1832</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19" t="s">
        <v>81</v>
      </c>
      <c r="K4901" s="61" t="str">
        <f ca="1">LeaveTracker[[#This Row],[Days]]&amp;" "&amp;LeaveTracker[[#This Row],[Type of Leave]]</f>
        <v>1 SL</v>
      </c>
      <c r="L4901" s="23">
        <f ca="1">NETWORKDAYS(LeaveTracker[[#This Row],[Start Date]],LeaveTracker[[#This Row],[End Date]],lstHolidays)</f>
        <v>1</v>
      </c>
      <c r="M4901" s="27"/>
    </row>
    <row r="4902" spans="1:13" ht="30" customHeight="1" x14ac:dyDescent="0.3">
      <c r="A4902" s="27">
        <v>1188</v>
      </c>
      <c r="B4902" s="31">
        <v>45028</v>
      </c>
      <c r="C4902" s="31">
        <v>44994</v>
      </c>
      <c r="D4902" s="19" t="s">
        <v>1832</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19" t="s">
        <v>81</v>
      </c>
      <c r="K4902" s="61" t="str">
        <f ca="1">LeaveTracker[[#This Row],[Days]]&amp;" "&amp;LeaveTracker[[#This Row],[Type of Leave]]</f>
        <v>1 SL</v>
      </c>
      <c r="L4902" s="23">
        <f ca="1">NETWORKDAYS(LeaveTracker[[#This Row],[Start Date]],LeaveTracker[[#This Row],[End Date]],lstHolidays)</f>
        <v>1</v>
      </c>
      <c r="M4902" s="27"/>
    </row>
    <row r="4903" spans="1:13" ht="30" customHeight="1" x14ac:dyDescent="0.3">
      <c r="A4903" s="27">
        <f t="shared" si="52"/>
        <v>1189</v>
      </c>
      <c r="B4903" s="31">
        <v>45028</v>
      </c>
      <c r="C4903" s="31">
        <v>44992</v>
      </c>
      <c r="D4903" s="19" t="s">
        <v>1811</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19" t="s">
        <v>298</v>
      </c>
      <c r="J4903" s="43" t="s">
        <v>105</v>
      </c>
      <c r="K4903" s="61" t="str">
        <f ca="1">LeaveTracker[[#This Row],[Days]]&amp;" "&amp;LeaveTracker[[#This Row],[Type of Leave]]</f>
        <v>3 OTHER</v>
      </c>
      <c r="L4903" s="23">
        <f ca="1">NETWORKDAYS(LeaveTracker[[#This Row],[Start Date]],LeaveTracker[[#This Row],[End Date]],lstHolidays)</f>
        <v>3</v>
      </c>
      <c r="M4903" s="27"/>
    </row>
    <row r="4904" spans="1:13" ht="30" customHeight="1" x14ac:dyDescent="0.3">
      <c r="A4904" s="27">
        <f t="shared" si="52"/>
        <v>1190</v>
      </c>
      <c r="B4904" s="31">
        <v>45028</v>
      </c>
      <c r="C4904" s="31">
        <v>44991</v>
      </c>
      <c r="D4904" s="19" t="s">
        <v>1811</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19" t="s">
        <v>81</v>
      </c>
      <c r="K4904" s="61" t="str">
        <f ca="1">LeaveTracker[[#This Row],[Days]]&amp;" "&amp;LeaveTracker[[#This Row],[Type of Leave]]</f>
        <v>3 SL</v>
      </c>
      <c r="L4904" s="23">
        <f ca="1">NETWORKDAYS(LeaveTracker[[#This Row],[Start Date]],LeaveTracker[[#This Row],[End Date]],lstHolidays)</f>
        <v>3</v>
      </c>
      <c r="M4904" s="27"/>
    </row>
    <row r="4905" spans="1:13" ht="30" customHeight="1" x14ac:dyDescent="0.3">
      <c r="A4905" s="27">
        <f t="shared" si="52"/>
        <v>1191</v>
      </c>
      <c r="B4905" s="31">
        <v>45028</v>
      </c>
      <c r="C4905" s="31">
        <v>44991</v>
      </c>
      <c r="D4905" s="19" t="s">
        <v>1811</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19" t="s">
        <v>81</v>
      </c>
      <c r="K4905" s="61" t="str">
        <f ca="1">LeaveTracker[[#This Row],[Days]]&amp;" "&amp;LeaveTracker[[#This Row],[Type of Leave]]</f>
        <v>2 SL</v>
      </c>
      <c r="L4905" s="23">
        <f ca="1">NETWORKDAYS(LeaveTracker[[#This Row],[Start Date]],LeaveTracker[[#This Row],[End Date]],lstHolidays)</f>
        <v>2</v>
      </c>
      <c r="M4905" s="27"/>
    </row>
    <row r="4906" spans="1:13" ht="30" customHeight="1" x14ac:dyDescent="0.3">
      <c r="A4906" s="27">
        <f t="shared" si="52"/>
        <v>1192</v>
      </c>
      <c r="B4906" s="31">
        <v>45028</v>
      </c>
      <c r="C4906" s="31">
        <v>44991</v>
      </c>
      <c r="D4906" s="19" t="s">
        <v>1811</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19" t="s">
        <v>81</v>
      </c>
      <c r="K4906" s="61" t="str">
        <f ca="1">LeaveTracker[[#This Row],[Days]]&amp;" "&amp;LeaveTracker[[#This Row],[Type of Leave]]</f>
        <v>1 SL</v>
      </c>
      <c r="L4906" s="23">
        <f ca="1">NETWORKDAYS(LeaveTracker[[#This Row],[Start Date]],LeaveTracker[[#This Row],[End Date]],lstHolidays)</f>
        <v>1</v>
      </c>
      <c r="M4906" s="27"/>
    </row>
    <row r="4907" spans="1:13" ht="30" customHeight="1" x14ac:dyDescent="0.3">
      <c r="A4907" s="27">
        <v>1192</v>
      </c>
      <c r="B4907" s="31">
        <v>45028</v>
      </c>
      <c r="C4907" s="31">
        <v>44991</v>
      </c>
      <c r="D4907" s="19" t="s">
        <v>1811</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19" t="s">
        <v>81</v>
      </c>
      <c r="K4907" s="61" t="str">
        <f ca="1">LeaveTracker[[#This Row],[Days]]&amp;" "&amp;LeaveTracker[[#This Row],[Type of Leave]]</f>
        <v>1 SL</v>
      </c>
      <c r="L4907" s="23">
        <f ca="1">NETWORKDAYS(LeaveTracker[[#This Row],[Start Date]],LeaveTracker[[#This Row],[End Date]],lstHolidays)</f>
        <v>1</v>
      </c>
      <c r="M4907" s="27"/>
    </row>
    <row r="4908" spans="1:13" ht="30" customHeight="1" x14ac:dyDescent="0.3">
      <c r="A4908" s="27">
        <f t="shared" si="52"/>
        <v>1193</v>
      </c>
      <c r="B4908" s="31">
        <v>45028</v>
      </c>
      <c r="C4908" s="31">
        <v>45001</v>
      </c>
      <c r="D4908" s="19" t="s">
        <v>1823</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19" t="s">
        <v>81</v>
      </c>
      <c r="K4908" s="61" t="str">
        <f ca="1">LeaveTracker[[#This Row],[Days]]&amp;" "&amp;LeaveTracker[[#This Row],[Type of Leave]]</f>
        <v>2 SL</v>
      </c>
      <c r="L4908" s="23">
        <f ca="1">NETWORKDAYS(LeaveTracker[[#This Row],[Start Date]],LeaveTracker[[#This Row],[End Date]],lstHolidays)</f>
        <v>2</v>
      </c>
      <c r="M4908" s="27"/>
    </row>
    <row r="4909" spans="1:13" ht="30" customHeight="1" x14ac:dyDescent="0.3">
      <c r="A4909" s="27">
        <f t="shared" si="52"/>
        <v>1194</v>
      </c>
      <c r="B4909" s="31">
        <v>45028</v>
      </c>
      <c r="C4909" s="31">
        <v>44992</v>
      </c>
      <c r="D4909" s="19" t="s">
        <v>1823</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19" t="s">
        <v>298</v>
      </c>
      <c r="J4909" s="43" t="s">
        <v>105</v>
      </c>
      <c r="K4909" s="61" t="str">
        <f ca="1">LeaveTracker[[#This Row],[Days]]&amp;" "&amp;LeaveTracker[[#This Row],[Type of Leave]]</f>
        <v>1 OTHER</v>
      </c>
      <c r="L4909" s="23">
        <f ca="1">NETWORKDAYS(LeaveTracker[[#This Row],[Start Date]],LeaveTracker[[#This Row],[End Date]],lstHolidays)</f>
        <v>1</v>
      </c>
      <c r="M4909" s="27"/>
    </row>
    <row r="4910" spans="1:13" ht="30" customHeight="1" x14ac:dyDescent="0.3">
      <c r="A4910" s="27">
        <v>1194</v>
      </c>
      <c r="B4910" s="31">
        <v>45028</v>
      </c>
      <c r="C4910" s="31">
        <v>44992</v>
      </c>
      <c r="D4910" s="19" t="s">
        <v>1823</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19" t="s">
        <v>298</v>
      </c>
      <c r="J4910" s="43" t="s">
        <v>105</v>
      </c>
      <c r="K4910" s="61" t="str">
        <f ca="1">LeaveTracker[[#This Row],[Days]]&amp;" "&amp;LeaveTracker[[#This Row],[Type of Leave]]</f>
        <v>1 OTHER</v>
      </c>
      <c r="L4910" s="23">
        <f ca="1">NETWORKDAYS(LeaveTracker[[#This Row],[Start Date]],LeaveTracker[[#This Row],[End Date]],lstHolidays)</f>
        <v>1</v>
      </c>
      <c r="M4910" s="27"/>
    </row>
    <row r="4911" spans="1:13" ht="30" customHeight="1" x14ac:dyDescent="0.3">
      <c r="A4911" s="27">
        <f t="shared" si="52"/>
        <v>1195</v>
      </c>
      <c r="B4911" s="31">
        <v>45028</v>
      </c>
      <c r="C4911" s="31">
        <v>45008</v>
      </c>
      <c r="D4911" s="19" t="s">
        <v>1970</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19" t="s">
        <v>298</v>
      </c>
      <c r="J4911" s="43" t="s">
        <v>105</v>
      </c>
      <c r="K4911" s="61" t="str">
        <f ca="1">LeaveTracker[[#This Row],[Days]]&amp;" "&amp;LeaveTracker[[#This Row],[Type of Leave]]</f>
        <v>1 OTHER</v>
      </c>
      <c r="L4911" s="23">
        <f ca="1">NETWORKDAYS(LeaveTracker[[#This Row],[Start Date]],LeaveTracker[[#This Row],[End Date]],lstHolidays)</f>
        <v>1</v>
      </c>
      <c r="M4911" s="27"/>
    </row>
    <row r="4912" spans="1:13" ht="30" customHeight="1" x14ac:dyDescent="0.3">
      <c r="A4912" s="27">
        <f t="shared" si="52"/>
        <v>1196</v>
      </c>
      <c r="B4912" s="31">
        <v>45028</v>
      </c>
      <c r="C4912" s="31">
        <v>45008</v>
      </c>
      <c r="D4912" s="19" t="s">
        <v>1970</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19" t="s">
        <v>81</v>
      </c>
      <c r="K4912" s="61" t="str">
        <f ca="1">LeaveTracker[[#This Row],[Days]]&amp;" "&amp;LeaveTracker[[#This Row],[Type of Leave]]</f>
        <v>2 SL</v>
      </c>
      <c r="L4912" s="23">
        <f ca="1">NETWORKDAYS(LeaveTracker[[#This Row],[Start Date]],LeaveTracker[[#This Row],[End Date]],lstHolidays)</f>
        <v>2</v>
      </c>
      <c r="M4912" s="27"/>
    </row>
    <row r="4913" spans="1:13" ht="30" customHeight="1" x14ac:dyDescent="0.3">
      <c r="A4913" s="27">
        <f t="shared" si="52"/>
        <v>1197</v>
      </c>
      <c r="B4913" s="31">
        <v>45028</v>
      </c>
      <c r="C4913" s="31">
        <v>45009</v>
      </c>
      <c r="D4913" s="19" t="s">
        <v>1775</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19" t="s">
        <v>82</v>
      </c>
      <c r="K4913" s="61" t="str">
        <f ca="1">LeaveTracker[[#This Row],[Days]]&amp;" "&amp;LeaveTracker[[#This Row],[Type of Leave]]</f>
        <v>2 VL</v>
      </c>
      <c r="L4913" s="23">
        <f ca="1">NETWORKDAYS(LeaveTracker[[#This Row],[Start Date]],LeaveTracker[[#This Row],[End Date]],lstHolidays)</f>
        <v>2</v>
      </c>
      <c r="M4913" s="27"/>
    </row>
    <row r="4914" spans="1:13" ht="30" customHeight="1" x14ac:dyDescent="0.3">
      <c r="A4914" s="27">
        <f t="shared" si="52"/>
        <v>1198</v>
      </c>
      <c r="B4914" s="31">
        <v>45028</v>
      </c>
      <c r="C4914" s="31">
        <v>45005</v>
      </c>
      <c r="D4914" s="19" t="s">
        <v>1775</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19" t="s">
        <v>82</v>
      </c>
      <c r="K4914" s="61" t="str">
        <f ca="1">LeaveTracker[[#This Row],[Days]]&amp;" "&amp;LeaveTracker[[#This Row],[Type of Leave]]</f>
        <v>2 VL</v>
      </c>
      <c r="L4914" s="23">
        <f ca="1">NETWORKDAYS(LeaveTracker[[#This Row],[Start Date]],LeaveTracker[[#This Row],[End Date]],lstHolidays)</f>
        <v>2</v>
      </c>
      <c r="M4914" s="27"/>
    </row>
    <row r="4915" spans="1:13" ht="30" customHeight="1" x14ac:dyDescent="0.3">
      <c r="A4915" s="27">
        <f t="shared" si="52"/>
        <v>1199</v>
      </c>
      <c r="B4915" s="31">
        <v>45028</v>
      </c>
      <c r="C4915" s="31">
        <v>45012</v>
      </c>
      <c r="D4915" s="19" t="s">
        <v>1938</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19" t="s">
        <v>81</v>
      </c>
      <c r="K4915" s="61" t="str">
        <f ca="1">LeaveTracker[[#This Row],[Days]]&amp;" "&amp;LeaveTracker[[#This Row],[Type of Leave]]</f>
        <v>2 SL</v>
      </c>
      <c r="L4915" s="23">
        <f ca="1">NETWORKDAYS(LeaveTracker[[#This Row],[Start Date]],LeaveTracker[[#This Row],[End Date]],lstHolidays)</f>
        <v>2</v>
      </c>
      <c r="M4915" s="27"/>
    </row>
    <row r="4916" spans="1:13" ht="30" customHeight="1" x14ac:dyDescent="0.3">
      <c r="A4916" s="27">
        <f t="shared" si="52"/>
        <v>1200</v>
      </c>
      <c r="B4916" s="31">
        <v>45028</v>
      </c>
      <c r="C4916" s="31">
        <v>45012</v>
      </c>
      <c r="D4916" s="19" t="s">
        <v>1938</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19" t="s">
        <v>81</v>
      </c>
      <c r="K4916" s="61" t="str">
        <f ca="1">LeaveTracker[[#This Row],[Days]]&amp;" "&amp;LeaveTracker[[#This Row],[Type of Leave]]</f>
        <v>1 SL</v>
      </c>
      <c r="L4916" s="23">
        <f ca="1">NETWORKDAYS(LeaveTracker[[#This Row],[Start Date]],LeaveTracker[[#This Row],[End Date]],lstHolidays)</f>
        <v>1</v>
      </c>
      <c r="M4916" s="27"/>
    </row>
    <row r="4917" spans="1:13" ht="30" customHeight="1" x14ac:dyDescent="0.3">
      <c r="A4917" s="27">
        <v>1200</v>
      </c>
      <c r="B4917" s="31">
        <v>45028</v>
      </c>
      <c r="C4917" s="31">
        <v>45012</v>
      </c>
      <c r="D4917" s="19" t="s">
        <v>1938</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19" t="s">
        <v>81</v>
      </c>
      <c r="K4917" s="61" t="str">
        <f ca="1">LeaveTracker[[#This Row],[Days]]&amp;" "&amp;LeaveTracker[[#This Row],[Type of Leave]]</f>
        <v>2 SL</v>
      </c>
      <c r="L4917" s="23">
        <f ca="1">NETWORKDAYS(LeaveTracker[[#This Row],[Start Date]],LeaveTracker[[#This Row],[End Date]],lstHolidays)</f>
        <v>2</v>
      </c>
      <c r="M4917" s="27"/>
    </row>
    <row r="4918" spans="1:13" ht="30" customHeight="1" x14ac:dyDescent="0.3">
      <c r="A4918" s="27">
        <f t="shared" si="52"/>
        <v>1201</v>
      </c>
      <c r="B4918" s="31">
        <v>45028</v>
      </c>
      <c r="C4918" s="31">
        <v>45012</v>
      </c>
      <c r="D4918" s="19" t="s">
        <v>1938</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19" t="s">
        <v>82</v>
      </c>
      <c r="K4918" s="61" t="str">
        <f ca="1">LeaveTracker[[#This Row],[Days]]&amp;" "&amp;LeaveTracker[[#This Row],[Type of Leave]]</f>
        <v>4 VL</v>
      </c>
      <c r="L4918" s="23">
        <f ca="1">NETWORKDAYS(LeaveTracker[[#This Row],[Start Date]],LeaveTracker[[#This Row],[End Date]],lstHolidays)</f>
        <v>4</v>
      </c>
      <c r="M4918" s="27"/>
    </row>
    <row r="4919" spans="1:13" ht="30" customHeight="1" x14ac:dyDescent="0.3">
      <c r="A4919" s="27">
        <f t="shared" si="52"/>
        <v>1202</v>
      </c>
      <c r="B4919" s="31">
        <v>45028</v>
      </c>
      <c r="C4919" s="31">
        <v>45015</v>
      </c>
      <c r="D4919" s="19" t="s">
        <v>396</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19" t="s">
        <v>81</v>
      </c>
      <c r="K4919" s="61" t="str">
        <f ca="1">LeaveTracker[[#This Row],[Days]]&amp;" "&amp;LeaveTracker[[#This Row],[Type of Leave]]</f>
        <v>1 SL</v>
      </c>
      <c r="L4919" s="23">
        <f ca="1">NETWORKDAYS(LeaveTracker[[#This Row],[Start Date]],LeaveTracker[[#This Row],[End Date]],lstHolidays)</f>
        <v>1</v>
      </c>
      <c r="M4919" s="27"/>
    </row>
    <row r="4920" spans="1:13" ht="30" customHeight="1" x14ac:dyDescent="0.3">
      <c r="A4920" s="27">
        <f t="shared" si="52"/>
        <v>1203</v>
      </c>
      <c r="B4920" s="31">
        <v>45028</v>
      </c>
      <c r="C4920" s="31">
        <v>45019</v>
      </c>
      <c r="D4920" s="19" t="s">
        <v>391</v>
      </c>
      <c r="E4920" s="19" t="str">
        <f>IF(ISBLANK(LeaveTracker[[#This Row],[Employee Name]]),"-----",VLOOKUP(LeaveTracker[[#This Row],[Employee Name]],Employees[[Employee Name]:[Office]],7))</f>
        <v>CTO</v>
      </c>
      <c r="F4920" s="19" t="str">
        <f>IF(ISBLANK(LeaveTracker[[#This Row],[Employee Name]]),"-----",VLOOKUP(LeaveTracker[[#This Row],[Employee Name]],Employees[[Employee Name]:[Office]],6))</f>
        <v>REGULAR</v>
      </c>
      <c r="G4920" s="24">
        <v>45026</v>
      </c>
      <c r="H4920" s="24">
        <v>45030</v>
      </c>
      <c r="I4920" s="19" t="s">
        <v>82</v>
      </c>
      <c r="K4920" s="61" t="str">
        <f ca="1">LeaveTracker[[#This Row],[Days]]&amp;" "&amp;LeaveTracker[[#This Row],[Type of Leave]]</f>
        <v>5 VL</v>
      </c>
      <c r="L4920" s="23">
        <f ca="1">NETWORKDAYS(LeaveTracker[[#This Row],[Start Date]],LeaveTracker[[#This Row],[End Date]],lstHolidays)</f>
        <v>5</v>
      </c>
      <c r="M4920" s="27"/>
    </row>
    <row r="4921" spans="1:13" ht="30" customHeight="1" x14ac:dyDescent="0.3">
      <c r="A4921" s="27">
        <f t="shared" si="52"/>
        <v>1204</v>
      </c>
      <c r="B4921" s="31">
        <v>45028</v>
      </c>
      <c r="C4921" s="31">
        <v>45014</v>
      </c>
      <c r="D4921" s="19" t="s">
        <v>572</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19" t="s">
        <v>81</v>
      </c>
      <c r="K4921" s="61" t="str">
        <f ca="1">LeaveTracker[[#This Row],[Days]]&amp;" "&amp;LeaveTracker[[#This Row],[Type of Leave]]</f>
        <v>1 SL</v>
      </c>
      <c r="L4921" s="23">
        <f ca="1">NETWORKDAYS(LeaveTracker[[#This Row],[Start Date]],LeaveTracker[[#This Row],[End Date]],lstHolidays)</f>
        <v>1</v>
      </c>
      <c r="M4921" s="27"/>
    </row>
    <row r="4922" spans="1:13" ht="30" customHeight="1" x14ac:dyDescent="0.3">
      <c r="A4922" s="27">
        <f t="shared" si="52"/>
        <v>1205</v>
      </c>
      <c r="B4922" s="31">
        <v>45028</v>
      </c>
      <c r="C4922" s="31">
        <v>45002</v>
      </c>
      <c r="D4922" s="19" t="s">
        <v>833</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19" t="s">
        <v>298</v>
      </c>
      <c r="J4922" s="43" t="s">
        <v>105</v>
      </c>
      <c r="K4922" s="61" t="str">
        <f ca="1">LeaveTracker[[#This Row],[Days]]&amp;" "&amp;LeaveTracker[[#This Row],[Type of Leave]]</f>
        <v>1 OTHER</v>
      </c>
      <c r="L4922" s="23">
        <f ca="1">NETWORKDAYS(LeaveTracker[[#This Row],[Start Date]],LeaveTracker[[#This Row],[End Date]],lstHolidays)</f>
        <v>1</v>
      </c>
      <c r="M4922" s="27"/>
    </row>
    <row r="4923" spans="1:13" ht="30"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19" t="s">
        <v>82</v>
      </c>
      <c r="K4923" s="61" t="str">
        <f ca="1">LeaveTracker[[#This Row],[Days]]&amp;" "&amp;LeaveTracker[[#This Row],[Type of Leave]]</f>
        <v>1 VL</v>
      </c>
      <c r="L4923" s="23">
        <f ca="1">NETWORKDAYS(LeaveTracker[[#This Row],[Start Date]],LeaveTracker[[#This Row],[End Date]],lstHolidays)</f>
        <v>1</v>
      </c>
      <c r="M4923" s="27"/>
    </row>
    <row r="4924" spans="1:13" ht="30" customHeight="1" x14ac:dyDescent="0.3">
      <c r="A4924" s="27">
        <f t="shared" si="52"/>
        <v>1207</v>
      </c>
      <c r="B4924" s="31">
        <v>45028</v>
      </c>
      <c r="C4924" s="31">
        <v>44999</v>
      </c>
      <c r="D4924" s="19" t="s">
        <v>1945</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19" t="s">
        <v>298</v>
      </c>
      <c r="J4924" s="43" t="s">
        <v>158</v>
      </c>
      <c r="K4924" s="61" t="str">
        <f ca="1">LeaveTracker[[#This Row],[Days]]&amp;" "&amp;LeaveTracker[[#This Row],[Type of Leave]]</f>
        <v>1 OTHER</v>
      </c>
      <c r="L4924" s="23">
        <f ca="1">NETWORKDAYS(LeaveTracker[[#This Row],[Start Date]],LeaveTracker[[#This Row],[End Date]],lstHolidays)</f>
        <v>1</v>
      </c>
      <c r="M4924" s="27"/>
    </row>
    <row r="4925" spans="1:13" ht="30" customHeight="1" x14ac:dyDescent="0.3">
      <c r="A4925" s="27">
        <f t="shared" si="52"/>
        <v>1208</v>
      </c>
      <c r="B4925" s="31">
        <v>45028</v>
      </c>
      <c r="C4925" s="31">
        <v>45015</v>
      </c>
      <c r="D4925" s="19" t="s">
        <v>547</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19" t="s">
        <v>298</v>
      </c>
      <c r="J4925" s="43" t="s">
        <v>105</v>
      </c>
      <c r="K4925" s="61" t="str">
        <f ca="1">LeaveTracker[[#This Row],[Days]]&amp;" "&amp;LeaveTracker[[#This Row],[Type of Leave]]</f>
        <v>1 OTHER</v>
      </c>
      <c r="L4925" s="23">
        <f ca="1">NETWORKDAYS(LeaveTracker[[#This Row],[Start Date]],LeaveTracker[[#This Row],[End Date]],lstHolidays)</f>
        <v>1</v>
      </c>
      <c r="M4925" s="27"/>
    </row>
    <row r="4926" spans="1:13" ht="30" customHeight="1" x14ac:dyDescent="0.3">
      <c r="A4926" s="27">
        <f t="shared" si="52"/>
        <v>1209</v>
      </c>
      <c r="B4926" s="31">
        <v>45028</v>
      </c>
      <c r="C4926" s="31">
        <v>45015</v>
      </c>
      <c r="D4926" s="19" t="s">
        <v>878</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19" t="s">
        <v>81</v>
      </c>
      <c r="K4926" s="61" t="str">
        <f ca="1">LeaveTracker[[#This Row],[Days]]&amp;" "&amp;LeaveTracker[[#This Row],[Type of Leave]]</f>
        <v>1 SL</v>
      </c>
      <c r="L4926" s="23">
        <f ca="1">NETWORKDAYS(LeaveTracker[[#This Row],[Start Date]],LeaveTracker[[#This Row],[End Date]],lstHolidays)</f>
        <v>1</v>
      </c>
      <c r="M4926" s="27"/>
    </row>
    <row r="4927" spans="1:13" ht="30" customHeight="1" x14ac:dyDescent="0.3">
      <c r="A4927" s="27">
        <f t="shared" si="52"/>
        <v>1210</v>
      </c>
      <c r="B4927" s="31">
        <v>45028</v>
      </c>
      <c r="C4927" s="31">
        <v>45014</v>
      </c>
      <c r="D4927" s="19" t="s">
        <v>1306</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19" t="s">
        <v>298</v>
      </c>
      <c r="J4927" s="43" t="s">
        <v>105</v>
      </c>
      <c r="K4927" s="61" t="str">
        <f ca="1">LeaveTracker[[#This Row],[Days]]&amp;" "&amp;LeaveTracker[[#This Row],[Type of Leave]]</f>
        <v>1 OTHER</v>
      </c>
      <c r="L4927" s="23">
        <f ca="1">NETWORKDAYS(LeaveTracker[[#This Row],[Start Date]],LeaveTracker[[#This Row],[End Date]],lstHolidays)</f>
        <v>1</v>
      </c>
      <c r="M4927" s="27"/>
    </row>
    <row r="4928" spans="1:13" ht="30" customHeight="1" x14ac:dyDescent="0.3">
      <c r="A4928" s="27">
        <f t="shared" si="52"/>
        <v>1211</v>
      </c>
      <c r="B4928" s="31">
        <v>45028</v>
      </c>
      <c r="C4928" s="31">
        <v>45013</v>
      </c>
      <c r="D4928" s="19" t="s">
        <v>422</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19" t="s">
        <v>82</v>
      </c>
      <c r="K4928" s="61" t="str">
        <f ca="1">LeaveTracker[[#This Row],[Days]]&amp;" "&amp;LeaveTracker[[#This Row],[Type of Leave]]</f>
        <v>1 VL</v>
      </c>
      <c r="L4928" s="23">
        <f ca="1">NETWORKDAYS(LeaveTracker[[#This Row],[Start Date]],LeaveTracker[[#This Row],[End Date]],lstHolidays)</f>
        <v>1</v>
      </c>
      <c r="M4928" s="27"/>
    </row>
    <row r="4929" spans="1:13" ht="30" customHeight="1" x14ac:dyDescent="0.3">
      <c r="A4929" s="27">
        <f t="shared" si="52"/>
        <v>1212</v>
      </c>
      <c r="B4929" s="31">
        <v>45028</v>
      </c>
      <c r="C4929" s="31">
        <v>45013</v>
      </c>
      <c r="D4929" s="19" t="s">
        <v>422</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19" t="s">
        <v>81</v>
      </c>
      <c r="K4929" s="61" t="str">
        <f ca="1">LeaveTracker[[#This Row],[Days]]&amp;" "&amp;LeaveTracker[[#This Row],[Type of Leave]]</f>
        <v>1 SL</v>
      </c>
      <c r="L4929" s="23">
        <f ca="1">NETWORKDAYS(LeaveTracker[[#This Row],[Start Date]],LeaveTracker[[#This Row],[End Date]],lstHolidays)</f>
        <v>1</v>
      </c>
      <c r="M4929" s="27"/>
    </row>
    <row r="4930" spans="1:13" ht="30" customHeight="1" x14ac:dyDescent="0.3">
      <c r="A4930" s="27">
        <v>1212</v>
      </c>
      <c r="B4930" s="31">
        <v>45028</v>
      </c>
      <c r="C4930" s="31">
        <v>45013</v>
      </c>
      <c r="D4930" s="19" t="s">
        <v>422</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19" t="s">
        <v>81</v>
      </c>
      <c r="K4930" s="61" t="str">
        <f ca="1">LeaveTracker[[#This Row],[Days]]&amp;" "&amp;LeaveTracker[[#This Row],[Type of Leave]]</f>
        <v>1 SL</v>
      </c>
      <c r="L4930" s="23">
        <f ca="1">NETWORKDAYS(LeaveTracker[[#This Row],[Start Date]],LeaveTracker[[#This Row],[End Date]],lstHolidays)</f>
        <v>1</v>
      </c>
      <c r="M4930" s="27"/>
    </row>
    <row r="4931" spans="1:13" ht="30" customHeight="1" x14ac:dyDescent="0.3">
      <c r="A4931" s="27">
        <f t="shared" si="52"/>
        <v>1213</v>
      </c>
      <c r="B4931" s="31">
        <v>45028</v>
      </c>
      <c r="C4931" s="31">
        <v>45001</v>
      </c>
      <c r="D4931" s="19" t="s">
        <v>1039</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19" t="s">
        <v>81</v>
      </c>
      <c r="K4931" s="61" t="str">
        <f ca="1">LeaveTracker[[#This Row],[Days]]&amp;" "&amp;LeaveTracker[[#This Row],[Type of Leave]]</f>
        <v>1 SL</v>
      </c>
      <c r="L4931" s="23">
        <f ca="1">NETWORKDAYS(LeaveTracker[[#This Row],[Start Date]],LeaveTracker[[#This Row],[End Date]],lstHolidays)</f>
        <v>1</v>
      </c>
      <c r="M4931" s="27"/>
    </row>
    <row r="4932" spans="1:13" ht="30" customHeight="1" x14ac:dyDescent="0.3">
      <c r="A4932" s="27">
        <f t="shared" si="52"/>
        <v>1214</v>
      </c>
      <c r="B4932" s="31">
        <v>45028</v>
      </c>
      <c r="C4932" s="31">
        <v>44987</v>
      </c>
      <c r="D4932" s="19" t="s">
        <v>695</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19" t="s">
        <v>82</v>
      </c>
      <c r="K4932" s="61" t="str">
        <f ca="1">LeaveTracker[[#This Row],[Days]]&amp;" "&amp;LeaveTracker[[#This Row],[Type of Leave]]</f>
        <v>5 VL</v>
      </c>
      <c r="L4932" s="23">
        <f ca="1">NETWORKDAYS(LeaveTracker[[#This Row],[Start Date]],LeaveTracker[[#This Row],[End Date]],lstHolidays)</f>
        <v>5</v>
      </c>
      <c r="M4932" s="27"/>
    </row>
    <row r="4933" spans="1:13" ht="30" customHeight="1" x14ac:dyDescent="0.3">
      <c r="A4933" s="27">
        <f t="shared" si="52"/>
        <v>1215</v>
      </c>
      <c r="B4933" s="31">
        <v>45028</v>
      </c>
      <c r="C4933" s="31">
        <v>45005</v>
      </c>
      <c r="D4933" s="19" t="s">
        <v>396</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19" t="s">
        <v>81</v>
      </c>
      <c r="K4933" s="61" t="str">
        <f ca="1">LeaveTracker[[#This Row],[Days]]&amp;" "&amp;LeaveTracker[[#This Row],[Type of Leave]]</f>
        <v>1 SL</v>
      </c>
      <c r="L4933" s="23">
        <f ca="1">NETWORKDAYS(LeaveTracker[[#This Row],[Start Date]],LeaveTracker[[#This Row],[End Date]],lstHolidays)</f>
        <v>1</v>
      </c>
      <c r="M4933" s="27"/>
    </row>
    <row r="4934" spans="1:13" ht="30"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19" t="s">
        <v>81</v>
      </c>
      <c r="K4934" s="61" t="str">
        <f ca="1">LeaveTracker[[#This Row],[Days]]&amp;" "&amp;LeaveTracker[[#This Row],[Type of Leave]]</f>
        <v>1 SL</v>
      </c>
      <c r="L4934" s="23">
        <f ca="1">NETWORKDAYS(LeaveTracker[[#This Row],[Start Date]],LeaveTracker[[#This Row],[End Date]],lstHolidays)</f>
        <v>1</v>
      </c>
      <c r="M4934" s="27"/>
    </row>
    <row r="4935" spans="1:13" ht="30" customHeight="1" x14ac:dyDescent="0.3">
      <c r="A4935" s="27">
        <f t="shared" si="52"/>
        <v>1217</v>
      </c>
      <c r="B4935" s="31">
        <v>45028</v>
      </c>
      <c r="C4935" s="31">
        <v>44838</v>
      </c>
      <c r="D4935" s="19" t="s">
        <v>304</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19" t="s">
        <v>82</v>
      </c>
      <c r="K4935" s="61" t="str">
        <f ca="1">LeaveTracker[[#This Row],[Days]]&amp;" "&amp;LeaveTracker[[#This Row],[Type of Leave]]</f>
        <v>2 VL</v>
      </c>
      <c r="L4935" s="23">
        <f ca="1">NETWORKDAYS(LeaveTracker[[#This Row],[Start Date]],LeaveTracker[[#This Row],[End Date]],lstHolidays)</f>
        <v>2</v>
      </c>
      <c r="M4935" s="27"/>
    </row>
    <row r="4936" spans="1:13" ht="30" customHeight="1" x14ac:dyDescent="0.3">
      <c r="A4936" s="27">
        <f t="shared" si="52"/>
        <v>1218</v>
      </c>
      <c r="B4936" s="31">
        <v>45028</v>
      </c>
      <c r="C4936" s="31">
        <v>44816</v>
      </c>
      <c r="D4936" s="19" t="s">
        <v>779</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19" t="s">
        <v>298</v>
      </c>
      <c r="J4936" s="43" t="s">
        <v>105</v>
      </c>
      <c r="K4936" s="61" t="str">
        <f ca="1">LeaveTracker[[#This Row],[Days]]&amp;" "&amp;LeaveTracker[[#This Row],[Type of Leave]]</f>
        <v>2 OTHER</v>
      </c>
      <c r="L4936" s="23">
        <f ca="1">NETWORKDAYS(LeaveTracker[[#This Row],[Start Date]],LeaveTracker[[#This Row],[End Date]],lstHolidays)</f>
        <v>2</v>
      </c>
      <c r="M4936" s="27"/>
    </row>
    <row r="4937" spans="1:13" ht="30" customHeight="1" x14ac:dyDescent="0.3">
      <c r="A4937" s="27">
        <f t="shared" si="52"/>
        <v>1219</v>
      </c>
      <c r="B4937" s="31">
        <v>45028</v>
      </c>
      <c r="C4937" s="31">
        <v>44978</v>
      </c>
      <c r="D4937" s="19" t="s">
        <v>863</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19" t="s">
        <v>81</v>
      </c>
      <c r="K4937" s="61" t="str">
        <f ca="1">LeaveTracker[[#This Row],[Days]]&amp;" "&amp;LeaveTracker[[#This Row],[Type of Leave]]</f>
        <v>1 SL</v>
      </c>
      <c r="L4937" s="23">
        <f ca="1">NETWORKDAYS(LeaveTracker[[#This Row],[Start Date]],LeaveTracker[[#This Row],[End Date]],lstHolidays)</f>
        <v>1</v>
      </c>
      <c r="M4937" s="27"/>
    </row>
    <row r="4938" spans="1:13" ht="30" customHeight="1" x14ac:dyDescent="0.3">
      <c r="A4938" s="27">
        <f t="shared" si="52"/>
        <v>1220</v>
      </c>
      <c r="B4938" s="31">
        <v>45028</v>
      </c>
      <c r="C4938" s="31">
        <v>44910</v>
      </c>
      <c r="D4938" s="19" t="s">
        <v>2208</v>
      </c>
      <c r="E4938" s="51" t="str">
        <f>IF(ISBLANK(LeaveTracker[[#This Row],[Employee Name]]),"-----",VLOOKUP(LeaveTracker[[#This Row],[Employee Name]],Employees[[Employee Name]:[Office]],7))</f>
        <v>TICC</v>
      </c>
      <c r="F4938" s="19">
        <f>IF(ISBLANK(LeaveTracker[[#This Row],[Employee Name]]),"-----",VLOOKUP(LeaveTracker[[#This Row],[Employee Name]],Employees[[Employee Name]:[Office]],6))</f>
        <v>0</v>
      </c>
      <c r="G4938" s="24">
        <v>44923</v>
      </c>
      <c r="H4938" s="24">
        <v>44923</v>
      </c>
      <c r="I4938" s="19" t="s">
        <v>298</v>
      </c>
      <c r="J4938" s="43" t="s">
        <v>105</v>
      </c>
      <c r="K4938" s="61" t="str">
        <f ca="1">LeaveTracker[[#This Row],[Days]]&amp;" "&amp;LeaveTracker[[#This Row],[Type of Leave]]</f>
        <v>1 OTHER</v>
      </c>
      <c r="L4938" s="23">
        <f ca="1">NETWORKDAYS(LeaveTracker[[#This Row],[Start Date]],LeaveTracker[[#This Row],[End Date]],lstHolidays)</f>
        <v>1</v>
      </c>
      <c r="M4938" s="27"/>
    </row>
    <row r="4939" spans="1:13" ht="30" customHeight="1" x14ac:dyDescent="0.3">
      <c r="A4939" s="27">
        <f t="shared" si="52"/>
        <v>1221</v>
      </c>
      <c r="B4939" s="31">
        <v>45028</v>
      </c>
      <c r="C4939" s="31">
        <v>44914</v>
      </c>
      <c r="D4939" s="19" t="s">
        <v>779</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19" t="s">
        <v>82</v>
      </c>
      <c r="K4939" s="61" t="str">
        <f ca="1">LeaveTracker[[#This Row],[Days]]&amp;" "&amp;LeaveTracker[[#This Row],[Type of Leave]]</f>
        <v>3 VL</v>
      </c>
      <c r="L4939" s="23">
        <f ca="1">NETWORKDAYS(LeaveTracker[[#This Row],[Start Date]],LeaveTracker[[#This Row],[End Date]],lstHolidays)</f>
        <v>3</v>
      </c>
      <c r="M4939" s="27"/>
    </row>
    <row r="4940" spans="1:13" ht="30" customHeight="1" x14ac:dyDescent="0.3">
      <c r="A4940" s="27">
        <f t="shared" si="52"/>
        <v>1222</v>
      </c>
      <c r="B4940" s="31">
        <v>45028</v>
      </c>
      <c r="C4940" s="24">
        <v>44917</v>
      </c>
      <c r="D4940" s="19" t="s">
        <v>666</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19" t="s">
        <v>82</v>
      </c>
      <c r="K4940" s="61" t="str">
        <f ca="1">LeaveTracker[[#This Row],[Days]]&amp;" "&amp;LeaveTracker[[#This Row],[Type of Leave]]</f>
        <v>2 VL</v>
      </c>
      <c r="L4940" s="23">
        <f ca="1">NETWORKDAYS(LeaveTracker[[#This Row],[Start Date]],LeaveTracker[[#This Row],[End Date]],lstHolidays)</f>
        <v>2</v>
      </c>
      <c r="M4940" s="27"/>
    </row>
    <row r="4941" spans="1:13" ht="30" customHeight="1" x14ac:dyDescent="0.3">
      <c r="A4941" s="27">
        <v>1222</v>
      </c>
      <c r="B4941" s="31">
        <v>45028</v>
      </c>
      <c r="C4941" s="24">
        <v>44922</v>
      </c>
      <c r="D4941" s="19" t="s">
        <v>666</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19" t="s">
        <v>82</v>
      </c>
      <c r="K4941" s="61" t="str">
        <f ca="1">LeaveTracker[[#This Row],[Days]]&amp;" "&amp;LeaveTracker[[#This Row],[Type of Leave]]</f>
        <v>1 VL</v>
      </c>
      <c r="L4941" s="23">
        <f ca="1">NETWORKDAYS(LeaveTracker[[#This Row],[Start Date]],LeaveTracker[[#This Row],[End Date]],lstHolidays)</f>
        <v>1</v>
      </c>
      <c r="M4941" s="27"/>
    </row>
    <row r="4942" spans="1:13" ht="30" customHeight="1" x14ac:dyDescent="0.3">
      <c r="A4942" s="27">
        <f t="shared" si="52"/>
        <v>1223</v>
      </c>
      <c r="B4942" s="31">
        <v>45028</v>
      </c>
      <c r="C4942" s="24">
        <v>44812</v>
      </c>
      <c r="D4942" s="19" t="s">
        <v>904</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19" t="s">
        <v>81</v>
      </c>
      <c r="K4942" s="61" t="str">
        <f ca="1">LeaveTracker[[#This Row],[Days]]&amp;" "&amp;LeaveTracker[[#This Row],[Type of Leave]]</f>
        <v>1 SL</v>
      </c>
      <c r="L4942" s="23">
        <f ca="1">NETWORKDAYS(LeaveTracker[[#This Row],[Start Date]],LeaveTracker[[#This Row],[End Date]],lstHolidays)</f>
        <v>1</v>
      </c>
      <c r="M4942" s="27"/>
    </row>
    <row r="4943" spans="1:13" ht="30" customHeight="1" x14ac:dyDescent="0.3">
      <c r="A4943" s="27">
        <v>1223</v>
      </c>
      <c r="B4943" s="31">
        <v>45028</v>
      </c>
      <c r="C4943" s="24">
        <v>44817</v>
      </c>
      <c r="D4943" s="19" t="s">
        <v>904</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19" t="s">
        <v>81</v>
      </c>
      <c r="K4943" s="61" t="str">
        <f ca="1">LeaveTracker[[#This Row],[Days]]&amp;" "&amp;LeaveTracker[[#This Row],[Type of Leave]]</f>
        <v>1 SL</v>
      </c>
      <c r="L4943" s="23">
        <f ca="1">NETWORKDAYS(LeaveTracker[[#This Row],[Start Date]],LeaveTracker[[#This Row],[End Date]],lstHolidays)</f>
        <v>1</v>
      </c>
      <c r="M4943" s="27"/>
    </row>
    <row r="4944" spans="1:13" ht="30" customHeight="1" x14ac:dyDescent="0.3">
      <c r="A4944" s="27">
        <f t="shared" si="52"/>
        <v>1224</v>
      </c>
      <c r="B4944" s="31">
        <v>45028</v>
      </c>
      <c r="C4944" s="31">
        <v>44838</v>
      </c>
      <c r="D4944" s="19" t="s">
        <v>904</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19" t="s">
        <v>81</v>
      </c>
      <c r="K4944" s="61" t="str">
        <f ca="1">LeaveTracker[[#This Row],[Days]]&amp;" "&amp;LeaveTracker[[#This Row],[Type of Leave]]</f>
        <v>2 SL</v>
      </c>
      <c r="L4944" s="23">
        <f ca="1">NETWORKDAYS(LeaveTracker[[#This Row],[Start Date]],LeaveTracker[[#This Row],[End Date]],lstHolidays)</f>
        <v>2</v>
      </c>
      <c r="M4944" s="27"/>
    </row>
    <row r="4945" spans="1:13" ht="30" customHeight="1" x14ac:dyDescent="0.3">
      <c r="A4945" s="27">
        <f t="shared" si="52"/>
        <v>1225</v>
      </c>
      <c r="B4945" s="31">
        <v>45028</v>
      </c>
      <c r="C4945" s="31">
        <v>44916</v>
      </c>
      <c r="D4945" s="19" t="s">
        <v>904</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19" t="s">
        <v>298</v>
      </c>
      <c r="J4945" s="43" t="s">
        <v>105</v>
      </c>
      <c r="K4945" s="61" t="str">
        <f ca="1">LeaveTracker[[#This Row],[Days]]&amp;" "&amp;LeaveTracker[[#This Row],[Type of Leave]]</f>
        <v>2 OTHER</v>
      </c>
      <c r="L4945" s="23">
        <f ca="1">NETWORKDAYS(LeaveTracker[[#This Row],[Start Date]],LeaveTracker[[#This Row],[End Date]],lstHolidays)</f>
        <v>2</v>
      </c>
      <c r="M4945" s="27"/>
    </row>
    <row r="4946" spans="1:13" ht="30" customHeight="1" x14ac:dyDescent="0.3">
      <c r="A4946" s="27">
        <f t="shared" si="52"/>
        <v>1226</v>
      </c>
      <c r="B4946" s="31">
        <v>45028</v>
      </c>
      <c r="C4946" s="31">
        <v>44916</v>
      </c>
      <c r="D4946" s="19" t="s">
        <v>904</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19" t="s">
        <v>82</v>
      </c>
      <c r="K4946" s="61" t="str">
        <f ca="1">LeaveTracker[[#This Row],[Days]]&amp;" "&amp;LeaveTracker[[#This Row],[Type of Leave]]</f>
        <v>2 VL</v>
      </c>
      <c r="L4946" s="23">
        <f ca="1">NETWORKDAYS(LeaveTracker[[#This Row],[Start Date]],LeaveTracker[[#This Row],[End Date]],lstHolidays)</f>
        <v>2</v>
      </c>
      <c r="M4946" s="27"/>
    </row>
    <row r="4947" spans="1:13" ht="30" customHeight="1" x14ac:dyDescent="0.3">
      <c r="A4947" s="27">
        <f t="shared" si="52"/>
        <v>1227</v>
      </c>
      <c r="B4947" s="31">
        <v>45028</v>
      </c>
      <c r="C4947" s="31">
        <v>44935</v>
      </c>
      <c r="D4947" s="19" t="s">
        <v>904</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19" t="s">
        <v>81</v>
      </c>
      <c r="K4947" s="61" t="str">
        <f ca="1">LeaveTracker[[#This Row],[Days]]&amp;" "&amp;LeaveTracker[[#This Row],[Type of Leave]]</f>
        <v>1 SL</v>
      </c>
      <c r="L4947" s="23">
        <f ca="1">NETWORKDAYS(LeaveTracker[[#This Row],[Start Date]],LeaveTracker[[#This Row],[End Date]],lstHolidays)</f>
        <v>1</v>
      </c>
      <c r="M4947" s="27"/>
    </row>
    <row r="4948" spans="1:13" ht="30" customHeight="1" x14ac:dyDescent="0.3">
      <c r="A4948" s="27">
        <f t="shared" si="52"/>
        <v>1228</v>
      </c>
      <c r="B4948" s="31">
        <v>45028</v>
      </c>
      <c r="C4948" s="31">
        <v>44939</v>
      </c>
      <c r="D4948" s="19" t="s">
        <v>904</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19" t="s">
        <v>298</v>
      </c>
      <c r="J4948" s="43" t="s">
        <v>105</v>
      </c>
      <c r="K4948" s="61" t="str">
        <f ca="1">LeaveTracker[[#This Row],[Days]]&amp;" "&amp;LeaveTracker[[#This Row],[Type of Leave]]</f>
        <v>1 OTHER</v>
      </c>
      <c r="L4948" s="23">
        <f ca="1">NETWORKDAYS(LeaveTracker[[#This Row],[Start Date]],LeaveTracker[[#This Row],[End Date]],lstHolidays)</f>
        <v>1</v>
      </c>
      <c r="M4948" s="27"/>
    </row>
    <row r="4949" spans="1:13" ht="30" customHeight="1" x14ac:dyDescent="0.3">
      <c r="A4949" s="27">
        <f t="shared" si="52"/>
        <v>1229</v>
      </c>
      <c r="B4949" s="31">
        <v>45028</v>
      </c>
      <c r="C4949" s="31">
        <v>44946</v>
      </c>
      <c r="D4949" s="19" t="s">
        <v>904</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19" t="s">
        <v>82</v>
      </c>
      <c r="K4949" s="61" t="str">
        <f ca="1">LeaveTracker[[#This Row],[Days]]&amp;" "&amp;LeaveTracker[[#This Row],[Type of Leave]]</f>
        <v>1 VL</v>
      </c>
      <c r="L4949" s="23">
        <f ca="1">NETWORKDAYS(LeaveTracker[[#This Row],[Start Date]],LeaveTracker[[#This Row],[End Date]],lstHolidays)</f>
        <v>1</v>
      </c>
      <c r="M4949" s="27"/>
    </row>
    <row r="4950" spans="1:13" ht="30" customHeight="1" x14ac:dyDescent="0.3">
      <c r="A4950" s="27">
        <f t="shared" si="52"/>
        <v>1230</v>
      </c>
      <c r="B4950" s="31">
        <v>45029</v>
      </c>
      <c r="C4950" s="31">
        <v>45027</v>
      </c>
      <c r="D4950" s="19" t="s">
        <v>2237</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19" t="s">
        <v>81</v>
      </c>
      <c r="K4950" s="61" t="str">
        <f ca="1">LeaveTracker[[#This Row],[Days]]&amp;" "&amp;LeaveTracker[[#This Row],[Type of Leave]]</f>
        <v>3 SL</v>
      </c>
      <c r="L4950" s="23">
        <f ca="1">NETWORKDAYS(LeaveTracker[[#This Row],[Start Date]],LeaveTracker[[#This Row],[End Date]],lstHolidays)</f>
        <v>3</v>
      </c>
      <c r="M4950" s="27"/>
    </row>
    <row r="4951" spans="1:13" ht="30" customHeight="1" x14ac:dyDescent="0.3">
      <c r="A4951" s="27">
        <f t="shared" si="52"/>
        <v>1231</v>
      </c>
      <c r="B4951" s="31">
        <v>45029</v>
      </c>
      <c r="C4951" s="31">
        <v>45019</v>
      </c>
      <c r="D4951" s="19" t="s">
        <v>2237</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19" t="s">
        <v>298</v>
      </c>
      <c r="J4951" s="43" t="s">
        <v>158</v>
      </c>
      <c r="K4951" s="61" t="str">
        <f ca="1">LeaveTracker[[#This Row],[Days]]&amp;" "&amp;LeaveTracker[[#This Row],[Type of Leave]]</f>
        <v>1 OTHER</v>
      </c>
      <c r="L4951" s="23">
        <f ca="1">NETWORKDAYS(LeaveTracker[[#This Row],[Start Date]],LeaveTracker[[#This Row],[End Date]],lstHolidays)</f>
        <v>1</v>
      </c>
      <c r="M4951" s="27"/>
    </row>
    <row r="4952" spans="1:13" ht="30" customHeight="1" x14ac:dyDescent="0.3">
      <c r="A4952" s="27">
        <f t="shared" si="52"/>
        <v>1232</v>
      </c>
      <c r="B4952" s="31">
        <v>45029</v>
      </c>
      <c r="C4952" s="31">
        <v>45019</v>
      </c>
      <c r="D4952" s="19" t="s">
        <v>2237</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19" t="s">
        <v>82</v>
      </c>
      <c r="K4952" s="61" t="str">
        <f ca="1">LeaveTracker[[#This Row],[Days]]&amp;" "&amp;LeaveTracker[[#This Row],[Type of Leave]]</f>
        <v>3 VL</v>
      </c>
      <c r="L4952" s="23">
        <f ca="1">NETWORKDAYS(LeaveTracker[[#This Row],[Start Date]],LeaveTracker[[#This Row],[End Date]],lstHolidays)</f>
        <v>3</v>
      </c>
      <c r="M4952" s="27"/>
    </row>
    <row r="4953" spans="1:13" ht="30" customHeight="1" x14ac:dyDescent="0.3">
      <c r="A4953" s="27">
        <f t="shared" si="52"/>
        <v>1233</v>
      </c>
      <c r="B4953" s="31">
        <v>45029</v>
      </c>
      <c r="C4953" s="31">
        <v>45019</v>
      </c>
      <c r="D4953" s="19" t="s">
        <v>2067</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19" t="s">
        <v>82</v>
      </c>
      <c r="K4953" s="61" t="str">
        <f ca="1">LeaveTracker[[#This Row],[Days]]&amp;" "&amp;LeaveTracker[[#This Row],[Type of Leave]]</f>
        <v>1 VL</v>
      </c>
      <c r="L4953" s="23">
        <f ca="1">NETWORKDAYS(LeaveTracker[[#This Row],[Start Date]],LeaveTracker[[#This Row],[End Date]],lstHolidays)</f>
        <v>1</v>
      </c>
      <c r="M4953" s="27"/>
    </row>
    <row r="4954" spans="1:13" ht="30" customHeight="1" x14ac:dyDescent="0.3">
      <c r="A4954" s="27">
        <f t="shared" si="52"/>
        <v>1234</v>
      </c>
      <c r="B4954" s="31">
        <v>45029</v>
      </c>
      <c r="C4954" s="31">
        <v>45027</v>
      </c>
      <c r="D4954" s="19" t="s">
        <v>693</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19" t="s">
        <v>81</v>
      </c>
      <c r="K4954" s="61" t="str">
        <f ca="1">LeaveTracker[[#This Row],[Days]]&amp;" "&amp;LeaveTracker[[#This Row],[Type of Leave]]</f>
        <v>1 SL</v>
      </c>
      <c r="L4954" s="23">
        <f ca="1">NETWORKDAYS(LeaveTracker[[#This Row],[Start Date]],LeaveTracker[[#This Row],[End Date]],lstHolidays)</f>
        <v>1</v>
      </c>
      <c r="M4954" s="27"/>
    </row>
    <row r="4955" spans="1:13" ht="30"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19" t="s">
        <v>81</v>
      </c>
      <c r="K4955" s="61" t="str">
        <f ca="1">LeaveTracker[[#This Row],[Days]]&amp;" "&amp;LeaveTracker[[#This Row],[Type of Leave]]</f>
        <v>1 SL</v>
      </c>
      <c r="L4955" s="23">
        <f ca="1">NETWORKDAYS(LeaveTracker[[#This Row],[Start Date]],LeaveTracker[[#This Row],[End Date]],lstHolidays)</f>
        <v>1</v>
      </c>
      <c r="M4955" s="27"/>
    </row>
    <row r="4956" spans="1:13" ht="30" customHeight="1" x14ac:dyDescent="0.3">
      <c r="A4956" s="27">
        <f t="shared" si="52"/>
        <v>1236</v>
      </c>
      <c r="B4956" s="31">
        <v>45029</v>
      </c>
      <c r="C4956" s="31">
        <v>44994</v>
      </c>
      <c r="D4956" s="19" t="s">
        <v>1046</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19" t="s">
        <v>82</v>
      </c>
      <c r="K4956" s="61" t="str">
        <f>LeaveTracker[[#This Row],[Days]]&amp;" "&amp;LeaveTracker[[#This Row],[Type of Leave]]</f>
        <v>3 VL</v>
      </c>
      <c r="L4956" s="23">
        <v>3</v>
      </c>
      <c r="M4956" s="27"/>
    </row>
    <row r="4957" spans="1:13" ht="30" customHeight="1" x14ac:dyDescent="0.3">
      <c r="A4957" s="27">
        <f t="shared" si="52"/>
        <v>1237</v>
      </c>
      <c r="B4957" s="31">
        <v>45029</v>
      </c>
      <c r="C4957" s="31">
        <v>44993</v>
      </c>
      <c r="D4957" s="19" t="s">
        <v>1268</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19" t="s">
        <v>82</v>
      </c>
      <c r="K4957" s="61" t="str">
        <f ca="1">LeaveTracker[[#This Row],[Days]]&amp;" "&amp;LeaveTracker[[#This Row],[Type of Leave]]</f>
        <v>1 VL</v>
      </c>
      <c r="L4957" s="23">
        <f ca="1">NETWORKDAYS(LeaveTracker[[#This Row],[Start Date]],LeaveTracker[[#This Row],[End Date]],lstHolidays)</f>
        <v>1</v>
      </c>
      <c r="M4957" s="27"/>
    </row>
    <row r="4958" spans="1:13" ht="30" customHeight="1" x14ac:dyDescent="0.3">
      <c r="A4958" s="27">
        <v>1237</v>
      </c>
      <c r="B4958" s="31">
        <v>45029</v>
      </c>
      <c r="C4958" s="31">
        <v>44993</v>
      </c>
      <c r="D4958" s="19" t="s">
        <v>1268</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19" t="s">
        <v>82</v>
      </c>
      <c r="K4958" s="61" t="str">
        <f ca="1">LeaveTracker[[#This Row],[Days]]&amp;" "&amp;LeaveTracker[[#This Row],[Type of Leave]]</f>
        <v>2 VL</v>
      </c>
      <c r="L4958" s="23">
        <f ca="1">NETWORKDAYS(LeaveTracker[[#This Row],[Start Date]],LeaveTracker[[#This Row],[End Date]],lstHolidays)</f>
        <v>2</v>
      </c>
      <c r="M4958" s="27"/>
    </row>
    <row r="4959" spans="1:13" ht="30" customHeight="1" x14ac:dyDescent="0.3">
      <c r="A4959" s="27">
        <f t="shared" ref="A4959:A5021" si="53">A4958+1</f>
        <v>1238</v>
      </c>
      <c r="B4959" s="31">
        <v>45029</v>
      </c>
      <c r="C4959" s="31">
        <v>44993</v>
      </c>
      <c r="D4959" s="19" t="s">
        <v>2173</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19" t="s">
        <v>81</v>
      </c>
      <c r="K4959" s="61" t="str">
        <f>LeaveTracker[[#This Row],[Days]]&amp;" "&amp;LeaveTracker[[#This Row],[Type of Leave]]</f>
        <v>2 SL</v>
      </c>
      <c r="L4959" s="23">
        <v>2</v>
      </c>
      <c r="M4959" s="27"/>
    </row>
    <row r="4960" spans="1:13" ht="30" customHeight="1" x14ac:dyDescent="0.3">
      <c r="A4960" s="27">
        <f t="shared" si="53"/>
        <v>1239</v>
      </c>
      <c r="B4960" s="31">
        <v>45029</v>
      </c>
      <c r="C4960" s="31">
        <v>44993</v>
      </c>
      <c r="D4960" s="19" t="s">
        <v>2164</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19" t="s">
        <v>298</v>
      </c>
      <c r="J4960" s="43" t="s">
        <v>105</v>
      </c>
      <c r="K4960" s="61" t="str">
        <f ca="1">LeaveTracker[[#This Row],[Days]]&amp;" "&amp;LeaveTracker[[#This Row],[Type of Leave]]</f>
        <v>1 OTHER</v>
      </c>
      <c r="L4960" s="23">
        <f ca="1">NETWORKDAYS(LeaveTracker[[#This Row],[Start Date]],LeaveTracker[[#This Row],[End Date]],lstHolidays)</f>
        <v>1</v>
      </c>
      <c r="M4960" s="27"/>
    </row>
    <row r="4961" spans="1:13" ht="30" customHeight="1" x14ac:dyDescent="0.3">
      <c r="A4961" s="27">
        <f t="shared" si="53"/>
        <v>1240</v>
      </c>
      <c r="B4961" s="31">
        <v>45029</v>
      </c>
      <c r="C4961" s="31">
        <v>44993</v>
      </c>
      <c r="D4961" s="19" t="s">
        <v>388</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19" t="s">
        <v>298</v>
      </c>
      <c r="J4961" s="43" t="s">
        <v>105</v>
      </c>
      <c r="K4961" s="61" t="str">
        <f ca="1">LeaveTracker[[#This Row],[Days]]&amp;" "&amp;LeaveTracker[[#This Row],[Type of Leave]]</f>
        <v>0 OTHER</v>
      </c>
      <c r="L4961" s="23">
        <f ca="1">NETWORKDAYS(LeaveTracker[[#This Row],[Start Date]],LeaveTracker[[#This Row],[End Date]],lstHolidays)</f>
        <v>0</v>
      </c>
      <c r="M4961" s="27"/>
    </row>
    <row r="4962" spans="1:13" ht="30" customHeight="1" x14ac:dyDescent="0.3">
      <c r="A4962" s="27">
        <f t="shared" si="53"/>
        <v>1241</v>
      </c>
      <c r="B4962" s="31">
        <v>45029</v>
      </c>
      <c r="C4962" s="31">
        <v>44993</v>
      </c>
      <c r="D4962" s="19" t="s">
        <v>344</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19" t="s">
        <v>82</v>
      </c>
      <c r="K4962" s="61" t="str">
        <f ca="1">LeaveTracker[[#This Row],[Days]]&amp;" "&amp;LeaveTracker[[#This Row],[Type of Leave]]</f>
        <v>1 VL</v>
      </c>
      <c r="L4962" s="23">
        <f ca="1">NETWORKDAYS(LeaveTracker[[#This Row],[Start Date]],LeaveTracker[[#This Row],[End Date]],lstHolidays)</f>
        <v>1</v>
      </c>
      <c r="M4962" s="27"/>
    </row>
    <row r="4963" spans="1:13" ht="30" customHeight="1" x14ac:dyDescent="0.3">
      <c r="A4963" s="27">
        <f t="shared" si="53"/>
        <v>1242</v>
      </c>
      <c r="B4963" s="31">
        <v>45029</v>
      </c>
      <c r="C4963" s="31">
        <v>44993</v>
      </c>
      <c r="D4963" s="19" t="s">
        <v>388</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19" t="s">
        <v>81</v>
      </c>
      <c r="K4963" s="61" t="str">
        <f>LeaveTracker[[#This Row],[Days]]&amp;" "&amp;LeaveTracker[[#This Row],[Type of Leave]]</f>
        <v>6 SL</v>
      </c>
      <c r="L4963" s="23">
        <v>6</v>
      </c>
      <c r="M4963" s="27"/>
    </row>
    <row r="4964" spans="1:13" ht="30" customHeight="1" x14ac:dyDescent="0.3">
      <c r="A4964" s="27">
        <f t="shared" si="53"/>
        <v>1243</v>
      </c>
      <c r="B4964" s="31">
        <v>45029</v>
      </c>
      <c r="C4964" s="31">
        <v>44993</v>
      </c>
      <c r="D4964" s="19" t="s">
        <v>344</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19" t="s">
        <v>298</v>
      </c>
      <c r="J4964" s="43" t="s">
        <v>105</v>
      </c>
      <c r="K4964" s="61" t="str">
        <f ca="1">LeaveTracker[[#This Row],[Days]]&amp;" "&amp;LeaveTracker[[#This Row],[Type of Leave]]</f>
        <v>0 OTHER</v>
      </c>
      <c r="L4964" s="23">
        <f ca="1">NETWORKDAYS(LeaveTracker[[#This Row],[Start Date]],LeaveTracker[[#This Row],[End Date]],lstHolidays)</f>
        <v>0</v>
      </c>
      <c r="M4964" s="27"/>
    </row>
    <row r="4965" spans="1:13" ht="30" customHeight="1" x14ac:dyDescent="0.3">
      <c r="A4965" s="27">
        <f t="shared" si="53"/>
        <v>1244</v>
      </c>
      <c r="B4965" s="31">
        <v>45029</v>
      </c>
      <c r="C4965" s="31">
        <v>44993</v>
      </c>
      <c r="D4965" s="19" t="s">
        <v>344</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19" t="s">
        <v>81</v>
      </c>
      <c r="K4965" s="61" t="str">
        <f ca="1">LeaveTracker[[#This Row],[Days]]&amp;" "&amp;LeaveTracker[[#This Row],[Type of Leave]]</f>
        <v>4 SL</v>
      </c>
      <c r="L4965" s="23">
        <f ca="1">NETWORKDAYS(LeaveTracker[[#This Row],[Start Date]],LeaveTracker[[#This Row],[End Date]],lstHolidays)</f>
        <v>4</v>
      </c>
      <c r="M4965" s="27"/>
    </row>
    <row r="4966" spans="1:13" ht="30" customHeight="1" x14ac:dyDescent="0.3">
      <c r="A4966" s="27">
        <f t="shared" si="53"/>
        <v>1245</v>
      </c>
      <c r="B4966" s="31">
        <v>45029</v>
      </c>
      <c r="C4966" s="31">
        <v>44995</v>
      </c>
      <c r="D4966" s="19" t="s">
        <v>367</v>
      </c>
      <c r="E4966" s="19" t="str">
        <f>IF(ISBLANK(LeaveTracker[[#This Row],[Employee Name]]),"-----",VLOOKUP(LeaveTracker[[#This Row],[Employee Name]],Employees[[Employee Name]:[Office]],7))</f>
        <v>CCT</v>
      </c>
      <c r="F4966" s="19" t="str">
        <f>IF(ISBLANK(LeaveTracker[[#This Row],[Employee Name]]),"-----",VLOOKUP(LeaveTracker[[#This Row],[Employee Name]],Employees[[Employee Name]:[Office]],6))</f>
        <v>REGULAR</v>
      </c>
      <c r="G4966" s="24">
        <v>44993</v>
      </c>
      <c r="H4966" s="24">
        <v>44993</v>
      </c>
      <c r="I4966" s="19" t="s">
        <v>81</v>
      </c>
      <c r="K4966" s="61" t="str">
        <f ca="1">LeaveTracker[[#This Row],[Days]]&amp;" "&amp;LeaveTracker[[#This Row],[Type of Leave]]</f>
        <v>1 SL</v>
      </c>
      <c r="L4966" s="23">
        <f ca="1">NETWORKDAYS(LeaveTracker[[#This Row],[Start Date]],LeaveTracker[[#This Row],[End Date]],lstHolidays)</f>
        <v>1</v>
      </c>
      <c r="M4966" s="27"/>
    </row>
    <row r="4967" spans="1:13" ht="30" customHeight="1" x14ac:dyDescent="0.3">
      <c r="A4967" s="27">
        <f t="shared" si="53"/>
        <v>1246</v>
      </c>
      <c r="B4967" s="31">
        <v>45029</v>
      </c>
      <c r="C4967" s="31">
        <v>44994</v>
      </c>
      <c r="D4967" s="19" t="s">
        <v>624</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19" t="s">
        <v>298</v>
      </c>
      <c r="J4967" s="43" t="s">
        <v>105</v>
      </c>
      <c r="K4967" s="61" t="str">
        <f ca="1">LeaveTracker[[#This Row],[Days]]&amp;" "&amp;LeaveTracker[[#This Row],[Type of Leave]]</f>
        <v>1 OTHER</v>
      </c>
      <c r="L4967" s="23">
        <f ca="1">NETWORKDAYS(LeaveTracker[[#This Row],[Start Date]],LeaveTracker[[#This Row],[End Date]],lstHolidays)</f>
        <v>1</v>
      </c>
      <c r="M4967" s="27"/>
    </row>
    <row r="4968" spans="1:13" ht="30" customHeight="1" x14ac:dyDescent="0.3">
      <c r="A4968" s="27">
        <f t="shared" si="53"/>
        <v>1247</v>
      </c>
      <c r="B4968" s="31">
        <v>45029</v>
      </c>
      <c r="C4968" s="31">
        <v>44998</v>
      </c>
      <c r="D4968" s="19" t="s">
        <v>398</v>
      </c>
      <c r="E4968" s="19" t="str">
        <f>IF(ISBLANK(LeaveTracker[[#This Row],[Employee Name]]),"-----",VLOOKUP(LeaveTracker[[#This Row],[Employee Name]],Employees[[Employee Name]:[Office]],7))</f>
        <v>NUTRITION OFFICE</v>
      </c>
      <c r="F4968" s="19" t="str">
        <f>IF(ISBLANK(LeaveTracker[[#This Row],[Employee Name]]),"-----",VLOOKUP(LeaveTracker[[#This Row],[Employee Name]],Employees[[Employee Name]:[Office]],6))</f>
        <v>REGULAR</v>
      </c>
      <c r="G4968" s="24">
        <v>44995</v>
      </c>
      <c r="H4968" s="24">
        <v>44995</v>
      </c>
      <c r="I4968" s="19" t="s">
        <v>81</v>
      </c>
      <c r="K4968" s="61" t="str">
        <f ca="1">LeaveTracker[[#This Row],[Days]]&amp;" "&amp;LeaveTracker[[#This Row],[Type of Leave]]</f>
        <v>1 SL</v>
      </c>
      <c r="L4968" s="23">
        <f ca="1">NETWORKDAYS(LeaveTracker[[#This Row],[Start Date]],LeaveTracker[[#This Row],[End Date]],lstHolidays)</f>
        <v>1</v>
      </c>
      <c r="M4968" s="27"/>
    </row>
    <row r="4969" spans="1:13" ht="30" customHeight="1" x14ac:dyDescent="0.3">
      <c r="A4969" s="27">
        <f t="shared" si="53"/>
        <v>1248</v>
      </c>
      <c r="B4969" s="31">
        <v>45029</v>
      </c>
      <c r="C4969" s="31">
        <v>44998</v>
      </c>
      <c r="D4969" s="19" t="s">
        <v>1059</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19" t="s">
        <v>82</v>
      </c>
      <c r="K4969" s="61" t="str">
        <f ca="1">LeaveTracker[[#This Row],[Days]]&amp;" "&amp;LeaveTracker[[#This Row],[Type of Leave]]</f>
        <v>2 VL</v>
      </c>
      <c r="L4969" s="23">
        <f ca="1">NETWORKDAYS(LeaveTracker[[#This Row],[Start Date]],LeaveTracker[[#This Row],[End Date]],lstHolidays)</f>
        <v>2</v>
      </c>
      <c r="M4969" s="27"/>
    </row>
    <row r="4970" spans="1:13" ht="30" customHeight="1" x14ac:dyDescent="0.3">
      <c r="A4970" s="27">
        <f t="shared" si="53"/>
        <v>1249</v>
      </c>
      <c r="B4970" s="31">
        <v>45029</v>
      </c>
      <c r="C4970" s="31">
        <v>44998</v>
      </c>
      <c r="D4970" s="19" t="s">
        <v>1017</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19" t="s">
        <v>81</v>
      </c>
      <c r="K4970" s="61" t="str">
        <f ca="1">LeaveTracker[[#This Row],[Days]]&amp;" "&amp;LeaveTracker[[#This Row],[Type of Leave]]</f>
        <v>3 SL</v>
      </c>
      <c r="L4970" s="23">
        <f ca="1">NETWORKDAYS(LeaveTracker[[#This Row],[Start Date]],LeaveTracker[[#This Row],[End Date]],lstHolidays)</f>
        <v>3</v>
      </c>
      <c r="M4970" s="27"/>
    </row>
    <row r="4971" spans="1:13" ht="30" customHeight="1" x14ac:dyDescent="0.3">
      <c r="A4971" s="27">
        <f t="shared" si="53"/>
        <v>1250</v>
      </c>
      <c r="B4971" s="31">
        <v>45029</v>
      </c>
      <c r="C4971" s="31">
        <v>44995</v>
      </c>
      <c r="D4971" s="19" t="s">
        <v>2221</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19" t="s">
        <v>82</v>
      </c>
      <c r="K4971" s="61" t="str">
        <f ca="1">LeaveTracker[[#This Row],[Days]]&amp;" "&amp;LeaveTracker[[#This Row],[Type of Leave]]</f>
        <v>2 VL</v>
      </c>
      <c r="L4971" s="23">
        <f ca="1">NETWORKDAYS(LeaveTracker[[#This Row],[Start Date]],LeaveTracker[[#This Row],[End Date]],lstHolidays)</f>
        <v>2</v>
      </c>
      <c r="M4971" s="27"/>
    </row>
    <row r="4972" spans="1:13" ht="30" customHeight="1" x14ac:dyDescent="0.3">
      <c r="A4972" s="27">
        <f t="shared" si="53"/>
        <v>1251</v>
      </c>
      <c r="B4972" s="31">
        <v>45029</v>
      </c>
      <c r="C4972" s="31">
        <v>44998</v>
      </c>
      <c r="D4972" s="19" t="s">
        <v>612</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19" t="s">
        <v>298</v>
      </c>
      <c r="J4972" s="43" t="s">
        <v>105</v>
      </c>
      <c r="K4972" s="61" t="str">
        <f ca="1">LeaveTracker[[#This Row],[Days]]&amp;" "&amp;LeaveTracker[[#This Row],[Type of Leave]]</f>
        <v>1 OTHER</v>
      </c>
      <c r="L4972" s="23">
        <f ca="1">NETWORKDAYS(LeaveTracker[[#This Row],[Start Date]],LeaveTracker[[#This Row],[End Date]],lstHolidays)</f>
        <v>1</v>
      </c>
      <c r="M4972" s="27"/>
    </row>
    <row r="4973" spans="1:13" ht="30" customHeight="1" x14ac:dyDescent="0.3">
      <c r="A4973" s="27">
        <f t="shared" si="53"/>
        <v>1252</v>
      </c>
      <c r="B4973" s="31">
        <v>45029</v>
      </c>
      <c r="C4973" s="31">
        <v>44998</v>
      </c>
      <c r="D4973" s="19" t="s">
        <v>849</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19" t="s">
        <v>81</v>
      </c>
      <c r="K4973" s="61" t="str">
        <f ca="1">LeaveTracker[[#This Row],[Days]]&amp;" "&amp;LeaveTracker[[#This Row],[Type of Leave]]</f>
        <v>1 SL</v>
      </c>
      <c r="L4973" s="23">
        <f ca="1">NETWORKDAYS(LeaveTracker[[#This Row],[Start Date]],LeaveTracker[[#This Row],[End Date]],lstHolidays)</f>
        <v>1</v>
      </c>
      <c r="M4973" s="27"/>
    </row>
    <row r="4974" spans="1:13" ht="30" customHeight="1" x14ac:dyDescent="0.3">
      <c r="A4974" s="27">
        <f t="shared" si="53"/>
        <v>1253</v>
      </c>
      <c r="B4974" s="31">
        <v>45029</v>
      </c>
      <c r="C4974" s="31">
        <v>44982</v>
      </c>
      <c r="D4974" s="19" t="s">
        <v>849</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19" t="s">
        <v>298</v>
      </c>
      <c r="J4974" s="43" t="s">
        <v>105</v>
      </c>
      <c r="K4974" s="61" t="str">
        <f ca="1">LeaveTracker[[#This Row],[Days]]&amp;" "&amp;LeaveTracker[[#This Row],[Type of Leave]]</f>
        <v>1 OTHER</v>
      </c>
      <c r="L4974" s="23">
        <f ca="1">NETWORKDAYS(LeaveTracker[[#This Row],[Start Date]],LeaveTracker[[#This Row],[End Date]],lstHolidays)</f>
        <v>1</v>
      </c>
      <c r="M4974" s="27"/>
    </row>
    <row r="4975" spans="1:13" ht="30" customHeight="1" x14ac:dyDescent="0.3">
      <c r="A4975" s="27">
        <f t="shared" si="53"/>
        <v>1254</v>
      </c>
      <c r="B4975" s="31">
        <v>45029</v>
      </c>
      <c r="C4975" s="31">
        <v>44991</v>
      </c>
      <c r="D4975" s="19" t="s">
        <v>501</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19" t="s">
        <v>298</v>
      </c>
      <c r="J4975" s="43" t="s">
        <v>105</v>
      </c>
      <c r="K4975" s="61" t="str">
        <f ca="1">LeaveTracker[[#This Row],[Days]]&amp;" "&amp;LeaveTracker[[#This Row],[Type of Leave]]</f>
        <v>1 OTHER</v>
      </c>
      <c r="L4975" s="23">
        <f ca="1">NETWORKDAYS(LeaveTracker[[#This Row],[Start Date]],LeaveTracker[[#This Row],[End Date]],lstHolidays)</f>
        <v>1</v>
      </c>
      <c r="M4975" s="27"/>
    </row>
    <row r="4976" spans="1:13" ht="30" customHeight="1" x14ac:dyDescent="0.3">
      <c r="A4976" s="27">
        <v>1254</v>
      </c>
      <c r="B4976" s="31">
        <v>45029</v>
      </c>
      <c r="C4976" s="31">
        <v>44991</v>
      </c>
      <c r="D4976" s="19" t="s">
        <v>501</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19" t="s">
        <v>298</v>
      </c>
      <c r="J4976" s="43" t="s">
        <v>105</v>
      </c>
      <c r="K4976" s="61" t="str">
        <f ca="1">LeaveTracker[[#This Row],[Days]]&amp;" "&amp;LeaveTracker[[#This Row],[Type of Leave]]</f>
        <v>1 OTHER</v>
      </c>
      <c r="L4976" s="23">
        <f ca="1">NETWORKDAYS(LeaveTracker[[#This Row],[Start Date]],LeaveTracker[[#This Row],[End Date]],lstHolidays)</f>
        <v>1</v>
      </c>
      <c r="M4976" s="27"/>
    </row>
    <row r="4977" spans="1:13" ht="30" customHeight="1" x14ac:dyDescent="0.3">
      <c r="A4977" s="27">
        <f t="shared" si="53"/>
        <v>1255</v>
      </c>
      <c r="B4977" s="31">
        <v>45029</v>
      </c>
      <c r="C4977" s="31">
        <v>44999</v>
      </c>
      <c r="D4977" s="19" t="s">
        <v>497</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19" t="s">
        <v>81</v>
      </c>
      <c r="K4977" s="61" t="str">
        <f ca="1">LeaveTracker[[#This Row],[Days]]&amp;" "&amp;LeaveTracker[[#This Row],[Type of Leave]]</f>
        <v>1 SL</v>
      </c>
      <c r="L4977" s="23">
        <f ca="1">NETWORKDAYS(LeaveTracker[[#This Row],[Start Date]],LeaveTracker[[#This Row],[End Date]],lstHolidays)</f>
        <v>1</v>
      </c>
      <c r="M4977" s="27"/>
    </row>
    <row r="4978" spans="1:13" ht="30" customHeight="1" x14ac:dyDescent="0.3">
      <c r="A4978" s="27">
        <f t="shared" si="53"/>
        <v>1256</v>
      </c>
      <c r="B4978" s="31">
        <v>45029</v>
      </c>
      <c r="C4978" s="31">
        <v>44995</v>
      </c>
      <c r="D4978" s="19" t="s">
        <v>597</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19" t="s">
        <v>82</v>
      </c>
      <c r="K4978" s="61" t="str">
        <f>LeaveTracker[[#This Row],[Days]]&amp;" "&amp;LeaveTracker[[#This Row],[Type of Leave]]</f>
        <v>3 VL</v>
      </c>
      <c r="L4978" s="23">
        <v>3</v>
      </c>
      <c r="M4978" s="27"/>
    </row>
    <row r="4979" spans="1:13" ht="30" customHeight="1" x14ac:dyDescent="0.3">
      <c r="A4979" s="27">
        <f t="shared" si="53"/>
        <v>1257</v>
      </c>
      <c r="B4979" s="31">
        <v>45029</v>
      </c>
      <c r="C4979" s="31">
        <v>44998</v>
      </c>
      <c r="D4979" s="19" t="s">
        <v>944</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19" t="s">
        <v>82</v>
      </c>
      <c r="K4979" s="61" t="str">
        <f ca="1">LeaveTracker[[#This Row],[Days]]&amp;" "&amp;LeaveTracker[[#This Row],[Type of Leave]]</f>
        <v>1 VL</v>
      </c>
      <c r="L4979" s="23">
        <f ca="1">NETWORKDAYS(LeaveTracker[[#This Row],[Start Date]],LeaveTracker[[#This Row],[End Date]],lstHolidays)</f>
        <v>1</v>
      </c>
      <c r="M4979" s="27"/>
    </row>
    <row r="4980" spans="1:13" ht="30" customHeight="1" x14ac:dyDescent="0.3">
      <c r="A4980" s="27">
        <f t="shared" si="53"/>
        <v>1258</v>
      </c>
      <c r="B4980" s="31">
        <v>45029</v>
      </c>
      <c r="C4980" s="31">
        <v>44999</v>
      </c>
      <c r="D4980" s="19" t="s">
        <v>375</v>
      </c>
      <c r="E4980" s="19" t="str">
        <f>IF(ISBLANK(LeaveTracker[[#This Row],[Employee Name]]),"-----",VLOOKUP(LeaveTracker[[#This Row],[Employee Name]],Employees[[Employee Name]:[Office]],7))</f>
        <v>BPLO</v>
      </c>
      <c r="F4980" s="19" t="str">
        <f>IF(ISBLANK(LeaveTracker[[#This Row],[Employee Name]]),"-----",VLOOKUP(LeaveTracker[[#This Row],[Employee Name]],Employees[[Employee Name]:[Office]],6))</f>
        <v>JOBCON</v>
      </c>
      <c r="G4980" s="24">
        <v>44998</v>
      </c>
      <c r="H4980" s="24">
        <v>44998</v>
      </c>
      <c r="I4980" s="19" t="s">
        <v>81</v>
      </c>
      <c r="K4980" s="61" t="str">
        <f ca="1">LeaveTracker[[#This Row],[Days]]&amp;" "&amp;LeaveTracker[[#This Row],[Type of Leave]]</f>
        <v>1 SL</v>
      </c>
      <c r="L4980" s="23">
        <f ca="1">NETWORKDAYS(LeaveTracker[[#This Row],[Start Date]],LeaveTracker[[#This Row],[End Date]],lstHolidays)</f>
        <v>1</v>
      </c>
      <c r="M4980" s="27"/>
    </row>
    <row r="4981" spans="1:13" ht="30" customHeight="1" x14ac:dyDescent="0.3">
      <c r="A4981" s="27">
        <f t="shared" si="53"/>
        <v>1259</v>
      </c>
      <c r="B4981" s="31">
        <v>45029</v>
      </c>
      <c r="C4981" s="31">
        <v>44999</v>
      </c>
      <c r="D4981" s="19" t="s">
        <v>375</v>
      </c>
      <c r="E4981" s="19" t="str">
        <f>IF(ISBLANK(LeaveTracker[[#This Row],[Employee Name]]),"-----",VLOOKUP(LeaveTracker[[#This Row],[Employee Name]],Employees[[Employee Name]:[Office]],7))</f>
        <v>BPLO</v>
      </c>
      <c r="F4981" s="19" t="str">
        <f>IF(ISBLANK(LeaveTracker[[#This Row],[Employee Name]]),"-----",VLOOKUP(LeaveTracker[[#This Row],[Employee Name]],Employees[[Employee Name]:[Office]],6))</f>
        <v>JOBCON</v>
      </c>
      <c r="G4981" s="24">
        <v>44999</v>
      </c>
      <c r="H4981" s="24">
        <v>44999</v>
      </c>
      <c r="I4981" s="19" t="s">
        <v>298</v>
      </c>
      <c r="K4981" s="61" t="str">
        <f ca="1">LeaveTracker[[#This Row],[Days]]&amp;" "&amp;LeaveTracker[[#This Row],[Type of Leave]]</f>
        <v>1 OTHER</v>
      </c>
      <c r="L4981" s="23">
        <f ca="1">NETWORKDAYS(LeaveTracker[[#This Row],[Start Date]],LeaveTracker[[#This Row],[End Date]],lstHolidays)</f>
        <v>1</v>
      </c>
      <c r="M4981" s="27"/>
    </row>
    <row r="4982" spans="1:13" ht="30" customHeight="1" x14ac:dyDescent="0.3">
      <c r="A4982" s="27">
        <f t="shared" si="53"/>
        <v>1260</v>
      </c>
      <c r="B4982" s="31">
        <v>45029</v>
      </c>
      <c r="C4982" s="31">
        <v>44999</v>
      </c>
      <c r="D4982" s="19" t="s">
        <v>338</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19" t="s">
        <v>298</v>
      </c>
      <c r="J4982" s="43" t="s">
        <v>214</v>
      </c>
      <c r="K4982" s="61" t="str">
        <f ca="1">LeaveTracker[[#This Row],[Days]]&amp;" "&amp;LeaveTracker[[#This Row],[Type of Leave]]</f>
        <v>2 OTHER</v>
      </c>
      <c r="L4982" s="23">
        <f ca="1">NETWORKDAYS(LeaveTracker[[#This Row],[Start Date]],LeaveTracker[[#This Row],[End Date]],lstHolidays)</f>
        <v>2</v>
      </c>
      <c r="M4982" s="27"/>
    </row>
    <row r="4983" spans="1:13" ht="30" customHeight="1" x14ac:dyDescent="0.3">
      <c r="A4983" s="27">
        <f t="shared" si="53"/>
        <v>1261</v>
      </c>
      <c r="B4983" s="31">
        <v>45029</v>
      </c>
      <c r="C4983" s="31">
        <v>44999</v>
      </c>
      <c r="D4983" s="19" t="s">
        <v>338</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19" t="s">
        <v>81</v>
      </c>
      <c r="K4983" s="61" t="str">
        <f ca="1">LeaveTracker[[#This Row],[Days]]&amp;" "&amp;LeaveTracker[[#This Row],[Type of Leave]]</f>
        <v>1 SL</v>
      </c>
      <c r="L4983" s="23">
        <f ca="1">NETWORKDAYS(LeaveTracker[[#This Row],[Start Date]],LeaveTracker[[#This Row],[End Date]],lstHolidays)</f>
        <v>1</v>
      </c>
      <c r="M4983" s="27"/>
    </row>
    <row r="4984" spans="1:13" ht="30" customHeight="1" x14ac:dyDescent="0.3">
      <c r="A4984" s="27">
        <f t="shared" si="53"/>
        <v>1262</v>
      </c>
      <c r="B4984" s="31">
        <v>45029</v>
      </c>
      <c r="C4984" s="31">
        <v>44998</v>
      </c>
      <c r="D4984" s="19" t="s">
        <v>1837</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19" t="s">
        <v>81</v>
      </c>
      <c r="K4984" s="61" t="str">
        <f ca="1">LeaveTracker[[#This Row],[Days]]&amp;" "&amp;LeaveTracker[[#This Row],[Type of Leave]]</f>
        <v>2 SL</v>
      </c>
      <c r="L4984" s="23">
        <f ca="1">NETWORKDAYS(LeaveTracker[[#This Row],[Start Date]],LeaveTracker[[#This Row],[End Date]],lstHolidays)</f>
        <v>2</v>
      </c>
      <c r="M4984" s="27"/>
    </row>
    <row r="4985" spans="1:13" ht="30" customHeight="1" x14ac:dyDescent="0.3">
      <c r="A4985" s="27">
        <f t="shared" si="53"/>
        <v>1263</v>
      </c>
      <c r="B4985" s="31">
        <v>45029</v>
      </c>
      <c r="C4985" s="31">
        <v>45000</v>
      </c>
      <c r="D4985" s="19" t="s">
        <v>477</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19" t="s">
        <v>81</v>
      </c>
      <c r="K4985" s="61" t="str">
        <f ca="1">LeaveTracker[[#This Row],[Days]]&amp;" "&amp;LeaveTracker[[#This Row],[Type of Leave]]</f>
        <v>1 SL</v>
      </c>
      <c r="L4985" s="23">
        <f ca="1">NETWORKDAYS(LeaveTracker[[#This Row],[Start Date]],LeaveTracker[[#This Row],[End Date]],lstHolidays)</f>
        <v>1</v>
      </c>
      <c r="M4985" s="27"/>
    </row>
    <row r="4986" spans="1:13" ht="30" customHeight="1" x14ac:dyDescent="0.3">
      <c r="A4986" s="27">
        <v>1263</v>
      </c>
      <c r="B4986" s="31">
        <v>45029</v>
      </c>
      <c r="C4986" s="31">
        <v>45000</v>
      </c>
      <c r="D4986" s="19" t="s">
        <v>477</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19" t="s">
        <v>81</v>
      </c>
      <c r="K4986" s="61" t="str">
        <f ca="1">LeaveTracker[[#This Row],[Days]]&amp;" "&amp;LeaveTracker[[#This Row],[Type of Leave]]</f>
        <v>1 SL</v>
      </c>
      <c r="L4986" s="23">
        <f ca="1">NETWORKDAYS(LeaveTracker[[#This Row],[Start Date]],LeaveTracker[[#This Row],[End Date]],lstHolidays)</f>
        <v>1</v>
      </c>
      <c r="M4986" s="27"/>
    </row>
    <row r="4987" spans="1:13" ht="30" customHeight="1" x14ac:dyDescent="0.3">
      <c r="A4987" s="27">
        <f t="shared" si="53"/>
        <v>1264</v>
      </c>
      <c r="B4987" s="31">
        <v>45029</v>
      </c>
      <c r="C4987" s="31">
        <v>44998</v>
      </c>
      <c r="D4987" s="19" t="s">
        <v>855</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19" t="s">
        <v>81</v>
      </c>
      <c r="K4987" s="61" t="str">
        <f ca="1">LeaveTracker[[#This Row],[Days]]&amp;" "&amp;LeaveTracker[[#This Row],[Type of Leave]]</f>
        <v>5 SL</v>
      </c>
      <c r="L4987" s="23">
        <f ca="1">NETWORKDAYS(LeaveTracker[[#This Row],[Start Date]],LeaveTracker[[#This Row],[End Date]],lstHolidays)</f>
        <v>5</v>
      </c>
      <c r="M4987" s="27"/>
    </row>
    <row r="4988" spans="1:13" ht="30" customHeight="1" x14ac:dyDescent="0.3">
      <c r="A4988" s="27">
        <f t="shared" si="53"/>
        <v>1265</v>
      </c>
      <c r="B4988" s="31">
        <v>45029</v>
      </c>
      <c r="C4988" s="31">
        <v>45020</v>
      </c>
      <c r="D4988" s="19" t="s">
        <v>1827</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19" t="s">
        <v>81</v>
      </c>
      <c r="K4988" s="61" t="str">
        <f ca="1">LeaveTracker[[#This Row],[Days]]&amp;" "&amp;LeaveTracker[[#This Row],[Type of Leave]]</f>
        <v>3 SL</v>
      </c>
      <c r="L4988" s="23">
        <f ca="1">NETWORKDAYS(LeaveTracker[[#This Row],[Start Date]],LeaveTracker[[#This Row],[End Date]],lstHolidays)</f>
        <v>3</v>
      </c>
      <c r="M4988" s="27"/>
    </row>
    <row r="4989" spans="1:13" ht="30" customHeight="1" x14ac:dyDescent="0.3">
      <c r="A4989" s="27">
        <f t="shared" si="53"/>
        <v>1266</v>
      </c>
      <c r="B4989" s="31">
        <v>45029</v>
      </c>
      <c r="C4989" s="31">
        <v>45020</v>
      </c>
      <c r="D4989" s="19" t="s">
        <v>1779</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19" t="s">
        <v>298</v>
      </c>
      <c r="J4989" s="43" t="s">
        <v>158</v>
      </c>
      <c r="K4989" s="61" t="str">
        <f ca="1">LeaveTracker[[#This Row],[Days]]&amp;" "&amp;LeaveTracker[[#This Row],[Type of Leave]]</f>
        <v>0 OTHER</v>
      </c>
      <c r="L4989" s="23">
        <f ca="1">NETWORKDAYS(LeaveTracker[[#This Row],[Start Date]],LeaveTracker[[#This Row],[End Date]],lstHolidays)</f>
        <v>0</v>
      </c>
      <c r="M4989" s="27"/>
    </row>
    <row r="4990" spans="1:13" ht="30" customHeight="1" x14ac:dyDescent="0.3">
      <c r="A4990" s="27">
        <f t="shared" si="53"/>
        <v>1267</v>
      </c>
      <c r="B4990" s="31">
        <v>45029</v>
      </c>
      <c r="C4990" s="31">
        <v>44998</v>
      </c>
      <c r="D4990" s="19" t="s">
        <v>2239</v>
      </c>
      <c r="E4990" s="19" t="str">
        <f>IF(ISBLANK(LeaveTracker[[#This Row],[Employee Name]]),"-----",VLOOKUP(LeaveTracker[[#This Row],[Employee Name]],Employees[[Employee Name]:[Office]],7))</f>
        <v>ASSESSORS OFFICE</v>
      </c>
      <c r="F4990" s="19">
        <f>IF(ISBLANK(LeaveTracker[[#This Row],[Employee Name]]),"-----",VLOOKUP(LeaveTracker[[#This Row],[Employee Name]],Employees[[Employee Name]:[Office]],6))</f>
        <v>0</v>
      </c>
      <c r="G4990" s="24">
        <v>45005</v>
      </c>
      <c r="H4990" s="24">
        <v>45005</v>
      </c>
      <c r="I4990" s="19" t="s">
        <v>298</v>
      </c>
      <c r="J4990" s="43" t="s">
        <v>644</v>
      </c>
      <c r="K4990" s="61" t="str">
        <f ca="1">LeaveTracker[[#This Row],[Days]]&amp;" "&amp;LeaveTracker[[#This Row],[Type of Leave]]</f>
        <v>1 OTHER</v>
      </c>
      <c r="L4990" s="23">
        <f ca="1">NETWORKDAYS(LeaveTracker[[#This Row],[Start Date]],LeaveTracker[[#This Row],[End Date]],lstHolidays)</f>
        <v>1</v>
      </c>
      <c r="M4990" s="27"/>
    </row>
    <row r="4991" spans="1:13" ht="30" customHeight="1" x14ac:dyDescent="0.3">
      <c r="A4991" s="27">
        <f t="shared" si="53"/>
        <v>1268</v>
      </c>
      <c r="B4991" s="31">
        <v>45029</v>
      </c>
      <c r="C4991" s="31">
        <v>44998</v>
      </c>
      <c r="D4991" s="19" t="s">
        <v>578</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19" t="s">
        <v>298</v>
      </c>
      <c r="J4991" s="43" t="s">
        <v>158</v>
      </c>
      <c r="K4991" s="61" t="str">
        <f ca="1">LeaveTracker[[#This Row],[Days]]&amp;" "&amp;LeaveTracker[[#This Row],[Type of Leave]]</f>
        <v>1 OTHER</v>
      </c>
      <c r="L4991" s="23">
        <f ca="1">NETWORKDAYS(LeaveTracker[[#This Row],[Start Date]],LeaveTracker[[#This Row],[End Date]],lstHolidays)</f>
        <v>1</v>
      </c>
      <c r="M4991" s="27"/>
    </row>
    <row r="4992" spans="1:13" ht="30" customHeight="1" x14ac:dyDescent="0.3">
      <c r="A4992" s="27">
        <f t="shared" si="53"/>
        <v>1269</v>
      </c>
      <c r="B4992" s="31">
        <v>45029</v>
      </c>
      <c r="C4992" s="31">
        <v>44998</v>
      </c>
      <c r="D4992" s="19" t="s">
        <v>578</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19" t="s">
        <v>81</v>
      </c>
      <c r="K4992" s="61" t="str">
        <f ca="1">LeaveTracker[[#This Row],[Days]]&amp;" "&amp;LeaveTracker[[#This Row],[Type of Leave]]</f>
        <v>1 SL</v>
      </c>
      <c r="L4992" s="23">
        <f ca="1">NETWORKDAYS(LeaveTracker[[#This Row],[Start Date]],LeaveTracker[[#This Row],[End Date]],lstHolidays)</f>
        <v>1</v>
      </c>
      <c r="M4992" s="27"/>
    </row>
    <row r="4993" spans="1:13" ht="30" customHeight="1" x14ac:dyDescent="0.3">
      <c r="A4993" s="27">
        <v>1269</v>
      </c>
      <c r="B4993" s="31">
        <v>45029</v>
      </c>
      <c r="C4993" s="31">
        <v>44998</v>
      </c>
      <c r="D4993" s="19" t="s">
        <v>578</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19" t="s">
        <v>81</v>
      </c>
      <c r="K4993" s="61" t="str">
        <f ca="1">LeaveTracker[[#This Row],[Days]]&amp;" "&amp;LeaveTracker[[#This Row],[Type of Leave]]</f>
        <v>1 SL</v>
      </c>
      <c r="L4993" s="23">
        <f ca="1">NETWORKDAYS(LeaveTracker[[#This Row],[Start Date]],LeaveTracker[[#This Row],[End Date]],lstHolidays)</f>
        <v>1</v>
      </c>
      <c r="M4993" s="27"/>
    </row>
    <row r="4994" spans="1:13" ht="30" customHeight="1" x14ac:dyDescent="0.3">
      <c r="A4994" s="27">
        <f t="shared" si="53"/>
        <v>1270</v>
      </c>
      <c r="B4994" s="31">
        <v>45029</v>
      </c>
      <c r="C4994" s="31">
        <v>45027</v>
      </c>
      <c r="D4994" s="19" t="s">
        <v>1034</v>
      </c>
      <c r="E4994" s="19" t="str">
        <f>IF(ISBLANK(LeaveTracker[[#This Row],[Employee Name]]),"-----",VLOOKUP(LeaveTracker[[#This Row],[Employee Name]],Employees[[Employee Name]:[Office]],7))</f>
        <v>ONT</v>
      </c>
      <c r="F4994" s="19" t="str">
        <f>IF(ISBLANK(LeaveTracker[[#This Row],[Employee Name]]),"-----",VLOOKUP(LeaveTracker[[#This Row],[Employee Name]],Employees[[Employee Name]:[Office]],6))</f>
        <v>REGULAR</v>
      </c>
      <c r="G4994" s="24">
        <v>45022</v>
      </c>
      <c r="H4994" s="24">
        <v>45024</v>
      </c>
      <c r="I4994" s="19" t="s">
        <v>81</v>
      </c>
      <c r="K4994" s="61" t="str">
        <f>LeaveTracker[[#This Row],[Days]]&amp;" "&amp;LeaveTracker[[#This Row],[Type of Leave]]</f>
        <v>3 SL</v>
      </c>
      <c r="L4994" s="23">
        <v>3</v>
      </c>
      <c r="M4994" s="27"/>
    </row>
    <row r="4995" spans="1:13" ht="30"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19" t="s">
        <v>81</v>
      </c>
      <c r="K4995" s="61" t="str">
        <f ca="1">LeaveTracker[[#This Row],[Days]]&amp;" "&amp;LeaveTracker[[#This Row],[Type of Leave]]</f>
        <v>1 SL</v>
      </c>
      <c r="L4995" s="23">
        <f ca="1">NETWORKDAYS(LeaveTracker[[#This Row],[Start Date]],LeaveTracker[[#This Row],[End Date]],lstHolidays)</f>
        <v>1</v>
      </c>
      <c r="M4995" s="27"/>
    </row>
    <row r="4996" spans="1:13" ht="30" customHeight="1" x14ac:dyDescent="0.3">
      <c r="A4996" s="27">
        <f t="shared" si="53"/>
        <v>1272</v>
      </c>
      <c r="B4996" s="31">
        <v>45029</v>
      </c>
      <c r="C4996" s="31">
        <v>45027</v>
      </c>
      <c r="D4996" s="19" t="s">
        <v>1901</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19" t="s">
        <v>82</v>
      </c>
      <c r="K4996" s="61" t="str">
        <f ca="1">LeaveTracker[[#This Row],[Days]]&amp;" "&amp;LeaveTracker[[#This Row],[Type of Leave]]</f>
        <v>5 VL</v>
      </c>
      <c r="L4996" s="23">
        <f ca="1">NETWORKDAYS(LeaveTracker[[#This Row],[Start Date]],LeaveTracker[[#This Row],[End Date]],lstHolidays)</f>
        <v>5</v>
      </c>
      <c r="M4996" s="27"/>
    </row>
    <row r="4997" spans="1:13" ht="30" customHeight="1" x14ac:dyDescent="0.3">
      <c r="A4997" s="27">
        <f t="shared" si="53"/>
        <v>1273</v>
      </c>
      <c r="B4997" s="31">
        <v>45029</v>
      </c>
      <c r="C4997" s="31">
        <v>45021</v>
      </c>
      <c r="D4997" s="19" t="s">
        <v>1931</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19" t="s">
        <v>81</v>
      </c>
      <c r="K4997" s="61" t="str">
        <f ca="1">LeaveTracker[[#This Row],[Days]]&amp;" "&amp;LeaveTracker[[#This Row],[Type of Leave]]</f>
        <v>0 SL</v>
      </c>
      <c r="L4997" s="23">
        <f ca="1">NETWORKDAYS(LeaveTracker[[#This Row],[Start Date]],LeaveTracker[[#This Row],[End Date]],lstHolidays)</f>
        <v>0</v>
      </c>
      <c r="M4997" s="27"/>
    </row>
    <row r="4998" spans="1:13" ht="30" customHeight="1" x14ac:dyDescent="0.3">
      <c r="A4998" s="27">
        <f t="shared" si="53"/>
        <v>1274</v>
      </c>
      <c r="B4998" s="31">
        <v>45029</v>
      </c>
      <c r="C4998" s="24">
        <v>45012</v>
      </c>
      <c r="D4998" s="19" t="s">
        <v>1988</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19" t="s">
        <v>81</v>
      </c>
      <c r="K4998" s="61" t="str">
        <f ca="1">LeaveTracker[[#This Row],[Days]]&amp;" "&amp;LeaveTracker[[#This Row],[Type of Leave]]</f>
        <v>2 SL</v>
      </c>
      <c r="L4998" s="23">
        <f ca="1">NETWORKDAYS(LeaveTracker[[#This Row],[Start Date]],LeaveTracker[[#This Row],[End Date]],lstHolidays)</f>
        <v>2</v>
      </c>
      <c r="M4998" s="27"/>
    </row>
    <row r="4999" spans="1:13" ht="30" customHeight="1" x14ac:dyDescent="0.3">
      <c r="A4999" s="27">
        <f t="shared" si="53"/>
        <v>1275</v>
      </c>
      <c r="B4999" s="31">
        <v>45029</v>
      </c>
      <c r="C4999" s="31">
        <v>45012</v>
      </c>
      <c r="D4999" s="19" t="s">
        <v>822</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19" t="s">
        <v>81</v>
      </c>
      <c r="K4999" s="61" t="str">
        <f ca="1">LeaveTracker[[#This Row],[Days]]&amp;" "&amp;LeaveTracker[[#This Row],[Type of Leave]]</f>
        <v>1 SL</v>
      </c>
      <c r="L4999" s="23">
        <f ca="1">NETWORKDAYS(LeaveTracker[[#This Row],[Start Date]],LeaveTracker[[#This Row],[End Date]],lstHolidays)</f>
        <v>1</v>
      </c>
      <c r="M4999" s="27"/>
    </row>
    <row r="5000" spans="1:13" ht="30" customHeight="1" x14ac:dyDescent="0.3">
      <c r="A5000" s="27">
        <f t="shared" si="53"/>
        <v>1276</v>
      </c>
      <c r="B5000" s="31">
        <v>45029</v>
      </c>
      <c r="C5000" s="31">
        <v>45012</v>
      </c>
      <c r="D5000" s="19" t="s">
        <v>822</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19" t="s">
        <v>81</v>
      </c>
      <c r="K5000" s="61" t="str">
        <f ca="1">LeaveTracker[[#This Row],[Days]]&amp;" "&amp;LeaveTracker[[#This Row],[Type of Leave]]</f>
        <v>1 SL</v>
      </c>
      <c r="L5000" s="23">
        <f ca="1">NETWORKDAYS(LeaveTracker[[#This Row],[Start Date]],LeaveTracker[[#This Row],[End Date]],lstHolidays)</f>
        <v>1</v>
      </c>
      <c r="M5000" s="27"/>
    </row>
    <row r="5001" spans="1:13" ht="30" customHeight="1" x14ac:dyDescent="0.3">
      <c r="A5001" s="27">
        <f t="shared" si="53"/>
        <v>1277</v>
      </c>
      <c r="B5001" s="31">
        <v>45029</v>
      </c>
      <c r="C5001" s="31">
        <v>45012</v>
      </c>
      <c r="D5001" s="19" t="s">
        <v>1329</v>
      </c>
      <c r="E5001" s="19" t="str">
        <f>IF(ISBLANK(LeaveTracker[[#This Row],[Employee Name]]),"-----",VLOOKUP(LeaveTracker[[#This Row],[Employee Name]],Employees[[Employee Name]:[Office]],7))</f>
        <v>BPLO</v>
      </c>
      <c r="F5001" s="19" t="str">
        <f>IF(ISBLANK(LeaveTracker[[#This Row],[Employee Name]]),"-----",VLOOKUP(LeaveTracker[[#This Row],[Employee Name]],Employees[[Employee Name]:[Office]],6))</f>
        <v>JOBCON</v>
      </c>
      <c r="G5001" s="24">
        <v>45005</v>
      </c>
      <c r="H5001" s="24">
        <v>45008</v>
      </c>
      <c r="I5001" s="19" t="s">
        <v>81</v>
      </c>
      <c r="K5001" s="61" t="str">
        <f ca="1">LeaveTracker[[#This Row],[Days]]&amp;" "&amp;LeaveTracker[[#This Row],[Type of Leave]]</f>
        <v>4 SL</v>
      </c>
      <c r="L5001" s="23">
        <f ca="1">NETWORKDAYS(LeaveTracker[[#This Row],[Start Date]],LeaveTracker[[#This Row],[End Date]],lstHolidays)</f>
        <v>4</v>
      </c>
      <c r="M5001" s="27"/>
    </row>
    <row r="5002" spans="1:13" ht="30" customHeight="1" x14ac:dyDescent="0.3">
      <c r="A5002" s="27">
        <f t="shared" si="53"/>
        <v>1278</v>
      </c>
      <c r="B5002" s="31">
        <v>45029</v>
      </c>
      <c r="C5002" s="31">
        <v>45012</v>
      </c>
      <c r="D5002" s="19" t="s">
        <v>385</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19" t="s">
        <v>298</v>
      </c>
      <c r="J5002" s="43" t="s">
        <v>105</v>
      </c>
      <c r="K5002" s="61" t="str">
        <f ca="1">LeaveTracker[[#This Row],[Days]]&amp;" "&amp;LeaveTracker[[#This Row],[Type of Leave]]</f>
        <v>1 OTHER</v>
      </c>
      <c r="L5002" s="23">
        <f ca="1">NETWORKDAYS(LeaveTracker[[#This Row],[Start Date]],LeaveTracker[[#This Row],[End Date]],lstHolidays)</f>
        <v>1</v>
      </c>
      <c r="M5002" s="27"/>
    </row>
    <row r="5003" spans="1:13" ht="30" customHeight="1" x14ac:dyDescent="0.3">
      <c r="A5003" s="27">
        <f t="shared" si="53"/>
        <v>1279</v>
      </c>
      <c r="B5003" s="31">
        <v>45029</v>
      </c>
      <c r="C5003" s="31">
        <v>45019</v>
      </c>
      <c r="D5003" s="19" t="s">
        <v>1741</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19" t="s">
        <v>81</v>
      </c>
      <c r="K5003" s="61" t="str">
        <f ca="1">LeaveTracker[[#This Row],[Days]]&amp;" "&amp;LeaveTracker[[#This Row],[Type of Leave]]</f>
        <v>1 SL</v>
      </c>
      <c r="L5003" s="23">
        <f ca="1">NETWORKDAYS(LeaveTracker[[#This Row],[Start Date]],LeaveTracker[[#This Row],[End Date]],lstHolidays)</f>
        <v>1</v>
      </c>
      <c r="M5003" s="27"/>
    </row>
    <row r="5004" spans="1:13" ht="30" customHeight="1" x14ac:dyDescent="0.3">
      <c r="A5004" s="27">
        <f t="shared" si="53"/>
        <v>1280</v>
      </c>
      <c r="B5004" s="31">
        <v>45029</v>
      </c>
      <c r="C5004" s="31">
        <v>44998</v>
      </c>
      <c r="D5004" s="19" t="s">
        <v>2086</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19" t="s">
        <v>82</v>
      </c>
      <c r="K5004" s="61" t="str">
        <f ca="1">LeaveTracker[[#This Row],[Days]]&amp;" "&amp;LeaveTracker[[#This Row],[Type of Leave]]</f>
        <v>2 VL</v>
      </c>
      <c r="L5004" s="23">
        <f ca="1">NETWORKDAYS(LeaveTracker[[#This Row],[Start Date]],LeaveTracker[[#This Row],[End Date]],lstHolidays)</f>
        <v>2</v>
      </c>
      <c r="M5004" s="27"/>
    </row>
    <row r="5005" spans="1:13" ht="30" customHeight="1" x14ac:dyDescent="0.3">
      <c r="A5005" s="27">
        <v>1280</v>
      </c>
      <c r="B5005" s="31">
        <v>45029</v>
      </c>
      <c r="C5005" s="31">
        <v>44998</v>
      </c>
      <c r="D5005" s="19" t="s">
        <v>2086</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19" t="s">
        <v>82</v>
      </c>
      <c r="K5005" s="61" t="str">
        <f ca="1">LeaveTracker[[#This Row],[Days]]&amp;" "&amp;LeaveTracker[[#This Row],[Type of Leave]]</f>
        <v>2 VL</v>
      </c>
      <c r="L5005" s="23">
        <f ca="1">NETWORKDAYS(LeaveTracker[[#This Row],[Start Date]],LeaveTracker[[#This Row],[End Date]],lstHolidays)</f>
        <v>2</v>
      </c>
      <c r="M5005" s="27"/>
    </row>
    <row r="5006" spans="1:13" ht="30" customHeight="1" x14ac:dyDescent="0.3">
      <c r="A5006" s="27">
        <f t="shared" si="53"/>
        <v>1281</v>
      </c>
      <c r="B5006" s="31">
        <v>45029</v>
      </c>
      <c r="C5006" s="31">
        <v>44993</v>
      </c>
      <c r="D5006" s="19" t="s">
        <v>1070</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19" t="s">
        <v>81</v>
      </c>
      <c r="K5006" s="61" t="str">
        <f ca="1">LeaveTracker[[#This Row],[Days]]&amp;" "&amp;LeaveTracker[[#This Row],[Type of Leave]]</f>
        <v>2 SL</v>
      </c>
      <c r="L5006" s="23">
        <f ca="1">NETWORKDAYS(LeaveTracker[[#This Row],[Start Date]],LeaveTracker[[#This Row],[End Date]],lstHolidays)</f>
        <v>2</v>
      </c>
      <c r="M5006" s="27"/>
    </row>
    <row r="5007" spans="1:13" ht="30" customHeight="1" x14ac:dyDescent="0.3">
      <c r="A5007" s="27">
        <f t="shared" si="53"/>
        <v>1282</v>
      </c>
      <c r="B5007" s="31">
        <v>45029</v>
      </c>
      <c r="C5007" s="31">
        <v>44993</v>
      </c>
      <c r="D5007" s="19" t="s">
        <v>1848</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19" t="s">
        <v>82</v>
      </c>
      <c r="K5007" s="61" t="str">
        <f ca="1">LeaveTracker[[#This Row],[Days]]&amp;" "&amp;LeaveTracker[[#This Row],[Type of Leave]]</f>
        <v>1 VL</v>
      </c>
      <c r="L5007" s="23">
        <f ca="1">NETWORKDAYS(LeaveTracker[[#This Row],[Start Date]],LeaveTracker[[#This Row],[End Date]],lstHolidays)</f>
        <v>1</v>
      </c>
      <c r="M5007" s="27"/>
    </row>
    <row r="5008" spans="1:13" ht="30" customHeight="1" x14ac:dyDescent="0.3">
      <c r="A5008" s="27">
        <f t="shared" si="53"/>
        <v>1283</v>
      </c>
      <c r="B5008" s="31">
        <v>45029</v>
      </c>
      <c r="C5008" s="31">
        <v>44993</v>
      </c>
      <c r="D5008" s="19" t="s">
        <v>1848</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19" t="s">
        <v>298</v>
      </c>
      <c r="J5008" s="43" t="s">
        <v>105</v>
      </c>
      <c r="K5008" s="61" t="str">
        <f ca="1">LeaveTracker[[#This Row],[Days]]&amp;" "&amp;LeaveTracker[[#This Row],[Type of Leave]]</f>
        <v>1 OTHER</v>
      </c>
      <c r="L5008" s="23">
        <f ca="1">NETWORKDAYS(LeaveTracker[[#This Row],[Start Date]],LeaveTracker[[#This Row],[End Date]],lstHolidays)</f>
        <v>1</v>
      </c>
      <c r="M5008" s="27"/>
    </row>
    <row r="5009" spans="1:13" ht="30" customHeight="1" x14ac:dyDescent="0.3">
      <c r="A5009" s="27">
        <f t="shared" si="53"/>
        <v>1284</v>
      </c>
      <c r="B5009" s="31">
        <v>45029</v>
      </c>
      <c r="C5009" s="31">
        <v>44995</v>
      </c>
      <c r="D5009" s="19" t="s">
        <v>1286</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19" t="s">
        <v>298</v>
      </c>
      <c r="J5009" s="43" t="s">
        <v>105</v>
      </c>
      <c r="K5009" s="61" t="str">
        <f ca="1">LeaveTracker[[#This Row],[Days]]&amp;" "&amp;LeaveTracker[[#This Row],[Type of Leave]]</f>
        <v>1 OTHER</v>
      </c>
      <c r="L5009" s="23">
        <f ca="1">NETWORKDAYS(LeaveTracker[[#This Row],[Start Date]],LeaveTracker[[#This Row],[End Date]],lstHolidays)</f>
        <v>1</v>
      </c>
      <c r="M5009" s="27"/>
    </row>
    <row r="5010" spans="1:13" ht="30" customHeight="1" x14ac:dyDescent="0.3">
      <c r="A5010" s="27">
        <f t="shared" si="53"/>
        <v>1285</v>
      </c>
      <c r="B5010" s="31">
        <v>45029</v>
      </c>
      <c r="C5010" s="31">
        <v>44998</v>
      </c>
      <c r="D5010" s="19" t="s">
        <v>660</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19" t="s">
        <v>82</v>
      </c>
      <c r="K5010" s="61" t="str">
        <f ca="1">LeaveTracker[[#This Row],[Days]]&amp;" "&amp;LeaveTracker[[#This Row],[Type of Leave]]</f>
        <v>1 VL</v>
      </c>
      <c r="L5010" s="23">
        <f ca="1">NETWORKDAYS(LeaveTracker[[#This Row],[Start Date]],LeaveTracker[[#This Row],[End Date]],lstHolidays)</f>
        <v>1</v>
      </c>
      <c r="M5010" s="27"/>
    </row>
    <row r="5011" spans="1:13" ht="30" customHeight="1" x14ac:dyDescent="0.3">
      <c r="A5011" s="27">
        <f t="shared" si="53"/>
        <v>1286</v>
      </c>
      <c r="B5011" s="31">
        <v>45029</v>
      </c>
      <c r="C5011" s="31">
        <v>45027</v>
      </c>
      <c r="D5011" s="19" t="s">
        <v>380</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19" t="s">
        <v>81</v>
      </c>
      <c r="K5011" s="61" t="str">
        <f ca="1">LeaveTracker[[#This Row],[Days]]&amp;" "&amp;LeaveTracker[[#This Row],[Type of Leave]]</f>
        <v>2 SL</v>
      </c>
      <c r="L5011" s="23">
        <f ca="1">NETWORKDAYS(LeaveTracker[[#This Row],[Start Date]],LeaveTracker[[#This Row],[End Date]],lstHolidays)</f>
        <v>2</v>
      </c>
      <c r="M5011" s="27"/>
    </row>
    <row r="5012" spans="1:13" ht="30" customHeight="1" x14ac:dyDescent="0.3">
      <c r="A5012" s="27">
        <f t="shared" si="53"/>
        <v>1287</v>
      </c>
      <c r="B5012" s="31">
        <v>45029</v>
      </c>
      <c r="C5012" s="31">
        <v>44991</v>
      </c>
      <c r="D5012" s="19" t="s">
        <v>1308</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19" t="s">
        <v>298</v>
      </c>
      <c r="J5012" s="43" t="s">
        <v>105</v>
      </c>
      <c r="K5012" s="61" t="str">
        <f ca="1">LeaveTracker[[#This Row],[Days]]&amp;" "&amp;LeaveTracker[[#This Row],[Type of Leave]]</f>
        <v>1 OTHER</v>
      </c>
      <c r="L5012" s="23">
        <f ca="1">NETWORKDAYS(LeaveTracker[[#This Row],[Start Date]],LeaveTracker[[#This Row],[End Date]],lstHolidays)</f>
        <v>1</v>
      </c>
      <c r="M5012" s="27"/>
    </row>
    <row r="5013" spans="1:13" ht="30" customHeight="1" x14ac:dyDescent="0.3">
      <c r="A5013" s="27">
        <f t="shared" si="53"/>
        <v>1288</v>
      </c>
      <c r="B5013" s="31">
        <v>45029</v>
      </c>
      <c r="C5013" s="31">
        <v>45000</v>
      </c>
      <c r="D5013" s="19" t="s">
        <v>246</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19" t="s">
        <v>298</v>
      </c>
      <c r="J5013" s="43" t="s">
        <v>105</v>
      </c>
      <c r="K5013" s="61" t="str">
        <f ca="1">LeaveTracker[[#This Row],[Days]]&amp;" "&amp;LeaveTracker[[#This Row],[Type of Leave]]</f>
        <v>1 OTHER</v>
      </c>
      <c r="L5013" s="23">
        <f ca="1">NETWORKDAYS(LeaveTracker[[#This Row],[Start Date]],LeaveTracker[[#This Row],[End Date]],lstHolidays)</f>
        <v>1</v>
      </c>
      <c r="M5013" s="27"/>
    </row>
    <row r="5014" spans="1:13" ht="30" customHeight="1" x14ac:dyDescent="0.3">
      <c r="A5014" s="27">
        <f t="shared" si="53"/>
        <v>1289</v>
      </c>
      <c r="B5014" s="31">
        <v>45029</v>
      </c>
      <c r="C5014" s="31">
        <v>45000</v>
      </c>
      <c r="D5014" s="19" t="s">
        <v>1076</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19" t="s">
        <v>82</v>
      </c>
      <c r="K5014" s="61" t="str">
        <f>LeaveTracker[[#This Row],[Days]]&amp;" "&amp;LeaveTracker[[#This Row],[Type of Leave]]</f>
        <v>5 VL</v>
      </c>
      <c r="L5014" s="23">
        <v>5</v>
      </c>
      <c r="M5014" s="27"/>
    </row>
    <row r="5015" spans="1:13" ht="30" customHeight="1" x14ac:dyDescent="0.3">
      <c r="A5015" s="27">
        <f t="shared" si="53"/>
        <v>1290</v>
      </c>
      <c r="B5015" s="31">
        <v>45029</v>
      </c>
      <c r="C5015" s="31">
        <v>45000</v>
      </c>
      <c r="D5015" s="19" t="s">
        <v>1095</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19" t="s">
        <v>298</v>
      </c>
      <c r="J5015" s="43" t="s">
        <v>105</v>
      </c>
      <c r="K5015" s="61" t="str">
        <f ca="1">LeaveTracker[[#This Row],[Days]]&amp;" "&amp;LeaveTracker[[#This Row],[Type of Leave]]</f>
        <v>1 OTHER</v>
      </c>
      <c r="L5015" s="23">
        <f ca="1">NETWORKDAYS(LeaveTracker[[#This Row],[Start Date]],LeaveTracker[[#This Row],[End Date]],lstHolidays)</f>
        <v>1</v>
      </c>
      <c r="M5015" s="27"/>
    </row>
    <row r="5016" spans="1:13" ht="30" customHeight="1" x14ac:dyDescent="0.3">
      <c r="A5016" s="27">
        <f t="shared" si="53"/>
        <v>1291</v>
      </c>
      <c r="B5016" s="31">
        <v>45029</v>
      </c>
      <c r="C5016" s="31">
        <v>44998</v>
      </c>
      <c r="D5016" s="19" t="s">
        <v>1095</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19" t="s">
        <v>82</v>
      </c>
      <c r="K5016" s="61" t="str">
        <f ca="1">LeaveTracker[[#This Row],[Days]]&amp;" "&amp;LeaveTracker[[#This Row],[Type of Leave]]</f>
        <v>2 VL</v>
      </c>
      <c r="L5016" s="23">
        <f ca="1">NETWORKDAYS(LeaveTracker[[#This Row],[Start Date]],LeaveTracker[[#This Row],[End Date]],lstHolidays)</f>
        <v>2</v>
      </c>
      <c r="M5016" s="27"/>
    </row>
    <row r="5017" spans="1:13" ht="30" customHeight="1" x14ac:dyDescent="0.3">
      <c r="A5017" s="27">
        <f t="shared" si="53"/>
        <v>1292</v>
      </c>
      <c r="B5017" s="31">
        <v>45029</v>
      </c>
      <c r="C5017" s="31">
        <v>45001</v>
      </c>
      <c r="D5017" s="19" t="s">
        <v>572</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19" t="s">
        <v>81</v>
      </c>
      <c r="K5017" s="61" t="str">
        <f ca="1">LeaveTracker[[#This Row],[Days]]&amp;" "&amp;LeaveTracker[[#This Row],[Type of Leave]]</f>
        <v>1 SL</v>
      </c>
      <c r="L5017" s="23">
        <f ca="1">NETWORKDAYS(LeaveTracker[[#This Row],[Start Date]],LeaveTracker[[#This Row],[End Date]],lstHolidays)</f>
        <v>1</v>
      </c>
      <c r="M5017" s="27"/>
    </row>
    <row r="5018" spans="1:13" ht="30" customHeight="1" x14ac:dyDescent="0.3">
      <c r="A5018" s="27">
        <f t="shared" si="53"/>
        <v>1293</v>
      </c>
      <c r="B5018" s="31">
        <v>45029</v>
      </c>
      <c r="C5018" s="31">
        <v>45005</v>
      </c>
      <c r="D5018" s="19" t="s">
        <v>735</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19" t="s">
        <v>81</v>
      </c>
      <c r="K5018" s="61" t="str">
        <f ca="1">LeaveTracker[[#This Row],[Days]]&amp;" "&amp;LeaveTracker[[#This Row],[Type of Leave]]</f>
        <v>5 SL</v>
      </c>
      <c r="L5018" s="23">
        <f ca="1">NETWORKDAYS(LeaveTracker[[#This Row],[Start Date]],LeaveTracker[[#This Row],[End Date]],lstHolidays)</f>
        <v>5</v>
      </c>
      <c r="M5018" s="27"/>
    </row>
    <row r="5019" spans="1:13" ht="30" customHeight="1" x14ac:dyDescent="0.3">
      <c r="A5019" s="27">
        <f t="shared" si="53"/>
        <v>1294</v>
      </c>
      <c r="B5019" s="31">
        <v>45029</v>
      </c>
      <c r="C5019" s="31">
        <v>45001</v>
      </c>
      <c r="D5019" s="19" t="s">
        <v>1097</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19" t="s">
        <v>82</v>
      </c>
      <c r="K5019" s="61" t="str">
        <f ca="1">LeaveTracker[[#This Row],[Days]]&amp;" "&amp;LeaveTracker[[#This Row],[Type of Leave]]</f>
        <v>1 VL</v>
      </c>
      <c r="L5019" s="23">
        <f ca="1">NETWORKDAYS(LeaveTracker[[#This Row],[Start Date]],LeaveTracker[[#This Row],[End Date]],lstHolidays)</f>
        <v>1</v>
      </c>
      <c r="M5019" s="27"/>
    </row>
    <row r="5020" spans="1:13" ht="30" customHeight="1" x14ac:dyDescent="0.3">
      <c r="A5020" s="27">
        <f t="shared" si="53"/>
        <v>1295</v>
      </c>
      <c r="B5020" s="31">
        <v>45029</v>
      </c>
      <c r="C5020" s="31">
        <v>45001</v>
      </c>
      <c r="D5020" s="19" t="s">
        <v>497</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19" t="s">
        <v>81</v>
      </c>
      <c r="K5020" s="61" t="str">
        <f ca="1">LeaveTracker[[#This Row],[Days]]&amp;" "&amp;LeaveTracker[[#This Row],[Type of Leave]]</f>
        <v>1 SL</v>
      </c>
      <c r="L5020" s="23">
        <f ca="1">NETWORKDAYS(LeaveTracker[[#This Row],[Start Date]],LeaveTracker[[#This Row],[End Date]],lstHolidays)</f>
        <v>1</v>
      </c>
      <c r="M5020" s="27"/>
    </row>
    <row r="5021" spans="1:13" ht="30" customHeight="1" x14ac:dyDescent="0.3">
      <c r="A5021" s="27">
        <f t="shared" si="53"/>
        <v>1296</v>
      </c>
      <c r="B5021" s="31">
        <v>45029</v>
      </c>
      <c r="C5021" s="31">
        <v>45001</v>
      </c>
      <c r="D5021" s="19" t="s">
        <v>1265</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19" t="s">
        <v>81</v>
      </c>
      <c r="K5021" s="61" t="str">
        <f ca="1">LeaveTracker[[#This Row],[Days]]&amp;" "&amp;LeaveTracker[[#This Row],[Type of Leave]]</f>
        <v>1 SL</v>
      </c>
      <c r="L5021" s="23">
        <f ca="1">NETWORKDAYS(LeaveTracker[[#This Row],[Start Date]],LeaveTracker[[#This Row],[End Date]],lstHolidays)</f>
        <v>1</v>
      </c>
      <c r="M5021" s="27"/>
    </row>
    <row r="5022" spans="1:13" ht="30" customHeight="1" x14ac:dyDescent="0.3">
      <c r="A5022" s="27">
        <f t="shared" ref="A5022:A5085" si="54">A5021+1</f>
        <v>1297</v>
      </c>
      <c r="B5022" s="31">
        <v>45029</v>
      </c>
      <c r="C5022" s="31">
        <v>45000</v>
      </c>
      <c r="D5022" s="19" t="s">
        <v>323</v>
      </c>
      <c r="E5022" s="19" t="str">
        <f>IF(ISBLANK(LeaveTracker[[#This Row],[Employee Name]]),"-----",VLOOKUP(LeaveTracker[[#This Row],[Employee Name]],Employees[[Employee Name]:[Office]],7))</f>
        <v>CEO</v>
      </c>
      <c r="F5022" s="19" t="str">
        <f>IF(ISBLANK(LeaveTracker[[#This Row],[Employee Name]]),"-----",VLOOKUP(LeaveTracker[[#This Row],[Employee Name]],Employees[[Employee Name]:[Office]],6))</f>
        <v>REGULAR</v>
      </c>
      <c r="G5022" s="24">
        <v>44999</v>
      </c>
      <c r="H5022" s="24">
        <v>44999</v>
      </c>
      <c r="I5022" s="19" t="s">
        <v>81</v>
      </c>
      <c r="K5022" s="61" t="str">
        <f ca="1">LeaveTracker[[#This Row],[Days]]&amp;" "&amp;LeaveTracker[[#This Row],[Type of Leave]]</f>
        <v>1 SL</v>
      </c>
      <c r="L5022" s="23">
        <f ca="1">NETWORKDAYS(LeaveTracker[[#This Row],[Start Date]],LeaveTracker[[#This Row],[End Date]],lstHolidays)</f>
        <v>1</v>
      </c>
      <c r="M5022" s="27"/>
    </row>
    <row r="5023" spans="1:13" ht="30" customHeight="1" x14ac:dyDescent="0.3">
      <c r="A5023" s="27">
        <f t="shared" si="54"/>
        <v>1298</v>
      </c>
      <c r="B5023" s="31">
        <v>45029</v>
      </c>
      <c r="C5023" s="31">
        <v>44998</v>
      </c>
      <c r="D5023" s="19" t="s">
        <v>1753</v>
      </c>
      <c r="E5023" s="19" t="str">
        <f>IF(ISBLANK(LeaveTracker[[#This Row],[Employee Name]]),"-----",VLOOKUP(LeaveTracker[[#This Row],[Employee Name]],Employees[[Employee Name]:[Office]],7))</f>
        <v>ACCOUNTING</v>
      </c>
      <c r="F5023" s="19" t="str">
        <f>IF(ISBLANK(LeaveTracker[[#This Row],[Employee Name]]),"-----",VLOOKUP(LeaveTracker[[#This Row],[Employee Name]],Employees[[Employee Name]:[Office]],6))</f>
        <v>CASUAL</v>
      </c>
      <c r="G5023" s="24">
        <v>44995</v>
      </c>
      <c r="H5023" s="24">
        <v>44995</v>
      </c>
      <c r="I5023" s="19" t="s">
        <v>81</v>
      </c>
      <c r="K5023" s="61" t="str">
        <f ca="1">LeaveTracker[[#This Row],[Days]]&amp;" "&amp;LeaveTracker[[#This Row],[Type of Leave]]</f>
        <v>1 SL</v>
      </c>
      <c r="L5023" s="23">
        <f ca="1">NETWORKDAYS(LeaveTracker[[#This Row],[Start Date]],LeaveTracker[[#This Row],[End Date]],lstHolidays)</f>
        <v>1</v>
      </c>
      <c r="M5023" s="27"/>
    </row>
    <row r="5024" spans="1:13" ht="30" customHeight="1" x14ac:dyDescent="0.3">
      <c r="A5024" s="27">
        <f t="shared" si="54"/>
        <v>1299</v>
      </c>
      <c r="B5024" s="31">
        <v>45029</v>
      </c>
      <c r="C5024" s="31">
        <v>44993</v>
      </c>
      <c r="D5024" s="19" t="s">
        <v>950</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19" t="s">
        <v>81</v>
      </c>
      <c r="K5024" s="61" t="str">
        <f ca="1">LeaveTracker[[#This Row],[Days]]&amp;" "&amp;LeaveTracker[[#This Row],[Type of Leave]]</f>
        <v>2 SL</v>
      </c>
      <c r="L5024" s="23">
        <f ca="1">NETWORKDAYS(LeaveTracker[[#This Row],[Start Date]],LeaveTracker[[#This Row],[End Date]],lstHolidays)</f>
        <v>2</v>
      </c>
      <c r="M5024" s="27"/>
    </row>
    <row r="5025" spans="1:13" ht="30" customHeight="1" x14ac:dyDescent="0.3">
      <c r="A5025" s="27">
        <f t="shared" si="54"/>
        <v>1300</v>
      </c>
      <c r="B5025" s="31">
        <v>45029</v>
      </c>
      <c r="C5025" s="31">
        <v>45027</v>
      </c>
      <c r="D5025" s="19" t="s">
        <v>362</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19" t="s">
        <v>81</v>
      </c>
      <c r="K5025" s="61" t="str">
        <f ca="1">LeaveTracker[[#This Row],[Days]]&amp;" "&amp;LeaveTracker[[#This Row],[Type of Leave]]</f>
        <v>1 SL</v>
      </c>
      <c r="L5025" s="23">
        <f ca="1">NETWORKDAYS(LeaveTracker[[#This Row],[Start Date]],LeaveTracker[[#This Row],[End Date]],lstHolidays)</f>
        <v>1</v>
      </c>
      <c r="M5025" s="27"/>
    </row>
    <row r="5026" spans="1:13" ht="30" customHeight="1" x14ac:dyDescent="0.3">
      <c r="A5026" s="27">
        <f t="shared" si="54"/>
        <v>1301</v>
      </c>
      <c r="B5026" s="31">
        <v>45029</v>
      </c>
      <c r="C5026" s="31">
        <v>45027</v>
      </c>
      <c r="D5026" s="19" t="s">
        <v>1838</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19" t="s">
        <v>81</v>
      </c>
      <c r="K5026" s="61" t="str">
        <f ca="1">LeaveTracker[[#This Row],[Days]]&amp;" "&amp;LeaveTracker[[#This Row],[Type of Leave]]</f>
        <v>2 SL</v>
      </c>
      <c r="L5026" s="23">
        <f ca="1">NETWORKDAYS(LeaveTracker[[#This Row],[Start Date]],LeaveTracker[[#This Row],[End Date]],lstHolidays)</f>
        <v>2</v>
      </c>
      <c r="M5026" s="27"/>
    </row>
    <row r="5027" spans="1:13" ht="30" customHeight="1" x14ac:dyDescent="0.3">
      <c r="A5027" s="27">
        <f t="shared" si="54"/>
        <v>1302</v>
      </c>
      <c r="B5027" s="31">
        <v>45029</v>
      </c>
      <c r="C5027" s="31">
        <v>45013</v>
      </c>
      <c r="D5027" s="19" t="s">
        <v>730</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19" t="s">
        <v>81</v>
      </c>
      <c r="K5027" s="61" t="str">
        <f ca="1">LeaveTracker[[#This Row],[Days]]&amp;" "&amp;LeaveTracker[[#This Row],[Type of Leave]]</f>
        <v>1 SL</v>
      </c>
      <c r="L5027" s="23">
        <f ca="1">NETWORKDAYS(LeaveTracker[[#This Row],[Start Date]],LeaveTracker[[#This Row],[End Date]],lstHolidays)</f>
        <v>1</v>
      </c>
      <c r="M5027" s="27"/>
    </row>
    <row r="5028" spans="1:13" ht="30" customHeight="1" x14ac:dyDescent="0.3">
      <c r="A5028" s="27">
        <v>1302</v>
      </c>
      <c r="B5028" s="31">
        <v>45029</v>
      </c>
      <c r="C5028" s="31">
        <v>45013</v>
      </c>
      <c r="D5028" s="19" t="s">
        <v>730</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19" t="s">
        <v>81</v>
      </c>
      <c r="K5028" s="61" t="str">
        <f ca="1">LeaveTracker[[#This Row],[Days]]&amp;" "&amp;LeaveTracker[[#This Row],[Type of Leave]]</f>
        <v>1 SL</v>
      </c>
      <c r="L5028" s="23">
        <f ca="1">NETWORKDAYS(LeaveTracker[[#This Row],[Start Date]],LeaveTracker[[#This Row],[End Date]],lstHolidays)</f>
        <v>1</v>
      </c>
      <c r="M5028" s="27"/>
    </row>
    <row r="5029" spans="1:13" ht="30" customHeight="1" x14ac:dyDescent="0.3">
      <c r="A5029" s="27">
        <f t="shared" si="54"/>
        <v>1303</v>
      </c>
      <c r="B5029" s="31">
        <v>45029</v>
      </c>
      <c r="C5029" s="31">
        <v>45027</v>
      </c>
      <c r="D5029" s="19" t="s">
        <v>195</v>
      </c>
      <c r="E5029" s="19" t="str">
        <f>IF(ISBLANK(LeaveTracker[[#This Row],[Employee Name]]),"-----",VLOOKUP(LeaveTracker[[#This Row],[Employee Name]],Employees[[Employee Name]:[Office]],7))</f>
        <v>CCT</v>
      </c>
      <c r="F5029" s="19" t="str">
        <f>IF(ISBLANK(LeaveTracker[[#This Row],[Employee Name]]),"-----",VLOOKUP(LeaveTracker[[#This Row],[Employee Name]],Employees[[Employee Name]:[Office]],6))</f>
        <v>REGULAR</v>
      </c>
      <c r="G5029" s="24">
        <v>45033</v>
      </c>
      <c r="H5029" s="24">
        <v>45033</v>
      </c>
      <c r="I5029" s="19" t="s">
        <v>298</v>
      </c>
      <c r="J5029" s="43" t="s">
        <v>158</v>
      </c>
      <c r="K5029" s="61" t="str">
        <f ca="1">LeaveTracker[[#This Row],[Days]]&amp;" "&amp;LeaveTracker[[#This Row],[Type of Leave]]</f>
        <v>1 OTHER</v>
      </c>
      <c r="L5029" s="23">
        <f ca="1">NETWORKDAYS(LeaveTracker[[#This Row],[Start Date]],LeaveTracker[[#This Row],[End Date]],lstHolidays)</f>
        <v>1</v>
      </c>
      <c r="M5029" s="27"/>
    </row>
    <row r="5030" spans="1:13" ht="30" customHeight="1" x14ac:dyDescent="0.3">
      <c r="A5030" s="27">
        <f t="shared" si="54"/>
        <v>1304</v>
      </c>
      <c r="B5030" s="31">
        <v>45029</v>
      </c>
      <c r="C5030" s="31">
        <v>45021</v>
      </c>
      <c r="D5030" s="19" t="s">
        <v>2241</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19" t="s">
        <v>82</v>
      </c>
      <c r="K5030" s="61" t="str">
        <f ca="1">LeaveTracker[[#This Row],[Days]]&amp;" "&amp;LeaveTracker[[#This Row],[Type of Leave]]</f>
        <v>2 VL</v>
      </c>
      <c r="L5030" s="23">
        <f ca="1">NETWORKDAYS(LeaveTracker[[#This Row],[Start Date]],LeaveTracker[[#This Row],[End Date]],lstHolidays)</f>
        <v>2</v>
      </c>
      <c r="M5030" s="27"/>
    </row>
    <row r="5031" spans="1:13" ht="30" customHeight="1" x14ac:dyDescent="0.3">
      <c r="A5031" s="27">
        <v>1304</v>
      </c>
      <c r="B5031" s="31">
        <v>45029</v>
      </c>
      <c r="C5031" s="31">
        <v>45021</v>
      </c>
      <c r="D5031" s="19" t="s">
        <v>2241</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19" t="s">
        <v>82</v>
      </c>
      <c r="K5031" s="61" t="str">
        <f ca="1">LeaveTracker[[#This Row],[Days]]&amp;" "&amp;LeaveTracker[[#This Row],[Type of Leave]]</f>
        <v>2 VL</v>
      </c>
      <c r="L5031" s="23">
        <f ca="1">NETWORKDAYS(LeaveTracker[[#This Row],[Start Date]],LeaveTracker[[#This Row],[End Date]],lstHolidays)</f>
        <v>2</v>
      </c>
      <c r="M5031" s="27"/>
    </row>
    <row r="5032" spans="1:13" ht="30" customHeight="1" x14ac:dyDescent="0.3">
      <c r="A5032" s="27">
        <f t="shared" si="54"/>
        <v>1305</v>
      </c>
      <c r="B5032" s="31">
        <v>45029</v>
      </c>
      <c r="C5032" s="31">
        <v>45027</v>
      </c>
      <c r="D5032" s="19" t="s">
        <v>1741</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19" t="s">
        <v>81</v>
      </c>
      <c r="K5032" s="61" t="str">
        <f ca="1">LeaveTracker[[#This Row],[Days]]&amp;" "&amp;LeaveTracker[[#This Row],[Type of Leave]]</f>
        <v>2 SL</v>
      </c>
      <c r="L5032" s="23">
        <f ca="1">NETWORKDAYS(LeaveTracker[[#This Row],[Start Date]],LeaveTracker[[#This Row],[End Date]],lstHolidays)</f>
        <v>2</v>
      </c>
      <c r="M5032" s="27"/>
    </row>
    <row r="5033" spans="1:13" ht="30" customHeight="1" x14ac:dyDescent="0.3">
      <c r="A5033" s="27">
        <f t="shared" si="54"/>
        <v>1306</v>
      </c>
      <c r="B5033" s="31">
        <v>45029</v>
      </c>
      <c r="C5033" s="31">
        <v>45019</v>
      </c>
      <c r="D5033" s="19" t="s">
        <v>1052</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19" t="s">
        <v>82</v>
      </c>
      <c r="K5033" s="61" t="str">
        <f ca="1">LeaveTracker[[#This Row],[Days]]&amp;" "&amp;LeaveTracker[[#This Row],[Type of Leave]]</f>
        <v>1 VL</v>
      </c>
      <c r="L5033" s="23">
        <f ca="1">NETWORKDAYS(LeaveTracker[[#This Row],[Start Date]],LeaveTracker[[#This Row],[End Date]],lstHolidays)</f>
        <v>1</v>
      </c>
      <c r="M5033" s="27"/>
    </row>
    <row r="5034" spans="1:13" ht="30" customHeight="1" x14ac:dyDescent="0.3">
      <c r="A5034" s="27">
        <f t="shared" si="54"/>
        <v>1307</v>
      </c>
      <c r="B5034" s="31">
        <v>45029</v>
      </c>
      <c r="C5034" s="31">
        <v>45027</v>
      </c>
      <c r="D5034" s="19" t="s">
        <v>1764</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19" t="s">
        <v>81</v>
      </c>
      <c r="K5034" s="61" t="str">
        <f ca="1">LeaveTracker[[#This Row],[Days]]&amp;" "&amp;LeaveTracker[[#This Row],[Type of Leave]]</f>
        <v>1 SL</v>
      </c>
      <c r="L5034" s="23">
        <f ca="1">NETWORKDAYS(LeaveTracker[[#This Row],[Start Date]],LeaveTracker[[#This Row],[End Date]],lstHolidays)</f>
        <v>1</v>
      </c>
      <c r="M5034" s="27"/>
    </row>
    <row r="5035" spans="1:13" ht="30" customHeight="1" x14ac:dyDescent="0.3">
      <c r="A5035" s="27">
        <f t="shared" si="54"/>
        <v>1308</v>
      </c>
      <c r="B5035" s="31">
        <v>45029</v>
      </c>
      <c r="C5035" s="31">
        <v>45027</v>
      </c>
      <c r="D5035" s="19" t="s">
        <v>473</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19" t="s">
        <v>81</v>
      </c>
      <c r="K5035" s="61" t="str">
        <f ca="1">LeaveTracker[[#This Row],[Days]]&amp;" "&amp;LeaveTracker[[#This Row],[Type of Leave]]</f>
        <v>2 SL</v>
      </c>
      <c r="L5035" s="23">
        <f ca="1">NETWORKDAYS(LeaveTracker[[#This Row],[Start Date]],LeaveTracker[[#This Row],[End Date]],lstHolidays)</f>
        <v>2</v>
      </c>
      <c r="M5035" s="27"/>
    </row>
    <row r="5036" spans="1:13" ht="30" customHeight="1" x14ac:dyDescent="0.3">
      <c r="A5036" s="27">
        <f t="shared" si="54"/>
        <v>1309</v>
      </c>
      <c r="B5036" s="31">
        <v>45029</v>
      </c>
      <c r="C5036" s="31">
        <v>45014</v>
      </c>
      <c r="D5036" s="19" t="s">
        <v>471</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19" t="s">
        <v>81</v>
      </c>
      <c r="K5036" s="61" t="str">
        <f ca="1">LeaveTracker[[#This Row],[Days]]&amp;" "&amp;LeaveTracker[[#This Row],[Type of Leave]]</f>
        <v>1 SL</v>
      </c>
      <c r="L5036" s="23">
        <f ca="1">NETWORKDAYS(LeaveTracker[[#This Row],[Start Date]],LeaveTracker[[#This Row],[End Date]],lstHolidays)</f>
        <v>1</v>
      </c>
      <c r="M5036" s="27"/>
    </row>
    <row r="5037" spans="1:13" ht="30" customHeight="1" x14ac:dyDescent="0.3">
      <c r="A5037" s="27">
        <f t="shared" si="54"/>
        <v>1310</v>
      </c>
      <c r="B5037" s="31">
        <v>45029</v>
      </c>
      <c r="C5037" s="31">
        <v>45027</v>
      </c>
      <c r="D5037" s="19" t="s">
        <v>1769</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19" t="s">
        <v>81</v>
      </c>
      <c r="K5037" s="61" t="str">
        <f ca="1">LeaveTracker[[#This Row],[Days]]&amp;" "&amp;LeaveTracker[[#This Row],[Type of Leave]]</f>
        <v>2 SL</v>
      </c>
      <c r="L5037" s="23">
        <f ca="1">NETWORKDAYS(LeaveTracker[[#This Row],[Start Date]],LeaveTracker[[#This Row],[End Date]],lstHolidays)</f>
        <v>2</v>
      </c>
      <c r="M5037" s="27"/>
    </row>
    <row r="5038" spans="1:13" ht="30" customHeight="1" x14ac:dyDescent="0.3">
      <c r="A5038" s="27">
        <f t="shared" si="54"/>
        <v>1311</v>
      </c>
      <c r="B5038" s="31">
        <v>45029</v>
      </c>
      <c r="C5038" s="31">
        <v>44995</v>
      </c>
      <c r="D5038" s="19" t="s">
        <v>1049</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19" t="s">
        <v>81</v>
      </c>
      <c r="K5038" s="61" t="str">
        <f ca="1">LeaveTracker[[#This Row],[Days]]&amp;" "&amp;LeaveTracker[[#This Row],[Type of Leave]]</f>
        <v>3 SL</v>
      </c>
      <c r="L5038" s="23">
        <f ca="1">NETWORKDAYS(LeaveTracker[[#This Row],[Start Date]],LeaveTracker[[#This Row],[End Date]],lstHolidays)</f>
        <v>3</v>
      </c>
      <c r="M5038" s="27"/>
    </row>
    <row r="5039" spans="1:13" ht="30" customHeight="1" x14ac:dyDescent="0.3">
      <c r="A5039" s="27">
        <f t="shared" si="54"/>
        <v>1312</v>
      </c>
      <c r="B5039" s="31">
        <v>45029</v>
      </c>
      <c r="C5039" s="31">
        <v>45008</v>
      </c>
      <c r="D5039" s="19" t="s">
        <v>798</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19" t="s">
        <v>298</v>
      </c>
      <c r="J5039" s="43" t="s">
        <v>644</v>
      </c>
      <c r="K5039" s="61" t="str">
        <f ca="1">LeaveTracker[[#This Row],[Days]]&amp;" "&amp;LeaveTracker[[#This Row],[Type of Leave]]</f>
        <v>1 OTHER</v>
      </c>
      <c r="L5039" s="23">
        <f ca="1">NETWORKDAYS(LeaveTracker[[#This Row],[Start Date]],LeaveTracker[[#This Row],[End Date]],lstHolidays)</f>
        <v>1</v>
      </c>
      <c r="M5039" s="27"/>
    </row>
    <row r="5040" spans="1:13" ht="30" customHeight="1" x14ac:dyDescent="0.3">
      <c r="A5040" s="27">
        <f t="shared" si="54"/>
        <v>1313</v>
      </c>
      <c r="B5040" s="31">
        <v>45029</v>
      </c>
      <c r="C5040" s="31">
        <v>45008</v>
      </c>
      <c r="D5040" s="19" t="s">
        <v>1851</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19" t="s">
        <v>298</v>
      </c>
      <c r="J5040" s="43" t="s">
        <v>755</v>
      </c>
      <c r="K5040" s="61" t="str">
        <f ca="1">LeaveTracker[[#This Row],[Days]]&amp;" "&amp;LeaveTracker[[#This Row],[Type of Leave]]</f>
        <v>1 OTHER</v>
      </c>
      <c r="L5040" s="23">
        <f ca="1">NETWORKDAYS(LeaveTracker[[#This Row],[Start Date]],LeaveTracker[[#This Row],[End Date]],lstHolidays)</f>
        <v>1</v>
      </c>
      <c r="M5040" s="27"/>
    </row>
    <row r="5041" spans="1:13" ht="30" customHeight="1" x14ac:dyDescent="0.3">
      <c r="A5041" s="27">
        <f t="shared" si="54"/>
        <v>1314</v>
      </c>
      <c r="B5041" s="31">
        <v>45029</v>
      </c>
      <c r="C5041" s="31">
        <v>45021</v>
      </c>
      <c r="D5041" s="19" t="s">
        <v>471</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19" t="s">
        <v>81</v>
      </c>
      <c r="K5041" s="61" t="str">
        <f ca="1">LeaveTracker[[#This Row],[Days]]&amp;" "&amp;LeaveTracker[[#This Row],[Type of Leave]]</f>
        <v>1 SL</v>
      </c>
      <c r="L5041" s="23">
        <f ca="1">NETWORKDAYS(LeaveTracker[[#This Row],[Start Date]],LeaveTracker[[#This Row],[End Date]],lstHolidays)</f>
        <v>1</v>
      </c>
      <c r="M5041" s="27"/>
    </row>
    <row r="5042" spans="1:13" ht="30" customHeight="1" x14ac:dyDescent="0.3">
      <c r="A5042" s="27">
        <f t="shared" si="54"/>
        <v>1315</v>
      </c>
      <c r="B5042" s="31">
        <v>45029</v>
      </c>
      <c r="C5042" s="31">
        <v>45016</v>
      </c>
      <c r="D5042" s="19" t="s">
        <v>1049</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19" t="s">
        <v>81</v>
      </c>
      <c r="K5042" s="61" t="str">
        <f ca="1">LeaveTracker[[#This Row],[Days]]&amp;" "&amp;LeaveTracker[[#This Row],[Type of Leave]]</f>
        <v>1 SL</v>
      </c>
      <c r="L5042" s="23">
        <f ca="1">NETWORKDAYS(LeaveTracker[[#This Row],[Start Date]],LeaveTracker[[#This Row],[End Date]],lstHolidays)</f>
        <v>1</v>
      </c>
      <c r="M5042" s="27"/>
    </row>
    <row r="5043" spans="1:13" ht="30" customHeight="1" x14ac:dyDescent="0.3">
      <c r="A5043" s="27">
        <v>1315</v>
      </c>
      <c r="B5043" s="31">
        <v>45029</v>
      </c>
      <c r="C5043" s="31">
        <v>45021</v>
      </c>
      <c r="D5043" s="19" t="s">
        <v>1049</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19" t="s">
        <v>81</v>
      </c>
      <c r="K5043" s="61" t="str">
        <f ca="1">LeaveTracker[[#This Row],[Days]]&amp;" "&amp;LeaveTracker[[#This Row],[Type of Leave]]</f>
        <v>1 SL</v>
      </c>
      <c r="L5043" s="23">
        <f ca="1">NETWORKDAYS(LeaveTracker[[#This Row],[Start Date]],LeaveTracker[[#This Row],[End Date]],lstHolidays)</f>
        <v>1</v>
      </c>
      <c r="M5043" s="27"/>
    </row>
    <row r="5044" spans="1:13" ht="30" customHeight="1" x14ac:dyDescent="0.3">
      <c r="A5044" s="27">
        <v>1315</v>
      </c>
      <c r="B5044" s="31">
        <v>45029</v>
      </c>
      <c r="C5044" s="31">
        <v>45029</v>
      </c>
      <c r="D5044" s="19" t="s">
        <v>1049</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19" t="s">
        <v>81</v>
      </c>
      <c r="K5044" s="61" t="str">
        <f ca="1">LeaveTracker[[#This Row],[Days]]&amp;" "&amp;LeaveTracker[[#This Row],[Type of Leave]]</f>
        <v>1 SL</v>
      </c>
      <c r="L5044" s="23">
        <f ca="1">NETWORKDAYS(LeaveTracker[[#This Row],[Start Date]],LeaveTracker[[#This Row],[End Date]],lstHolidays)</f>
        <v>1</v>
      </c>
      <c r="M5044" s="27"/>
    </row>
    <row r="5045" spans="1:13" ht="30" customHeight="1" x14ac:dyDescent="0.3">
      <c r="A5045" s="27">
        <f t="shared" si="54"/>
        <v>1316</v>
      </c>
      <c r="B5045" s="31">
        <v>45029</v>
      </c>
      <c r="C5045" s="31">
        <v>45006</v>
      </c>
      <c r="D5045" s="19" t="s">
        <v>473</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19" t="s">
        <v>81</v>
      </c>
      <c r="K5045" s="61" t="str">
        <f ca="1">LeaveTracker[[#This Row],[Days]]&amp;" "&amp;LeaveTracker[[#This Row],[Type of Leave]]</f>
        <v>1 SL</v>
      </c>
      <c r="L5045" s="23">
        <f ca="1">NETWORKDAYS(LeaveTracker[[#This Row],[Start Date]],LeaveTracker[[#This Row],[End Date]],lstHolidays)</f>
        <v>1</v>
      </c>
      <c r="M5045" s="27"/>
    </row>
    <row r="5046" spans="1:13" ht="30" customHeight="1" x14ac:dyDescent="0.3">
      <c r="A5046" s="27">
        <f t="shared" si="54"/>
        <v>1317</v>
      </c>
      <c r="B5046" s="31">
        <v>45029</v>
      </c>
      <c r="C5046" s="31">
        <v>45014</v>
      </c>
      <c r="D5046" s="19" t="s">
        <v>1070</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19" t="s">
        <v>81</v>
      </c>
      <c r="K5046" s="61" t="str">
        <f ca="1">LeaveTracker[[#This Row],[Days]]&amp;" "&amp;LeaveTracker[[#This Row],[Type of Leave]]</f>
        <v>2 SL</v>
      </c>
      <c r="L5046" s="23">
        <f ca="1">NETWORKDAYS(LeaveTracker[[#This Row],[Start Date]],LeaveTracker[[#This Row],[End Date]],lstHolidays)</f>
        <v>2</v>
      </c>
      <c r="M5046" s="27"/>
    </row>
    <row r="5047" spans="1:13" ht="30" customHeight="1" x14ac:dyDescent="0.3">
      <c r="A5047" s="27">
        <f t="shared" si="54"/>
        <v>1318</v>
      </c>
      <c r="B5047" s="31">
        <v>45029</v>
      </c>
      <c r="C5047" s="31">
        <v>45019</v>
      </c>
      <c r="D5047" s="19" t="s">
        <v>1974</v>
      </c>
      <c r="E5047" s="19" t="str">
        <f>IF(ISBLANK(LeaveTracker[[#This Row],[Employee Name]]),"-----",VLOOKUP(LeaveTracker[[#This Row],[Employee Name]],Employees[[Employee Name]:[Office]],7))</f>
        <v>CENRO</v>
      </c>
      <c r="F5047" s="19">
        <f>IF(ISBLANK(LeaveTracker[[#This Row],[Employee Name]]),"-----",VLOOKUP(LeaveTracker[[#This Row],[Employee Name]],Employees[[Employee Name]:[Office]],6))</f>
        <v>0</v>
      </c>
      <c r="G5047" s="24">
        <v>45017</v>
      </c>
      <c r="H5047" s="24">
        <v>45017</v>
      </c>
      <c r="I5047" s="19" t="s">
        <v>81</v>
      </c>
      <c r="K5047" s="61" t="str">
        <f>LeaveTracker[[#This Row],[Days]]&amp;" "&amp;LeaveTracker[[#This Row],[Type of Leave]]</f>
        <v>1 SL</v>
      </c>
      <c r="L5047" s="23">
        <v>1</v>
      </c>
      <c r="M5047" s="27"/>
    </row>
    <row r="5048" spans="1:13" ht="30" customHeight="1" x14ac:dyDescent="0.3">
      <c r="A5048" s="27">
        <f t="shared" si="54"/>
        <v>1319</v>
      </c>
      <c r="B5048" s="31">
        <v>45029</v>
      </c>
      <c r="C5048" s="31">
        <v>45019</v>
      </c>
      <c r="D5048" s="19" t="s">
        <v>1974</v>
      </c>
      <c r="E5048" s="19" t="str">
        <f>IF(ISBLANK(LeaveTracker[[#This Row],[Employee Name]]),"-----",VLOOKUP(LeaveTracker[[#This Row],[Employee Name]],Employees[[Employee Name]:[Office]],7))</f>
        <v>CENRO</v>
      </c>
      <c r="F5048" s="19">
        <f>IF(ISBLANK(LeaveTracker[[#This Row],[Employee Name]]),"-----",VLOOKUP(LeaveTracker[[#This Row],[Employee Name]],Employees[[Employee Name]:[Office]],6))</f>
        <v>0</v>
      </c>
      <c r="G5048" s="24">
        <v>45033</v>
      </c>
      <c r="H5048" s="24">
        <v>45033</v>
      </c>
      <c r="I5048" s="19" t="s">
        <v>298</v>
      </c>
      <c r="J5048" s="43" t="s">
        <v>105</v>
      </c>
      <c r="K5048" s="61" t="str">
        <f ca="1">LeaveTracker[[#This Row],[Days]]&amp;" "&amp;LeaveTracker[[#This Row],[Type of Leave]]</f>
        <v>1 OTHER</v>
      </c>
      <c r="L5048" s="23">
        <f ca="1">NETWORKDAYS(LeaveTracker[[#This Row],[Start Date]],LeaveTracker[[#This Row],[End Date]],lstHolidays)</f>
        <v>1</v>
      </c>
      <c r="M5048" s="27"/>
    </row>
    <row r="5049" spans="1:13" ht="30" customHeight="1" x14ac:dyDescent="0.3">
      <c r="A5049" s="27">
        <f t="shared" si="54"/>
        <v>1320</v>
      </c>
      <c r="B5049" s="31">
        <v>45029</v>
      </c>
      <c r="C5049" s="31">
        <v>45028</v>
      </c>
      <c r="D5049" s="19" t="s">
        <v>1765</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19" t="s">
        <v>81</v>
      </c>
      <c r="K5049" s="61" t="str">
        <f ca="1">LeaveTracker[[#This Row],[Days]]&amp;" "&amp;LeaveTracker[[#This Row],[Type of Leave]]</f>
        <v>1 SL</v>
      </c>
      <c r="L5049" s="23">
        <f ca="1">NETWORKDAYS(LeaveTracker[[#This Row],[Start Date]],LeaveTracker[[#This Row],[End Date]],lstHolidays)</f>
        <v>1</v>
      </c>
      <c r="M5049" s="27"/>
    </row>
    <row r="5050" spans="1:13" ht="30" customHeight="1" x14ac:dyDescent="0.3">
      <c r="A5050" s="27">
        <f t="shared" si="54"/>
        <v>1321</v>
      </c>
      <c r="B5050" s="31">
        <v>45029</v>
      </c>
      <c r="C5050" s="31">
        <v>44998</v>
      </c>
      <c r="D5050" s="19" t="s">
        <v>875</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19" t="s">
        <v>298</v>
      </c>
      <c r="J5050" s="43" t="s">
        <v>105</v>
      </c>
      <c r="K5050" s="61" t="str">
        <f ca="1">LeaveTracker[[#This Row],[Days]]&amp;" "&amp;LeaveTracker[[#This Row],[Type of Leave]]</f>
        <v>3 OTHER</v>
      </c>
      <c r="L5050" s="23">
        <f ca="1">NETWORKDAYS(LeaveTracker[[#This Row],[Start Date]],LeaveTracker[[#This Row],[End Date]],lstHolidays)</f>
        <v>3</v>
      </c>
      <c r="M5050" s="27"/>
    </row>
    <row r="5051" spans="1:13" ht="30" customHeight="1" x14ac:dyDescent="0.3">
      <c r="A5051" s="27">
        <f t="shared" si="54"/>
        <v>1322</v>
      </c>
      <c r="B5051" s="31">
        <v>45029</v>
      </c>
      <c r="C5051" s="31">
        <v>44991</v>
      </c>
      <c r="D5051" s="19" t="s">
        <v>1083</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19" t="s">
        <v>82</v>
      </c>
      <c r="K5051" s="61" t="str">
        <f ca="1">LeaveTracker[[#This Row],[Days]]&amp;" "&amp;LeaveTracker[[#This Row],[Type of Leave]]</f>
        <v>2 VL</v>
      </c>
      <c r="L5051" s="23">
        <f ca="1">NETWORKDAYS(LeaveTracker[[#This Row],[Start Date]],LeaveTracker[[#This Row],[End Date]],lstHolidays)</f>
        <v>2</v>
      </c>
      <c r="M5051" s="27"/>
    </row>
    <row r="5052" spans="1:13" ht="30" customHeight="1" x14ac:dyDescent="0.3">
      <c r="A5052" s="27">
        <f t="shared" si="54"/>
        <v>1323</v>
      </c>
      <c r="B5052" s="31">
        <v>45029</v>
      </c>
      <c r="C5052" s="31">
        <v>44998</v>
      </c>
      <c r="D5052" s="19" t="s">
        <v>875</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19" t="s">
        <v>82</v>
      </c>
      <c r="K5052" s="61" t="str">
        <f ca="1">LeaveTracker[[#This Row],[Days]]&amp;" "&amp;LeaveTracker[[#This Row],[Type of Leave]]</f>
        <v>2 VL</v>
      </c>
      <c r="L5052" s="23">
        <f ca="1">NETWORKDAYS(LeaveTracker[[#This Row],[Start Date]],LeaveTracker[[#This Row],[End Date]],lstHolidays)</f>
        <v>2</v>
      </c>
      <c r="M5052" s="27"/>
    </row>
    <row r="5053" spans="1:13" ht="30" customHeight="1" x14ac:dyDescent="0.3">
      <c r="A5053" s="27">
        <f t="shared" si="54"/>
        <v>1324</v>
      </c>
      <c r="B5053" s="31">
        <v>45029</v>
      </c>
      <c r="C5053" s="31">
        <v>44991</v>
      </c>
      <c r="D5053" s="19" t="s">
        <v>290</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19" t="s">
        <v>81</v>
      </c>
      <c r="K5053" s="61" t="str">
        <f ca="1">LeaveTracker[[#This Row],[Days]]&amp;" "&amp;LeaveTracker[[#This Row],[Type of Leave]]</f>
        <v>1 SL</v>
      </c>
      <c r="L5053" s="23">
        <f ca="1">NETWORKDAYS(LeaveTracker[[#This Row],[Start Date]],LeaveTracker[[#This Row],[End Date]],lstHolidays)</f>
        <v>1</v>
      </c>
      <c r="M5053" s="27"/>
    </row>
    <row r="5054" spans="1:13" ht="30" customHeight="1" x14ac:dyDescent="0.3">
      <c r="A5054" s="27">
        <f t="shared" si="54"/>
        <v>1325</v>
      </c>
      <c r="B5054" s="31">
        <v>45029</v>
      </c>
      <c r="C5054" s="31">
        <v>44992</v>
      </c>
      <c r="D5054" s="19" t="s">
        <v>569</v>
      </c>
      <c r="E5054" s="19" t="str">
        <f>IF(ISBLANK(LeaveTracker[[#This Row],[Employee Name]]),"-----",VLOOKUP(LeaveTracker[[#This Row],[Employee Name]],Employees[[Employee Name]:[Office]],7))</f>
        <v>CENRO</v>
      </c>
      <c r="F5054" s="19" t="str">
        <f>IF(ISBLANK(LeaveTracker[[#This Row],[Employee Name]]),"-----",VLOOKUP(LeaveTracker[[#This Row],[Employee Name]],Employees[[Employee Name]:[Office]],6))</f>
        <v>REGULAR</v>
      </c>
      <c r="G5054" s="24">
        <v>44991</v>
      </c>
      <c r="H5054" s="24">
        <v>44991</v>
      </c>
      <c r="I5054" s="19" t="s">
        <v>81</v>
      </c>
      <c r="K5054" s="61" t="str">
        <f ca="1">LeaveTracker[[#This Row],[Days]]&amp;" "&amp;LeaveTracker[[#This Row],[Type of Leave]]</f>
        <v>1 SL</v>
      </c>
      <c r="L5054" s="23">
        <f ca="1">NETWORKDAYS(LeaveTracker[[#This Row],[Start Date]],LeaveTracker[[#This Row],[End Date]],lstHolidays)</f>
        <v>1</v>
      </c>
      <c r="M5054" s="27"/>
    </row>
    <row r="5055" spans="1:13" ht="30" customHeight="1" x14ac:dyDescent="0.3">
      <c r="A5055" s="27">
        <f t="shared" si="54"/>
        <v>1326</v>
      </c>
      <c r="B5055" s="31">
        <v>45029</v>
      </c>
      <c r="C5055" s="31">
        <v>44994</v>
      </c>
      <c r="D5055" s="19" t="s">
        <v>809</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19" t="s">
        <v>298</v>
      </c>
      <c r="J5055" s="43" t="s">
        <v>299</v>
      </c>
      <c r="K5055" s="61" t="str">
        <f ca="1">LeaveTracker[[#This Row],[Days]]&amp;" "&amp;LeaveTracker[[#This Row],[Type of Leave]]</f>
        <v>1 OTHER</v>
      </c>
      <c r="L5055" s="23">
        <f ca="1">NETWORKDAYS(LeaveTracker[[#This Row],[Start Date]],LeaveTracker[[#This Row],[End Date]],lstHolidays)</f>
        <v>1</v>
      </c>
      <c r="M5055" s="27"/>
    </row>
    <row r="5056" spans="1:13" ht="30" customHeight="1" x14ac:dyDescent="0.3">
      <c r="A5056" s="27">
        <f t="shared" si="54"/>
        <v>1327</v>
      </c>
      <c r="B5056" s="31">
        <v>45029</v>
      </c>
      <c r="C5056" s="31">
        <v>44993</v>
      </c>
      <c r="D5056" s="19" t="s">
        <v>506</v>
      </c>
      <c r="E5056" s="19" t="str">
        <f>IF(ISBLANK(LeaveTracker[[#This Row],[Employee Name]]),"-----",VLOOKUP(LeaveTracker[[#This Row],[Employee Name]],Employees[[Employee Name]:[Office]],7))</f>
        <v>ACCOUNTING</v>
      </c>
      <c r="F5056" s="19" t="str">
        <f>IF(ISBLANK(LeaveTracker[[#This Row],[Employee Name]]),"-----",VLOOKUP(LeaveTracker[[#This Row],[Employee Name]],Employees[[Employee Name]:[Office]],6))</f>
        <v>REGULAR</v>
      </c>
      <c r="G5056" s="24">
        <v>44991</v>
      </c>
      <c r="H5056" s="24">
        <v>44991</v>
      </c>
      <c r="I5056" s="19" t="s">
        <v>81</v>
      </c>
      <c r="K5056" s="61" t="str">
        <f ca="1">LeaveTracker[[#This Row],[Days]]&amp;" "&amp;LeaveTracker[[#This Row],[Type of Leave]]</f>
        <v>1 SL</v>
      </c>
      <c r="L5056" s="23">
        <f ca="1">NETWORKDAYS(LeaveTracker[[#This Row],[Start Date]],LeaveTracker[[#This Row],[End Date]],lstHolidays)</f>
        <v>1</v>
      </c>
      <c r="M5056" s="27"/>
    </row>
    <row r="5057" spans="1:13" ht="30" customHeight="1" x14ac:dyDescent="0.3">
      <c r="A5057" s="27">
        <f t="shared" si="54"/>
        <v>1328</v>
      </c>
      <c r="B5057" s="31">
        <v>45029</v>
      </c>
      <c r="C5057" s="31">
        <v>44993</v>
      </c>
      <c r="D5057" s="19" t="s">
        <v>950</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19" t="s">
        <v>81</v>
      </c>
      <c r="K5057" s="61" t="str">
        <f ca="1">LeaveTracker[[#This Row],[Days]]&amp;" "&amp;LeaveTracker[[#This Row],[Type of Leave]]</f>
        <v>1 SL</v>
      </c>
      <c r="L5057" s="23">
        <f ca="1">NETWORKDAYS(LeaveTracker[[#This Row],[Start Date]],LeaveTracker[[#This Row],[End Date]],lstHolidays)</f>
        <v>1</v>
      </c>
      <c r="M5057" s="27"/>
    </row>
    <row r="5058" spans="1:13" ht="30" customHeight="1" x14ac:dyDescent="0.3">
      <c r="A5058" s="27">
        <v>1328</v>
      </c>
      <c r="B5058" s="31">
        <v>45029</v>
      </c>
      <c r="C5058" s="31">
        <v>44993</v>
      </c>
      <c r="D5058" s="19" t="s">
        <v>950</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19" t="s">
        <v>81</v>
      </c>
      <c r="K5058" s="61" t="str">
        <f ca="1">LeaveTracker[[#This Row],[Days]]&amp;" "&amp;LeaveTracker[[#This Row],[Type of Leave]]</f>
        <v>1 SL</v>
      </c>
      <c r="L5058" s="23">
        <f ca="1">NETWORKDAYS(LeaveTracker[[#This Row],[Start Date]],LeaveTracker[[#This Row],[End Date]],lstHolidays)</f>
        <v>1</v>
      </c>
      <c r="M5058" s="27"/>
    </row>
    <row r="5059" spans="1:13" ht="30" customHeight="1" x14ac:dyDescent="0.3">
      <c r="A5059" s="27">
        <f t="shared" si="54"/>
        <v>1329</v>
      </c>
      <c r="B5059" s="31">
        <v>45029</v>
      </c>
      <c r="C5059" s="31">
        <v>44993</v>
      </c>
      <c r="D5059" s="19" t="s">
        <v>950</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19" t="s">
        <v>81</v>
      </c>
      <c r="K5059" s="61" t="str">
        <f ca="1">LeaveTracker[[#This Row],[Days]]&amp;" "&amp;LeaveTracker[[#This Row],[Type of Leave]]</f>
        <v>3 SL</v>
      </c>
      <c r="L5059" s="23">
        <f ca="1">NETWORKDAYS(LeaveTracker[[#This Row],[Start Date]],LeaveTracker[[#This Row],[End Date]],lstHolidays)</f>
        <v>3</v>
      </c>
      <c r="M5059" s="27"/>
    </row>
    <row r="5060" spans="1:13" ht="30" customHeight="1" x14ac:dyDescent="0.3">
      <c r="A5060" s="27">
        <f t="shared" si="54"/>
        <v>1330</v>
      </c>
      <c r="B5060" s="31">
        <v>45029</v>
      </c>
      <c r="C5060" s="31">
        <v>44991</v>
      </c>
      <c r="D5060" s="19" t="s">
        <v>597</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19" t="s">
        <v>81</v>
      </c>
      <c r="K5060" s="61" t="str">
        <f ca="1">LeaveTracker[[#This Row],[Days]]&amp;" "&amp;LeaveTracker[[#This Row],[Type of Leave]]</f>
        <v>0 SL</v>
      </c>
      <c r="L5060" s="23">
        <f ca="1">NETWORKDAYS(LeaveTracker[[#This Row],[Start Date]],LeaveTracker[[#This Row],[End Date]],lstHolidays)</f>
        <v>0</v>
      </c>
      <c r="M5060" s="27"/>
    </row>
    <row r="5061" spans="1:13" ht="30" customHeight="1" x14ac:dyDescent="0.3">
      <c r="A5061" s="27">
        <f t="shared" si="54"/>
        <v>1331</v>
      </c>
      <c r="B5061" s="31">
        <v>45029</v>
      </c>
      <c r="C5061" s="31">
        <v>44991</v>
      </c>
      <c r="D5061" s="19" t="s">
        <v>601</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19" t="s">
        <v>81</v>
      </c>
      <c r="K5061" s="61" t="str">
        <f ca="1">LeaveTracker[[#This Row],[Days]]&amp;" "&amp;LeaveTracker[[#This Row],[Type of Leave]]</f>
        <v>2 SL</v>
      </c>
      <c r="L5061" s="23">
        <f ca="1">NETWORKDAYS(LeaveTracker[[#This Row],[Start Date]],LeaveTracker[[#This Row],[End Date]],lstHolidays)</f>
        <v>2</v>
      </c>
      <c r="M5061" s="27"/>
    </row>
    <row r="5062" spans="1:13" ht="30" customHeight="1" x14ac:dyDescent="0.3">
      <c r="A5062" s="27">
        <f t="shared" si="54"/>
        <v>1332</v>
      </c>
      <c r="B5062" s="31">
        <v>45029</v>
      </c>
      <c r="C5062" s="31">
        <v>44994</v>
      </c>
      <c r="D5062" s="19" t="s">
        <v>559</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19" t="s">
        <v>82</v>
      </c>
      <c r="K5062" s="61" t="str">
        <f ca="1">LeaveTracker[[#This Row],[Days]]&amp;" "&amp;LeaveTracker[[#This Row],[Type of Leave]]</f>
        <v>3 VL</v>
      </c>
      <c r="L5062" s="23">
        <f ca="1">NETWORKDAYS(LeaveTracker[[#This Row],[Start Date]],LeaveTracker[[#This Row],[End Date]],lstHolidays)</f>
        <v>3</v>
      </c>
      <c r="M5062" s="27"/>
    </row>
    <row r="5063" spans="1:13" ht="30" customHeight="1" x14ac:dyDescent="0.3">
      <c r="A5063" s="27">
        <f t="shared" si="54"/>
        <v>1333</v>
      </c>
      <c r="B5063" s="31">
        <v>45029</v>
      </c>
      <c r="C5063" s="31">
        <v>45020</v>
      </c>
      <c r="D5063" s="19" t="s">
        <v>776</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19" t="s">
        <v>82</v>
      </c>
      <c r="K5063" s="61" t="str">
        <f ca="1">LeaveTracker[[#This Row],[Days]]&amp;" "&amp;LeaveTracker[[#This Row],[Type of Leave]]</f>
        <v>4 VL</v>
      </c>
      <c r="L5063" s="23">
        <f ca="1">NETWORKDAYS(LeaveTracker[[#This Row],[Start Date]],LeaveTracker[[#This Row],[End Date]],lstHolidays)</f>
        <v>4</v>
      </c>
      <c r="M5063" s="27"/>
    </row>
    <row r="5064" spans="1:13" ht="30" customHeight="1" x14ac:dyDescent="0.3">
      <c r="A5064" s="27">
        <f t="shared" si="54"/>
        <v>1334</v>
      </c>
      <c r="B5064" s="31">
        <v>45029</v>
      </c>
      <c r="C5064" s="31">
        <v>45020</v>
      </c>
      <c r="D5064" s="19" t="s">
        <v>776</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19" t="s">
        <v>82</v>
      </c>
      <c r="K5064" s="61" t="str">
        <f ca="1">LeaveTracker[[#This Row],[Days]]&amp;" "&amp;LeaveTracker[[#This Row],[Type of Leave]]</f>
        <v>2 VL</v>
      </c>
      <c r="L5064" s="23">
        <f ca="1">NETWORKDAYS(LeaveTracker[[#This Row],[Start Date]],LeaveTracker[[#This Row],[End Date]],lstHolidays)</f>
        <v>2</v>
      </c>
      <c r="M5064" s="27"/>
    </row>
    <row r="5065" spans="1:13" ht="30" customHeight="1" x14ac:dyDescent="0.3">
      <c r="A5065" s="27">
        <f t="shared" si="54"/>
        <v>1335</v>
      </c>
      <c r="B5065" s="31">
        <v>45029</v>
      </c>
      <c r="C5065" s="31">
        <v>45000</v>
      </c>
      <c r="D5065" s="19" t="s">
        <v>1008</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19" t="s">
        <v>81</v>
      </c>
      <c r="K5065" s="61" t="str">
        <f ca="1">LeaveTracker[[#This Row],[Days]]&amp;" "&amp;LeaveTracker[[#This Row],[Type of Leave]]</f>
        <v>1 SL</v>
      </c>
      <c r="L5065" s="23">
        <f ca="1">NETWORKDAYS(LeaveTracker[[#This Row],[Start Date]],LeaveTracker[[#This Row],[End Date]],lstHolidays)</f>
        <v>1</v>
      </c>
      <c r="M5065" s="27"/>
    </row>
    <row r="5066" spans="1:13" ht="30" customHeight="1" x14ac:dyDescent="0.3">
      <c r="A5066" s="27">
        <f t="shared" si="54"/>
        <v>1336</v>
      </c>
      <c r="B5066" s="31">
        <v>45029</v>
      </c>
      <c r="C5066" s="31">
        <v>44999</v>
      </c>
      <c r="D5066" s="19" t="s">
        <v>1083</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19" t="s">
        <v>81</v>
      </c>
      <c r="K5066" s="61" t="str">
        <f ca="1">LeaveTracker[[#This Row],[Days]]&amp;" "&amp;LeaveTracker[[#This Row],[Type of Leave]]</f>
        <v>2 SL</v>
      </c>
      <c r="L5066" s="23">
        <f ca="1">NETWORKDAYS(LeaveTracker[[#This Row],[Start Date]],LeaveTracker[[#This Row],[End Date]],lstHolidays)</f>
        <v>2</v>
      </c>
      <c r="M5066" s="27"/>
    </row>
    <row r="5067" spans="1:13" ht="30" customHeight="1" x14ac:dyDescent="0.3">
      <c r="A5067" s="27">
        <f t="shared" si="54"/>
        <v>1337</v>
      </c>
      <c r="B5067" s="31">
        <v>45029</v>
      </c>
      <c r="C5067" s="31">
        <v>45002</v>
      </c>
      <c r="D5067" s="19" t="s">
        <v>464</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19" t="s">
        <v>298</v>
      </c>
      <c r="J5067" s="43" t="s">
        <v>105</v>
      </c>
      <c r="K5067" s="61" t="str">
        <f ca="1">LeaveTracker[[#This Row],[Days]]&amp;" "&amp;LeaveTracker[[#This Row],[Type of Leave]]</f>
        <v>1 OTHER</v>
      </c>
      <c r="L5067" s="23">
        <f ca="1">NETWORKDAYS(LeaveTracker[[#This Row],[Start Date]],LeaveTracker[[#This Row],[End Date]],lstHolidays)</f>
        <v>1</v>
      </c>
      <c r="M5067" s="27"/>
    </row>
    <row r="5068" spans="1:13" ht="30" customHeight="1" x14ac:dyDescent="0.3">
      <c r="A5068" s="27">
        <f t="shared" si="54"/>
        <v>1338</v>
      </c>
      <c r="B5068" s="31">
        <v>45029</v>
      </c>
      <c r="C5068" s="31">
        <v>45003</v>
      </c>
      <c r="D5068" s="19" t="s">
        <v>2167</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19" t="s">
        <v>81</v>
      </c>
      <c r="K5068" s="61" t="str">
        <f ca="1">LeaveTracker[[#This Row],[Days]]&amp;" "&amp;LeaveTracker[[#This Row],[Type of Leave]]</f>
        <v>1 SL</v>
      </c>
      <c r="L5068" s="23">
        <f ca="1">NETWORKDAYS(LeaveTracker[[#This Row],[Start Date]],LeaveTracker[[#This Row],[End Date]],lstHolidays)</f>
        <v>1</v>
      </c>
      <c r="M5068" s="27"/>
    </row>
    <row r="5069" spans="1:13" ht="30" customHeight="1" x14ac:dyDescent="0.3">
      <c r="A5069" s="27">
        <f t="shared" si="54"/>
        <v>1339</v>
      </c>
      <c r="B5069" s="31">
        <v>45029</v>
      </c>
      <c r="C5069" s="31">
        <v>45005</v>
      </c>
      <c r="D5069" s="19" t="s">
        <v>1226</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19" t="s">
        <v>298</v>
      </c>
      <c r="J5069" s="43" t="s">
        <v>214</v>
      </c>
      <c r="K5069" s="61" t="str">
        <f ca="1">LeaveTracker[[#This Row],[Days]]&amp;" "&amp;LeaveTracker[[#This Row],[Type of Leave]]</f>
        <v>2 OTHER</v>
      </c>
      <c r="L5069" s="23">
        <f ca="1">NETWORKDAYS(LeaveTracker[[#This Row],[Start Date]],LeaveTracker[[#This Row],[End Date]],lstHolidays)</f>
        <v>2</v>
      </c>
      <c r="M5069" s="27"/>
    </row>
    <row r="5070" spans="1:13" ht="30" customHeight="1" x14ac:dyDescent="0.3">
      <c r="A5070" s="27">
        <f t="shared" si="54"/>
        <v>1340</v>
      </c>
      <c r="B5070" s="31">
        <v>45029</v>
      </c>
      <c r="C5070" s="31">
        <v>45015</v>
      </c>
      <c r="D5070" s="19" t="s">
        <v>1078</v>
      </c>
      <c r="E5070" s="19" t="str">
        <f>IF(ISBLANK(LeaveTracker[[#This Row],[Employee Name]]),"-----",VLOOKUP(LeaveTracker[[#This Row],[Employee Name]],Employees[[Employee Name]:[Office]],7))</f>
        <v>CTO</v>
      </c>
      <c r="F5070" s="19" t="str">
        <f>IF(ISBLANK(LeaveTracker[[#This Row],[Employee Name]]),"-----",VLOOKUP(LeaveTracker[[#This Row],[Employee Name]],Employees[[Employee Name]:[Office]],6))</f>
        <v>REGULAR</v>
      </c>
      <c r="G5070" s="24">
        <v>45014</v>
      </c>
      <c r="H5070" s="24">
        <v>45014</v>
      </c>
      <c r="I5070" s="19" t="s">
        <v>81</v>
      </c>
      <c r="K5070" s="61" t="str">
        <f ca="1">LeaveTracker[[#This Row],[Days]]&amp;" "&amp;LeaveTracker[[#This Row],[Type of Leave]]</f>
        <v>1 SL</v>
      </c>
      <c r="L5070" s="23">
        <f ca="1">NETWORKDAYS(LeaveTracker[[#This Row],[Start Date]],LeaveTracker[[#This Row],[End Date]],lstHolidays)</f>
        <v>1</v>
      </c>
      <c r="M5070" s="27"/>
    </row>
    <row r="5071" spans="1:13" ht="30" customHeight="1" x14ac:dyDescent="0.3">
      <c r="A5071" s="27">
        <f t="shared" si="54"/>
        <v>1341</v>
      </c>
      <c r="B5071" s="31">
        <v>45029</v>
      </c>
      <c r="C5071" s="31">
        <v>45019</v>
      </c>
      <c r="D5071" s="19" t="s">
        <v>280</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19" t="s">
        <v>81</v>
      </c>
      <c r="K5071" s="61" t="str">
        <f ca="1">LeaveTracker[[#This Row],[Days]]&amp;" "&amp;LeaveTracker[[#This Row],[Type of Leave]]</f>
        <v>2 SL</v>
      </c>
      <c r="L5071" s="23">
        <f ca="1">NETWORKDAYS(LeaveTracker[[#This Row],[Start Date]],LeaveTracker[[#This Row],[End Date]],lstHolidays)</f>
        <v>2</v>
      </c>
      <c r="M5071" s="27"/>
    </row>
    <row r="5072" spans="1:13" ht="30" customHeight="1" x14ac:dyDescent="0.3">
      <c r="A5072" s="27">
        <f t="shared" si="54"/>
        <v>1342</v>
      </c>
      <c r="B5072" s="31">
        <v>45029</v>
      </c>
      <c r="C5072" s="31">
        <v>45017</v>
      </c>
      <c r="D5072" s="19" t="s">
        <v>1765</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19" t="s">
        <v>81</v>
      </c>
      <c r="K5072" s="61" t="str">
        <f ca="1">LeaveTracker[[#This Row],[Days]]&amp;" "&amp;LeaveTracker[[#This Row],[Type of Leave]]</f>
        <v>1 SL</v>
      </c>
      <c r="L5072" s="23">
        <f ca="1">NETWORKDAYS(LeaveTracker[[#This Row],[Start Date]],LeaveTracker[[#This Row],[End Date]],lstHolidays)</f>
        <v>1</v>
      </c>
      <c r="M5072" s="27"/>
    </row>
    <row r="5073" spans="1:13" ht="30" customHeight="1" x14ac:dyDescent="0.3">
      <c r="A5073" s="27">
        <f t="shared" si="54"/>
        <v>1343</v>
      </c>
      <c r="B5073" s="31">
        <v>45029</v>
      </c>
      <c r="C5073" s="31">
        <v>45017</v>
      </c>
      <c r="D5073" s="19" t="s">
        <v>2244</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19" t="s">
        <v>82</v>
      </c>
      <c r="K5073" s="61" t="str">
        <f ca="1">LeaveTracker[[#This Row],[Days]]&amp;" "&amp;LeaveTracker[[#This Row],[Type of Leave]]</f>
        <v>10 VL</v>
      </c>
      <c r="L5073" s="23">
        <f ca="1">NETWORKDAYS(LeaveTracker[[#This Row],[Start Date]],LeaveTracker[[#This Row],[End Date]],lstHolidays)</f>
        <v>10</v>
      </c>
      <c r="M5073" s="27"/>
    </row>
    <row r="5074" spans="1:13" ht="30" customHeight="1" x14ac:dyDescent="0.3">
      <c r="A5074" s="27">
        <f t="shared" si="54"/>
        <v>1344</v>
      </c>
      <c r="B5074" s="31">
        <v>45029</v>
      </c>
      <c r="C5074" s="31">
        <v>45014</v>
      </c>
      <c r="D5074" s="19" t="s">
        <v>1791</v>
      </c>
      <c r="E5074" s="19" t="str">
        <f>IF(ISBLANK(LeaveTracker[[#This Row],[Employee Name]]),"-----",VLOOKUP(LeaveTracker[[#This Row],[Employee Name]],Employees[[Employee Name]:[Office]],7))</f>
        <v>NUTRITION OFFICE</v>
      </c>
      <c r="F5074" s="19" t="str">
        <f>IF(ISBLANK(LeaveTracker[[#This Row],[Employee Name]]),"-----",VLOOKUP(LeaveTracker[[#This Row],[Employee Name]],Employees[[Employee Name]:[Office]],6))</f>
        <v>REGULAR</v>
      </c>
      <c r="G5074" s="24">
        <v>45062</v>
      </c>
      <c r="H5074" s="24">
        <v>45064</v>
      </c>
      <c r="I5074" s="19" t="s">
        <v>82</v>
      </c>
      <c r="K5074" s="61" t="str">
        <f ca="1">LeaveTracker[[#This Row],[Days]]&amp;" "&amp;LeaveTracker[[#This Row],[Type of Leave]]</f>
        <v>3 VL</v>
      </c>
      <c r="L5074" s="23">
        <f ca="1">NETWORKDAYS(LeaveTracker[[#This Row],[Start Date]],LeaveTracker[[#This Row],[End Date]],lstHolidays)</f>
        <v>3</v>
      </c>
      <c r="M5074" s="27"/>
    </row>
    <row r="5075" spans="1:13" ht="30" customHeight="1" x14ac:dyDescent="0.3">
      <c r="A5075" s="27">
        <v>1344</v>
      </c>
      <c r="B5075" s="31">
        <v>45029</v>
      </c>
      <c r="C5075" s="31">
        <v>45014</v>
      </c>
      <c r="D5075" s="19" t="s">
        <v>1791</v>
      </c>
      <c r="E5075" s="19" t="str">
        <f>IF(ISBLANK(LeaveTracker[[#This Row],[Employee Name]]),"-----",VLOOKUP(LeaveTracker[[#This Row],[Employee Name]],Employees[[Employee Name]:[Office]],7))</f>
        <v>NUTRITION OFFICE</v>
      </c>
      <c r="F5075" s="19" t="str">
        <f>IF(ISBLANK(LeaveTracker[[#This Row],[Employee Name]]),"-----",VLOOKUP(LeaveTracker[[#This Row],[Employee Name]],Employees[[Employee Name]:[Office]],6))</f>
        <v>REGULAR</v>
      </c>
      <c r="G5075" s="24">
        <v>45069</v>
      </c>
      <c r="H5075" s="24">
        <v>45071</v>
      </c>
      <c r="I5075" s="19" t="s">
        <v>82</v>
      </c>
      <c r="K5075" s="61" t="str">
        <f ca="1">LeaveTracker[[#This Row],[Days]]&amp;" "&amp;LeaveTracker[[#This Row],[Type of Leave]]</f>
        <v>3 VL</v>
      </c>
      <c r="L5075" s="23">
        <f ca="1">NETWORKDAYS(LeaveTracker[[#This Row],[Start Date]],LeaveTracker[[#This Row],[End Date]],lstHolidays)</f>
        <v>3</v>
      </c>
      <c r="M5075" s="27"/>
    </row>
    <row r="5076" spans="1:13" ht="30" customHeight="1" x14ac:dyDescent="0.3">
      <c r="A5076" s="27">
        <v>1344</v>
      </c>
      <c r="B5076" s="31">
        <v>45029</v>
      </c>
      <c r="C5076" s="31">
        <v>45014</v>
      </c>
      <c r="D5076" s="19" t="s">
        <v>1791</v>
      </c>
      <c r="E5076" s="19" t="str">
        <f>IF(ISBLANK(LeaveTracker[[#This Row],[Employee Name]]),"-----",VLOOKUP(LeaveTracker[[#This Row],[Employee Name]],Employees[[Employee Name]:[Office]],7))</f>
        <v>NUTRITION OFFICE</v>
      </c>
      <c r="F5076" s="19" t="str">
        <f>IF(ISBLANK(LeaveTracker[[#This Row],[Employee Name]]),"-----",VLOOKUP(LeaveTracker[[#This Row],[Employee Name]],Employees[[Employee Name]:[Office]],6))</f>
        <v>REGULAR</v>
      </c>
      <c r="G5076" s="24">
        <v>45076</v>
      </c>
      <c r="H5076" s="24">
        <v>45077</v>
      </c>
      <c r="I5076" s="19" t="s">
        <v>82</v>
      </c>
      <c r="K5076" s="61" t="str">
        <f ca="1">LeaveTracker[[#This Row],[Days]]&amp;" "&amp;LeaveTracker[[#This Row],[Type of Leave]]</f>
        <v>2 VL</v>
      </c>
      <c r="L5076" s="23">
        <f ca="1">NETWORKDAYS(LeaveTracker[[#This Row],[Start Date]],LeaveTracker[[#This Row],[End Date]],lstHolidays)</f>
        <v>2</v>
      </c>
      <c r="M5076" s="27"/>
    </row>
    <row r="5077" spans="1:13" ht="30" customHeight="1" x14ac:dyDescent="0.3">
      <c r="A5077" s="27">
        <f t="shared" si="54"/>
        <v>1345</v>
      </c>
      <c r="B5077" s="31">
        <v>45029</v>
      </c>
      <c r="C5077" s="31">
        <v>45000</v>
      </c>
      <c r="D5077" s="19" t="s">
        <v>826</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19" t="s">
        <v>81</v>
      </c>
      <c r="K5077" s="61" t="str">
        <f ca="1">LeaveTracker[[#This Row],[Days]]&amp;" "&amp;LeaveTracker[[#This Row],[Type of Leave]]</f>
        <v>1 SL</v>
      </c>
      <c r="L5077" s="23">
        <f ca="1">NETWORKDAYS(LeaveTracker[[#This Row],[Start Date]],LeaveTracker[[#This Row],[End Date]],lstHolidays)</f>
        <v>1</v>
      </c>
      <c r="M5077" s="27"/>
    </row>
    <row r="5078" spans="1:13" ht="30" customHeight="1" x14ac:dyDescent="0.3">
      <c r="A5078" s="27">
        <f t="shared" si="54"/>
        <v>1346</v>
      </c>
      <c r="B5078" s="31">
        <v>45029</v>
      </c>
      <c r="C5078" s="31">
        <v>45004</v>
      </c>
      <c r="D5078" s="19" t="s">
        <v>1932</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19" t="s">
        <v>81</v>
      </c>
      <c r="K5078" s="61" t="str">
        <f>LeaveTracker[[#This Row],[Days]]&amp;" "&amp;LeaveTracker[[#This Row],[Type of Leave]]</f>
        <v>1 SL</v>
      </c>
      <c r="L5078" s="23">
        <v>1</v>
      </c>
      <c r="M5078" s="27"/>
    </row>
    <row r="5079" spans="1:13" ht="30" customHeight="1" x14ac:dyDescent="0.3">
      <c r="A5079" s="27">
        <f t="shared" si="54"/>
        <v>1347</v>
      </c>
      <c r="B5079" s="31">
        <v>45029</v>
      </c>
      <c r="C5079" s="31">
        <v>45005</v>
      </c>
      <c r="D5079" s="19" t="s">
        <v>1768</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19" t="s">
        <v>82</v>
      </c>
      <c r="K5079" s="61" t="str">
        <f ca="1">LeaveTracker[[#This Row],[Days]]&amp;" "&amp;LeaveTracker[[#This Row],[Type of Leave]]</f>
        <v>1 VL</v>
      </c>
      <c r="L5079" s="23">
        <f ca="1">NETWORKDAYS(LeaveTracker[[#This Row],[Start Date]],LeaveTracker[[#This Row],[End Date]],lstHolidays)</f>
        <v>1</v>
      </c>
      <c r="M5079" s="27"/>
    </row>
    <row r="5080" spans="1:13" ht="30" customHeight="1" x14ac:dyDescent="0.3">
      <c r="A5080" s="27">
        <f t="shared" si="54"/>
        <v>1348</v>
      </c>
      <c r="B5080" s="31">
        <v>45029</v>
      </c>
      <c r="C5080" s="31">
        <v>45019</v>
      </c>
      <c r="D5080" s="19" t="s">
        <v>2129</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19" t="s">
        <v>81</v>
      </c>
      <c r="K5080" s="61" t="str">
        <f ca="1">LeaveTracker[[#This Row],[Days]]&amp;" "&amp;LeaveTracker[[#This Row],[Type of Leave]]</f>
        <v>1 SL</v>
      </c>
      <c r="L5080" s="23">
        <f ca="1">NETWORKDAYS(LeaveTracker[[#This Row],[Start Date]],LeaveTracker[[#This Row],[End Date]],lstHolidays)</f>
        <v>1</v>
      </c>
      <c r="M5080" s="27"/>
    </row>
    <row r="5081" spans="1:13" ht="30" customHeight="1" x14ac:dyDescent="0.3">
      <c r="A5081" s="27">
        <f t="shared" si="54"/>
        <v>1349</v>
      </c>
      <c r="B5081" s="31">
        <v>45029</v>
      </c>
      <c r="C5081" s="31">
        <v>44971</v>
      </c>
      <c r="D5081" s="19" t="s">
        <v>473</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19" t="s">
        <v>81</v>
      </c>
      <c r="K5081" s="61" t="str">
        <f ca="1">LeaveTracker[[#This Row],[Days]]&amp;" "&amp;LeaveTracker[[#This Row],[Type of Leave]]</f>
        <v>1 SL</v>
      </c>
      <c r="L5081" s="23">
        <f ca="1">NETWORKDAYS(LeaveTracker[[#This Row],[Start Date]],LeaveTracker[[#This Row],[End Date]],lstHolidays)</f>
        <v>1</v>
      </c>
      <c r="M5081" s="27"/>
    </row>
    <row r="5082" spans="1:13" ht="30" customHeight="1" x14ac:dyDescent="0.3">
      <c r="A5082" s="27">
        <f t="shared" si="54"/>
        <v>1350</v>
      </c>
      <c r="B5082" s="31">
        <v>45029</v>
      </c>
      <c r="C5082" s="31">
        <v>44979</v>
      </c>
      <c r="D5082" s="19" t="s">
        <v>1070</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19" t="s">
        <v>298</v>
      </c>
      <c r="J5082" s="43" t="s">
        <v>105</v>
      </c>
      <c r="K5082" s="61" t="str">
        <f ca="1">LeaveTracker[[#This Row],[Days]]&amp;" "&amp;LeaveTracker[[#This Row],[Type of Leave]]</f>
        <v>1 OTHER</v>
      </c>
      <c r="L5082" s="23">
        <f ca="1">NETWORKDAYS(LeaveTracker[[#This Row],[Start Date]],LeaveTracker[[#This Row],[End Date]],lstHolidays)</f>
        <v>1</v>
      </c>
      <c r="M5082" s="27"/>
    </row>
    <row r="5083" spans="1:13" ht="30" customHeight="1" x14ac:dyDescent="0.3">
      <c r="A5083" s="27">
        <f t="shared" si="54"/>
        <v>1351</v>
      </c>
      <c r="B5083" s="31">
        <v>45029</v>
      </c>
      <c r="C5083" s="31">
        <v>44973</v>
      </c>
      <c r="D5083" s="19" t="s">
        <v>1070</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19" t="s">
        <v>81</v>
      </c>
      <c r="K5083" s="61" t="str">
        <f ca="1">LeaveTracker[[#This Row],[Days]]&amp;" "&amp;LeaveTracker[[#This Row],[Type of Leave]]</f>
        <v>3 SL</v>
      </c>
      <c r="L5083" s="23">
        <f ca="1">NETWORKDAYS(LeaveTracker[[#This Row],[Start Date]],LeaveTracker[[#This Row],[End Date]],lstHolidays)</f>
        <v>3</v>
      </c>
      <c r="M5083" s="27"/>
    </row>
    <row r="5084" spans="1:13" ht="30" customHeight="1" x14ac:dyDescent="0.3">
      <c r="A5084" s="27">
        <f t="shared" si="54"/>
        <v>1352</v>
      </c>
      <c r="B5084" s="31">
        <v>45029</v>
      </c>
      <c r="C5084" s="31">
        <v>44977</v>
      </c>
      <c r="D5084" s="19" t="s">
        <v>473</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19" t="s">
        <v>81</v>
      </c>
      <c r="K5084" s="61" t="str">
        <f ca="1">LeaveTracker[[#This Row],[Days]]&amp;" "&amp;LeaveTracker[[#This Row],[Type of Leave]]</f>
        <v>1 SL</v>
      </c>
      <c r="L5084" s="23">
        <f ca="1">NETWORKDAYS(LeaveTracker[[#This Row],[Start Date]],LeaveTracker[[#This Row],[End Date]],lstHolidays)</f>
        <v>1</v>
      </c>
      <c r="M5084" s="27"/>
    </row>
    <row r="5085" spans="1:13" ht="30" customHeight="1" x14ac:dyDescent="0.3">
      <c r="A5085" s="27">
        <f t="shared" si="54"/>
        <v>1353</v>
      </c>
      <c r="B5085" s="31">
        <v>45029</v>
      </c>
      <c r="C5085" s="31">
        <v>44967</v>
      </c>
      <c r="D5085" s="19" t="s">
        <v>522</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19" t="s">
        <v>298</v>
      </c>
      <c r="J5085" s="43" t="s">
        <v>274</v>
      </c>
      <c r="K5085" s="61" t="str">
        <f ca="1">LeaveTracker[[#This Row],[Days]]&amp;" "&amp;LeaveTracker[[#This Row],[Type of Leave]]</f>
        <v>1 OTHER</v>
      </c>
      <c r="L5085" s="23">
        <f ca="1">NETWORKDAYS(LeaveTracker[[#This Row],[Start Date]],LeaveTracker[[#This Row],[End Date]],lstHolidays)</f>
        <v>1</v>
      </c>
      <c r="M5085" s="27"/>
    </row>
    <row r="5086" spans="1:13" ht="30"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19" t="s">
        <v>81</v>
      </c>
      <c r="K5086" s="61" t="str">
        <f ca="1">LeaveTracker[[#This Row],[Days]]&amp;" "&amp;LeaveTracker[[#This Row],[Type of Leave]]</f>
        <v>1 SL</v>
      </c>
      <c r="L5086" s="23">
        <f ca="1">NETWORKDAYS(LeaveTracker[[#This Row],[Start Date]],LeaveTracker[[#This Row],[End Date]],lstHolidays)</f>
        <v>1</v>
      </c>
      <c r="M5086" s="27"/>
    </row>
    <row r="5087" spans="1:13" ht="30" customHeight="1" x14ac:dyDescent="0.3">
      <c r="A5087" s="27">
        <f t="shared" si="55"/>
        <v>1355</v>
      </c>
      <c r="B5087" s="31">
        <v>45029</v>
      </c>
      <c r="C5087" s="31">
        <v>44988</v>
      </c>
      <c r="D5087" s="19" t="s">
        <v>304</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19" t="s">
        <v>81</v>
      </c>
      <c r="K5087" s="61" t="str">
        <f ca="1">LeaveTracker[[#This Row],[Days]]&amp;" "&amp;LeaveTracker[[#This Row],[Type of Leave]]</f>
        <v>1 SL</v>
      </c>
      <c r="L5087" s="23">
        <f ca="1">NETWORKDAYS(LeaveTracker[[#This Row],[Start Date]],LeaveTracker[[#This Row],[End Date]],lstHolidays)</f>
        <v>1</v>
      </c>
      <c r="M5087" s="27"/>
    </row>
    <row r="5088" spans="1:13" ht="30" customHeight="1" x14ac:dyDescent="0.3">
      <c r="A5088" s="27">
        <f t="shared" si="55"/>
        <v>1356</v>
      </c>
      <c r="B5088" s="31">
        <v>45029</v>
      </c>
      <c r="C5088" s="24">
        <v>44977</v>
      </c>
      <c r="D5088" s="19" t="s">
        <v>471</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19" t="s">
        <v>298</v>
      </c>
      <c r="J5088" s="43" t="s">
        <v>105</v>
      </c>
      <c r="K5088" s="61" t="str">
        <f ca="1">LeaveTracker[[#This Row],[Days]]&amp;" "&amp;LeaveTracker[[#This Row],[Type of Leave]]</f>
        <v>2 OTHER</v>
      </c>
      <c r="L5088" s="23">
        <f ca="1">NETWORKDAYS(LeaveTracker[[#This Row],[Start Date]],LeaveTracker[[#This Row],[End Date]],lstHolidays)</f>
        <v>2</v>
      </c>
      <c r="M5088" s="27"/>
    </row>
    <row r="5089" spans="1:13" ht="30" customHeight="1" x14ac:dyDescent="0.3">
      <c r="A5089" s="27">
        <f t="shared" si="55"/>
        <v>1357</v>
      </c>
      <c r="B5089" s="31">
        <v>45029</v>
      </c>
      <c r="C5089" s="31">
        <v>44990</v>
      </c>
      <c r="D5089" s="19" t="s">
        <v>1095</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19" t="s">
        <v>81</v>
      </c>
      <c r="K5089" s="61" t="str">
        <f ca="1">LeaveTracker[[#This Row],[Days]]&amp;" "&amp;LeaveTracker[[#This Row],[Type of Leave]]</f>
        <v>1 SL</v>
      </c>
      <c r="L5089" s="23">
        <f ca="1">NETWORKDAYS(LeaveTracker[[#This Row],[Start Date]],LeaveTracker[[#This Row],[End Date]],lstHolidays)</f>
        <v>1</v>
      </c>
      <c r="M5089" s="27"/>
    </row>
    <row r="5090" spans="1:13" ht="30" customHeight="1" x14ac:dyDescent="0.3">
      <c r="A5090" s="27">
        <f t="shared" si="55"/>
        <v>1358</v>
      </c>
      <c r="B5090" s="31">
        <v>45029</v>
      </c>
      <c r="C5090" s="31">
        <v>44990</v>
      </c>
      <c r="D5090" s="19" t="s">
        <v>2129</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19" t="s">
        <v>81</v>
      </c>
      <c r="K5090" s="61" t="str">
        <f ca="1">LeaveTracker[[#This Row],[Days]]&amp;" "&amp;LeaveTracker[[#This Row],[Type of Leave]]</f>
        <v>2 SL</v>
      </c>
      <c r="L5090" s="23">
        <f ca="1">NETWORKDAYS(LeaveTracker[[#This Row],[Start Date]],LeaveTracker[[#This Row],[End Date]],lstHolidays)</f>
        <v>2</v>
      </c>
      <c r="M5090" s="27"/>
    </row>
    <row r="5091" spans="1:13" ht="30" customHeight="1" x14ac:dyDescent="0.3">
      <c r="A5091" s="27">
        <f t="shared" si="55"/>
        <v>1359</v>
      </c>
      <c r="B5091" s="31">
        <v>45029</v>
      </c>
      <c r="C5091" s="31">
        <v>44988</v>
      </c>
      <c r="D5091" s="19" t="s">
        <v>1078</v>
      </c>
      <c r="E5091" s="19" t="str">
        <f>IF(ISBLANK(LeaveTracker[[#This Row],[Employee Name]]),"-----",VLOOKUP(LeaveTracker[[#This Row],[Employee Name]],Employees[[Employee Name]:[Office]],7))</f>
        <v>CTO</v>
      </c>
      <c r="F5091" s="19" t="str">
        <f>IF(ISBLANK(LeaveTracker[[#This Row],[Employee Name]]),"-----",VLOOKUP(LeaveTracker[[#This Row],[Employee Name]],Employees[[Employee Name]:[Office]],6))</f>
        <v>REGULAR</v>
      </c>
      <c r="G5091" s="24">
        <v>44988</v>
      </c>
      <c r="H5091" s="24">
        <v>44988</v>
      </c>
      <c r="I5091" s="19" t="s">
        <v>81</v>
      </c>
      <c r="K5091" s="61" t="str">
        <f ca="1">LeaveTracker[[#This Row],[Days]]&amp;" "&amp;LeaveTracker[[#This Row],[Type of Leave]]</f>
        <v>1 SL</v>
      </c>
      <c r="L5091" s="23">
        <f ca="1">NETWORKDAYS(LeaveTracker[[#This Row],[Start Date]],LeaveTracker[[#This Row],[End Date]],lstHolidays)</f>
        <v>1</v>
      </c>
      <c r="M5091" s="27"/>
    </row>
    <row r="5092" spans="1:13" ht="30" customHeight="1" x14ac:dyDescent="0.3">
      <c r="A5092" s="27">
        <f t="shared" si="55"/>
        <v>1360</v>
      </c>
      <c r="B5092" s="31">
        <v>45029</v>
      </c>
      <c r="C5092" s="31">
        <v>44987</v>
      </c>
      <c r="D5092" s="19" t="s">
        <v>632</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19" t="s">
        <v>298</v>
      </c>
      <c r="J5092" s="43" t="s">
        <v>105</v>
      </c>
      <c r="K5092" s="61" t="str">
        <f ca="1">LeaveTracker[[#This Row],[Days]]&amp;" "&amp;LeaveTracker[[#This Row],[Type of Leave]]</f>
        <v>3 OTHER</v>
      </c>
      <c r="L5092" s="23">
        <f ca="1">NETWORKDAYS(LeaveTracker[[#This Row],[Start Date]],LeaveTracker[[#This Row],[End Date]],lstHolidays)</f>
        <v>3</v>
      </c>
      <c r="M5092" s="27"/>
    </row>
    <row r="5093" spans="1:13" ht="30" customHeight="1" x14ac:dyDescent="0.3">
      <c r="A5093" s="27">
        <f t="shared" si="55"/>
        <v>1361</v>
      </c>
      <c r="B5093" s="31">
        <v>45029</v>
      </c>
      <c r="C5093" s="24">
        <v>44986</v>
      </c>
      <c r="D5093" s="19" t="s">
        <v>2247</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19" t="s">
        <v>81</v>
      </c>
      <c r="K5093" s="61" t="str">
        <f ca="1">LeaveTracker[[#This Row],[Days]]&amp;" "&amp;LeaveTracker[[#This Row],[Type of Leave]]</f>
        <v>1 SL</v>
      </c>
      <c r="L5093" s="23">
        <f ca="1">NETWORKDAYS(LeaveTracker[[#This Row],[Start Date]],LeaveTracker[[#This Row],[End Date]],lstHolidays)</f>
        <v>1</v>
      </c>
      <c r="M5093" s="27"/>
    </row>
    <row r="5094" spans="1:13" ht="30" customHeight="1" x14ac:dyDescent="0.3">
      <c r="A5094" s="27">
        <f t="shared" si="55"/>
        <v>1362</v>
      </c>
      <c r="B5094" s="31">
        <v>45029</v>
      </c>
      <c r="C5094" s="31">
        <v>44988</v>
      </c>
      <c r="D5094" s="8" t="s">
        <v>1985</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19" t="s">
        <v>82</v>
      </c>
      <c r="K5094" s="61" t="str">
        <f ca="1">LeaveTracker[[#This Row],[Days]]&amp;" "&amp;LeaveTracker[[#This Row],[Type of Leave]]</f>
        <v>5 VL</v>
      </c>
      <c r="L5094" s="23">
        <f ca="1">NETWORKDAYS(LeaveTracker[[#This Row],[Start Date]],LeaveTracker[[#This Row],[End Date]],lstHolidays)</f>
        <v>5</v>
      </c>
      <c r="M5094" s="27"/>
    </row>
    <row r="5095" spans="1:13" ht="30" customHeight="1" x14ac:dyDescent="0.3">
      <c r="A5095" s="27">
        <f t="shared" si="55"/>
        <v>1363</v>
      </c>
      <c r="B5095" s="31">
        <v>45029</v>
      </c>
      <c r="C5095" s="31">
        <v>44992</v>
      </c>
      <c r="D5095" s="19" t="s">
        <v>1306</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19" t="s">
        <v>298</v>
      </c>
      <c r="J5095" s="43" t="s">
        <v>105</v>
      </c>
      <c r="K5095" s="61" t="str">
        <f ca="1">LeaveTracker[[#This Row],[Days]]&amp;" "&amp;LeaveTracker[[#This Row],[Type of Leave]]</f>
        <v>1 OTHER</v>
      </c>
      <c r="L5095" s="23">
        <f ca="1">NETWORKDAYS(LeaveTracker[[#This Row],[Start Date]],LeaveTracker[[#This Row],[End Date]],lstHolidays)</f>
        <v>1</v>
      </c>
      <c r="M5095" s="27"/>
    </row>
    <row r="5096" spans="1:13" ht="30" customHeight="1" x14ac:dyDescent="0.3">
      <c r="A5096" s="27">
        <f t="shared" si="55"/>
        <v>1364</v>
      </c>
      <c r="B5096" s="31">
        <v>45029</v>
      </c>
      <c r="C5096" s="31">
        <v>44992</v>
      </c>
      <c r="D5096" s="19" t="s">
        <v>1306</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19" t="s">
        <v>298</v>
      </c>
      <c r="J5096" s="43" t="s">
        <v>158</v>
      </c>
      <c r="K5096" s="61" t="str">
        <f ca="1">LeaveTracker[[#This Row],[Days]]&amp;" "&amp;LeaveTracker[[#This Row],[Type of Leave]]</f>
        <v>1 OTHER</v>
      </c>
      <c r="L5096" s="23">
        <f ca="1">NETWORKDAYS(LeaveTracker[[#This Row],[Start Date]],LeaveTracker[[#This Row],[End Date]],lstHolidays)</f>
        <v>1</v>
      </c>
      <c r="M5096" s="27"/>
    </row>
    <row r="5097" spans="1:13" ht="30" customHeight="1" x14ac:dyDescent="0.3">
      <c r="A5097" s="27">
        <f t="shared" si="55"/>
        <v>1365</v>
      </c>
      <c r="B5097" s="31">
        <v>45029</v>
      </c>
      <c r="C5097" s="31">
        <v>44992</v>
      </c>
      <c r="D5097" s="19" t="s">
        <v>2205</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19" t="s">
        <v>298</v>
      </c>
      <c r="J5097" s="43" t="s">
        <v>105</v>
      </c>
      <c r="K5097" s="61" t="str">
        <f ca="1">LeaveTracker[[#This Row],[Days]]&amp;" "&amp;LeaveTracker[[#This Row],[Type of Leave]]</f>
        <v>1 OTHER</v>
      </c>
      <c r="L5097" s="23">
        <f ca="1">NETWORKDAYS(LeaveTracker[[#This Row],[Start Date]],LeaveTracker[[#This Row],[End Date]],lstHolidays)</f>
        <v>1</v>
      </c>
      <c r="M5097" s="27"/>
    </row>
    <row r="5098" spans="1:13" ht="30" customHeight="1" x14ac:dyDescent="0.3">
      <c r="A5098" s="27">
        <f t="shared" si="55"/>
        <v>1366</v>
      </c>
      <c r="B5098" s="31">
        <v>45029</v>
      </c>
      <c r="C5098" s="31">
        <v>44992</v>
      </c>
      <c r="D5098" s="19" t="s">
        <v>2205</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19" t="s">
        <v>298</v>
      </c>
      <c r="J5098" s="43" t="s">
        <v>158</v>
      </c>
      <c r="K5098" s="61" t="str">
        <f ca="1">LeaveTracker[[#This Row],[Days]]&amp;" "&amp;LeaveTracker[[#This Row],[Type of Leave]]</f>
        <v>1 OTHER</v>
      </c>
      <c r="L5098" s="23">
        <f ca="1">NETWORKDAYS(LeaveTracker[[#This Row],[Start Date]],LeaveTracker[[#This Row],[End Date]],lstHolidays)</f>
        <v>1</v>
      </c>
      <c r="M5098" s="27"/>
    </row>
    <row r="5099" spans="1:13" ht="30" customHeight="1" x14ac:dyDescent="0.3">
      <c r="A5099" s="27">
        <f t="shared" si="55"/>
        <v>1367</v>
      </c>
      <c r="B5099" s="31">
        <v>45029</v>
      </c>
      <c r="C5099" s="31">
        <v>44992</v>
      </c>
      <c r="D5099" s="19" t="s">
        <v>2248</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19" t="s">
        <v>298</v>
      </c>
      <c r="J5099" s="43" t="s">
        <v>158</v>
      </c>
      <c r="K5099" s="61" t="str">
        <f ca="1">LeaveTracker[[#This Row],[Days]]&amp;" "&amp;LeaveTracker[[#This Row],[Type of Leave]]</f>
        <v>0 OTHER</v>
      </c>
      <c r="L5099" s="23">
        <f ca="1">NETWORKDAYS(LeaveTracker[[#This Row],[Start Date]],LeaveTracker[[#This Row],[End Date]],lstHolidays)</f>
        <v>0</v>
      </c>
      <c r="M5099" s="27"/>
    </row>
    <row r="5100" spans="1:13" ht="30" customHeight="1" x14ac:dyDescent="0.3">
      <c r="A5100" s="27">
        <f t="shared" si="55"/>
        <v>1368</v>
      </c>
      <c r="B5100" s="31">
        <v>45029</v>
      </c>
      <c r="C5100" s="31">
        <v>44992</v>
      </c>
      <c r="D5100" s="19" t="s">
        <v>2231</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19" t="s">
        <v>298</v>
      </c>
      <c r="J5100" s="43" t="s">
        <v>158</v>
      </c>
      <c r="K5100" s="61" t="str">
        <f ca="1">LeaveTracker[[#This Row],[Days]]&amp;" "&amp;LeaveTracker[[#This Row],[Type of Leave]]</f>
        <v>1 OTHER</v>
      </c>
      <c r="L5100" s="23">
        <f ca="1">NETWORKDAYS(LeaveTracker[[#This Row],[Start Date]],LeaveTracker[[#This Row],[End Date]],lstHolidays)</f>
        <v>1</v>
      </c>
      <c r="M5100" s="27"/>
    </row>
    <row r="5101" spans="1:13" ht="30" customHeight="1" x14ac:dyDescent="0.3">
      <c r="A5101" s="27">
        <f t="shared" si="55"/>
        <v>1369</v>
      </c>
      <c r="B5101" s="31">
        <v>45029</v>
      </c>
      <c r="C5101" s="31">
        <v>44992</v>
      </c>
      <c r="D5101" s="19" t="s">
        <v>1991</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19" t="s">
        <v>82</v>
      </c>
      <c r="K5101" s="61" t="str">
        <f ca="1">LeaveTracker[[#This Row],[Days]]&amp;" "&amp;LeaveTracker[[#This Row],[Type of Leave]]</f>
        <v>3 VL</v>
      </c>
      <c r="L5101" s="23">
        <f ca="1">NETWORKDAYS(LeaveTracker[[#This Row],[Start Date]],LeaveTracker[[#This Row],[End Date]],lstHolidays)</f>
        <v>3</v>
      </c>
      <c r="M5101" s="27"/>
    </row>
    <row r="5102" spans="1:13" ht="30" customHeight="1" x14ac:dyDescent="0.3">
      <c r="A5102" s="27">
        <f t="shared" si="55"/>
        <v>1370</v>
      </c>
      <c r="B5102" s="31">
        <v>45029</v>
      </c>
      <c r="C5102" s="31">
        <v>45020</v>
      </c>
      <c r="D5102" s="19" t="s">
        <v>1779</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19" t="s">
        <v>81</v>
      </c>
      <c r="K5102" s="61" t="str">
        <f ca="1">LeaveTracker[[#This Row],[Days]]&amp;" "&amp;LeaveTracker[[#This Row],[Type of Leave]]</f>
        <v>2 SL</v>
      </c>
      <c r="L5102" s="23">
        <f ca="1">NETWORKDAYS(LeaveTracker[[#This Row],[Start Date]],LeaveTracker[[#This Row],[End Date]],lstHolidays)</f>
        <v>2</v>
      </c>
      <c r="M5102" s="27"/>
    </row>
    <row r="5103" spans="1:13" ht="30" customHeight="1" x14ac:dyDescent="0.3">
      <c r="A5103" s="27">
        <v>1370</v>
      </c>
      <c r="B5103" s="31">
        <v>45029</v>
      </c>
      <c r="C5103" s="31">
        <v>45020</v>
      </c>
      <c r="D5103" s="19" t="s">
        <v>1779</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19" t="s">
        <v>81</v>
      </c>
      <c r="K5103" s="61" t="str">
        <f>LeaveTracker[[#This Row],[Days]]&amp;" "&amp;LeaveTracker[[#This Row],[Type of Leave]]</f>
        <v>1 SL</v>
      </c>
      <c r="L5103" s="23">
        <v>1</v>
      </c>
      <c r="M5103" s="27"/>
    </row>
    <row r="5104" spans="1:13" ht="30" customHeight="1" x14ac:dyDescent="0.3">
      <c r="A5104" s="27">
        <f t="shared" si="55"/>
        <v>1371</v>
      </c>
      <c r="B5104" s="31">
        <v>45029</v>
      </c>
      <c r="C5104" s="31">
        <v>45027</v>
      </c>
      <c r="D5104" s="19" t="s">
        <v>2251</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19" t="s">
        <v>82</v>
      </c>
      <c r="K5104" s="61" t="str">
        <f ca="1">LeaveTracker[[#This Row],[Days]]&amp;" "&amp;LeaveTracker[[#This Row],[Type of Leave]]</f>
        <v>2 VL</v>
      </c>
      <c r="L5104" s="23">
        <f ca="1">NETWORKDAYS(LeaveTracker[[#This Row],[Start Date]],LeaveTracker[[#This Row],[End Date]],lstHolidays)</f>
        <v>2</v>
      </c>
      <c r="M5104" s="27"/>
    </row>
    <row r="5105" spans="1:13" ht="30" customHeight="1" x14ac:dyDescent="0.3">
      <c r="A5105" s="27">
        <f t="shared" si="55"/>
        <v>1372</v>
      </c>
      <c r="B5105" s="31">
        <v>45029</v>
      </c>
      <c r="C5105" s="31">
        <v>44988</v>
      </c>
      <c r="D5105" s="19" t="s">
        <v>1025</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19" t="s">
        <v>81</v>
      </c>
      <c r="K5105" s="61" t="str">
        <f ca="1">LeaveTracker[[#This Row],[Days]]&amp;" "&amp;LeaveTracker[[#This Row],[Type of Leave]]</f>
        <v>1 SL</v>
      </c>
      <c r="L5105" s="23">
        <f ca="1">NETWORKDAYS(LeaveTracker[[#This Row],[Start Date]],LeaveTracker[[#This Row],[End Date]],lstHolidays)</f>
        <v>1</v>
      </c>
      <c r="M5105" s="27"/>
    </row>
    <row r="5106" spans="1:13" ht="30" customHeight="1" x14ac:dyDescent="0.3">
      <c r="A5106" s="27">
        <f t="shared" si="55"/>
        <v>1373</v>
      </c>
      <c r="B5106" s="31">
        <v>45029</v>
      </c>
      <c r="C5106" s="31">
        <v>44992</v>
      </c>
      <c r="D5106" s="19" t="s">
        <v>2254</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19" t="s">
        <v>298</v>
      </c>
      <c r="J5106" s="43" t="s">
        <v>105</v>
      </c>
      <c r="K5106" s="61" t="str">
        <f ca="1">LeaveTracker[[#This Row],[Days]]&amp;" "&amp;LeaveTracker[[#This Row],[Type of Leave]]</f>
        <v>3 OTHER</v>
      </c>
      <c r="L5106" s="23">
        <f ca="1">NETWORKDAYS(LeaveTracker[[#This Row],[Start Date]],LeaveTracker[[#This Row],[End Date]],lstHolidays)</f>
        <v>3</v>
      </c>
      <c r="M5106" s="27"/>
    </row>
    <row r="5107" spans="1:13" ht="30" customHeight="1" x14ac:dyDescent="0.3">
      <c r="A5107" s="27">
        <f t="shared" si="55"/>
        <v>1374</v>
      </c>
      <c r="B5107" s="31">
        <v>45029</v>
      </c>
      <c r="C5107" s="31">
        <v>44991</v>
      </c>
      <c r="D5107" s="19" t="s">
        <v>708</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19" t="s">
        <v>298</v>
      </c>
      <c r="J5107" s="43" t="s">
        <v>105</v>
      </c>
      <c r="K5107" s="61" t="str">
        <f ca="1">LeaveTracker[[#This Row],[Days]]&amp;" "&amp;LeaveTracker[[#This Row],[Type of Leave]]</f>
        <v>0 OTHER</v>
      </c>
      <c r="L5107" s="23">
        <f ca="1">NETWORKDAYS(LeaveTracker[[#This Row],[Start Date]],LeaveTracker[[#This Row],[End Date]],lstHolidays)</f>
        <v>0</v>
      </c>
      <c r="M5107" s="27"/>
    </row>
    <row r="5108" spans="1:13" ht="30" customHeight="1" x14ac:dyDescent="0.3">
      <c r="A5108" s="27">
        <f t="shared" si="55"/>
        <v>1375</v>
      </c>
      <c r="B5108" s="31">
        <v>45029</v>
      </c>
      <c r="C5108" s="31">
        <v>44978</v>
      </c>
      <c r="D5108" s="19" t="s">
        <v>863</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19" t="s">
        <v>81</v>
      </c>
      <c r="K5108" s="61" t="str">
        <f ca="1">LeaveTracker[[#This Row],[Days]]&amp;" "&amp;LeaveTracker[[#This Row],[Type of Leave]]</f>
        <v>1 SL</v>
      </c>
      <c r="L5108" s="23">
        <f ca="1">NETWORKDAYS(LeaveTracker[[#This Row],[Start Date]],LeaveTracker[[#This Row],[End Date]],lstHolidays)</f>
        <v>1</v>
      </c>
      <c r="M5108" s="27"/>
    </row>
    <row r="5109" spans="1:13" ht="30" customHeight="1" x14ac:dyDescent="0.3">
      <c r="A5109" s="27">
        <v>1375</v>
      </c>
      <c r="B5109" s="31">
        <v>45029</v>
      </c>
      <c r="C5109" s="31">
        <v>44978</v>
      </c>
      <c r="D5109" s="19" t="s">
        <v>863</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19" t="s">
        <v>81</v>
      </c>
      <c r="K5109" s="61" t="str">
        <f ca="1">LeaveTracker[[#This Row],[Days]]&amp;" "&amp;LeaveTracker[[#This Row],[Type of Leave]]</f>
        <v>10 SL</v>
      </c>
      <c r="L5109" s="23">
        <f ca="1">NETWORKDAYS(LeaveTracker[[#This Row],[Start Date]],LeaveTracker[[#This Row],[End Date]],lstHolidays)</f>
        <v>10</v>
      </c>
      <c r="M5109" s="27"/>
    </row>
    <row r="5110" spans="1:13" ht="30" customHeight="1" x14ac:dyDescent="0.3">
      <c r="A5110" s="27">
        <f t="shared" si="55"/>
        <v>1376</v>
      </c>
      <c r="B5110" s="31">
        <v>45029</v>
      </c>
      <c r="C5110" s="31">
        <v>44993</v>
      </c>
      <c r="D5110" s="19" t="s">
        <v>630</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19" t="s">
        <v>298</v>
      </c>
      <c r="J5110" s="43" t="s">
        <v>274</v>
      </c>
      <c r="K5110" s="61" t="str">
        <f ca="1">LeaveTracker[[#This Row],[Days]]&amp;" "&amp;LeaveTracker[[#This Row],[Type of Leave]]</f>
        <v>1 OTHER</v>
      </c>
      <c r="L5110" s="23">
        <f ca="1">NETWORKDAYS(LeaveTracker[[#This Row],[Start Date]],LeaveTracker[[#This Row],[End Date]],lstHolidays)</f>
        <v>1</v>
      </c>
      <c r="M5110" s="27"/>
    </row>
    <row r="5111" spans="1:13" ht="30" customHeight="1" x14ac:dyDescent="0.3">
      <c r="A5111" s="27">
        <f t="shared" si="55"/>
        <v>1377</v>
      </c>
      <c r="B5111" s="31">
        <v>45029</v>
      </c>
      <c r="C5111" s="31">
        <v>44992</v>
      </c>
      <c r="D5111" s="19" t="s">
        <v>407</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19" t="s">
        <v>82</v>
      </c>
      <c r="K5111" s="61" t="str">
        <f ca="1">LeaveTracker[[#This Row],[Days]]&amp;" "&amp;LeaveTracker[[#This Row],[Type of Leave]]</f>
        <v>1 VL</v>
      </c>
      <c r="L5111" s="23">
        <f ca="1">NETWORKDAYS(LeaveTracker[[#This Row],[Start Date]],LeaveTracker[[#This Row],[End Date]],lstHolidays)</f>
        <v>1</v>
      </c>
      <c r="M5111" s="27"/>
    </row>
    <row r="5112" spans="1:13" ht="30" customHeight="1" x14ac:dyDescent="0.3">
      <c r="A5112" s="27">
        <f t="shared" si="55"/>
        <v>1378</v>
      </c>
      <c r="B5112" s="31">
        <v>45029</v>
      </c>
      <c r="C5112" s="31">
        <v>44992</v>
      </c>
      <c r="D5112" s="19" t="s">
        <v>371</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19" t="s">
        <v>82</v>
      </c>
      <c r="K5112" s="61" t="str">
        <f ca="1">LeaveTracker[[#This Row],[Days]]&amp;" "&amp;LeaveTracker[[#This Row],[Type of Leave]]</f>
        <v>1 VL</v>
      </c>
      <c r="L5112" s="23">
        <f ca="1">NETWORKDAYS(LeaveTracker[[#This Row],[Start Date]],LeaveTracker[[#This Row],[End Date]],lstHolidays)</f>
        <v>1</v>
      </c>
      <c r="M5112" s="27"/>
    </row>
    <row r="5113" spans="1:13" ht="30" customHeight="1" x14ac:dyDescent="0.3">
      <c r="A5113" s="27">
        <f t="shared" si="55"/>
        <v>1379</v>
      </c>
      <c r="B5113" s="31">
        <v>45029</v>
      </c>
      <c r="C5113" s="31">
        <v>44992</v>
      </c>
      <c r="D5113" s="19" t="s">
        <v>470</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19" t="s">
        <v>81</v>
      </c>
      <c r="K5113" s="61" t="str">
        <f ca="1">LeaveTracker[[#This Row],[Days]]&amp;" "&amp;LeaveTracker[[#This Row],[Type of Leave]]</f>
        <v>1 SL</v>
      </c>
      <c r="L5113" s="23">
        <f ca="1">NETWORKDAYS(LeaveTracker[[#This Row],[Start Date]],LeaveTracker[[#This Row],[End Date]],lstHolidays)</f>
        <v>1</v>
      </c>
      <c r="M5113" s="27"/>
    </row>
    <row r="5114" spans="1:13" ht="30" customHeight="1" x14ac:dyDescent="0.3">
      <c r="A5114" s="27">
        <f t="shared" si="55"/>
        <v>1380</v>
      </c>
      <c r="B5114" s="31">
        <v>45029</v>
      </c>
      <c r="C5114" s="31">
        <v>44993</v>
      </c>
      <c r="D5114" s="19" t="s">
        <v>422</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19" t="s">
        <v>81</v>
      </c>
      <c r="K5114" s="61" t="str">
        <f ca="1">LeaveTracker[[#This Row],[Days]]&amp;" "&amp;LeaveTracker[[#This Row],[Type of Leave]]</f>
        <v>2 SL</v>
      </c>
      <c r="L5114" s="23">
        <f ca="1">NETWORKDAYS(LeaveTracker[[#This Row],[Start Date]],LeaveTracker[[#This Row],[End Date]],lstHolidays)</f>
        <v>2</v>
      </c>
      <c r="M5114" s="27"/>
    </row>
    <row r="5115" spans="1:13" ht="30" customHeight="1" x14ac:dyDescent="0.3">
      <c r="A5115" s="27">
        <f t="shared" si="55"/>
        <v>1381</v>
      </c>
      <c r="B5115" s="31">
        <v>45029</v>
      </c>
      <c r="C5115" s="31">
        <v>44994</v>
      </c>
      <c r="D5115" s="19" t="s">
        <v>1060</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19" t="s">
        <v>81</v>
      </c>
      <c r="K5115" s="61" t="str">
        <f ca="1">LeaveTracker[[#This Row],[Days]]&amp;" "&amp;LeaveTracker[[#This Row],[Type of Leave]]</f>
        <v>1 SL</v>
      </c>
      <c r="L5115" s="23">
        <f ca="1">NETWORKDAYS(LeaveTracker[[#This Row],[Start Date]],LeaveTracker[[#This Row],[End Date]],lstHolidays)</f>
        <v>1</v>
      </c>
      <c r="M5115" s="27"/>
    </row>
    <row r="5116" spans="1:13" ht="30" customHeight="1" x14ac:dyDescent="0.3">
      <c r="A5116" s="27">
        <f t="shared" si="55"/>
        <v>1382</v>
      </c>
      <c r="B5116" s="31">
        <v>45029</v>
      </c>
      <c r="C5116" s="31">
        <v>45014</v>
      </c>
      <c r="D5116" s="19" t="s">
        <v>624</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19" t="s">
        <v>82</v>
      </c>
      <c r="K5116" s="61" t="str">
        <f ca="1">LeaveTracker[[#This Row],[Days]]&amp;" "&amp;LeaveTracker[[#This Row],[Type of Leave]]</f>
        <v>1 VL</v>
      </c>
      <c r="L5116" s="23">
        <f ca="1">NETWORKDAYS(LeaveTracker[[#This Row],[Start Date]],LeaveTracker[[#This Row],[End Date]],lstHolidays)</f>
        <v>1</v>
      </c>
      <c r="M5116" s="27"/>
    </row>
    <row r="5117" spans="1:13" ht="30" customHeight="1" x14ac:dyDescent="0.3">
      <c r="A5117" s="27">
        <f t="shared" si="55"/>
        <v>1383</v>
      </c>
      <c r="B5117" s="31">
        <v>45029</v>
      </c>
      <c r="C5117" s="31">
        <v>44984</v>
      </c>
      <c r="D5117" s="19" t="s">
        <v>1049</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19" t="s">
        <v>298</v>
      </c>
      <c r="J5117" s="43" t="s">
        <v>105</v>
      </c>
      <c r="K5117" s="61" t="str">
        <f ca="1">LeaveTracker[[#This Row],[Days]]&amp;" "&amp;LeaveTracker[[#This Row],[Type of Leave]]</f>
        <v>1 OTHER</v>
      </c>
      <c r="L5117" s="23">
        <f ca="1">NETWORKDAYS(LeaveTracker[[#This Row],[Start Date]],LeaveTracker[[#This Row],[End Date]],lstHolidays)</f>
        <v>1</v>
      </c>
      <c r="M5117" s="27"/>
    </row>
    <row r="5118" spans="1:13" ht="30" customHeight="1" x14ac:dyDescent="0.3">
      <c r="A5118" s="27">
        <v>1383</v>
      </c>
      <c r="B5118" s="31">
        <v>45029</v>
      </c>
      <c r="C5118" s="31">
        <v>44984</v>
      </c>
      <c r="D5118" s="19" t="s">
        <v>1049</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19" t="s">
        <v>298</v>
      </c>
      <c r="J5118" s="43" t="s">
        <v>105</v>
      </c>
      <c r="K5118" s="61" t="str">
        <f ca="1">LeaveTracker[[#This Row],[Days]]&amp;" "&amp;LeaveTracker[[#This Row],[Type of Leave]]</f>
        <v>2 OTHER</v>
      </c>
      <c r="L5118" s="23">
        <f ca="1">NETWORKDAYS(LeaveTracker[[#This Row],[Start Date]],LeaveTracker[[#This Row],[End Date]],lstHolidays)</f>
        <v>2</v>
      </c>
      <c r="M5118" s="27"/>
    </row>
    <row r="5119" spans="1:13" ht="30"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19" t="s">
        <v>298</v>
      </c>
      <c r="K5119" s="61" t="str">
        <f ca="1">LeaveTracker[[#This Row],[Days]]&amp;" "&amp;LeaveTracker[[#This Row],[Type of Leave]]</f>
        <v>1 OTHER</v>
      </c>
      <c r="L5119" s="23">
        <f ca="1">NETWORKDAYS(LeaveTracker[[#This Row],[Start Date]],LeaveTracker[[#This Row],[End Date]],lstHolidays)</f>
        <v>1</v>
      </c>
      <c r="M5119" s="27"/>
    </row>
    <row r="5120" spans="1:13" ht="30" customHeight="1" x14ac:dyDescent="0.3">
      <c r="A5120" s="27">
        <f t="shared" si="55"/>
        <v>1385</v>
      </c>
      <c r="B5120" s="31">
        <v>45029</v>
      </c>
      <c r="C5120" s="24">
        <v>45009</v>
      </c>
      <c r="D5120" s="19" t="s">
        <v>398</v>
      </c>
      <c r="E5120" s="19" t="str">
        <f>IF(ISBLANK(LeaveTracker[[#This Row],[Employee Name]]),"-----",VLOOKUP(LeaveTracker[[#This Row],[Employee Name]],Employees[[Employee Name]:[Office]],7))</f>
        <v>NUTRITION OFFICE</v>
      </c>
      <c r="F5120" s="19" t="str">
        <f>IF(ISBLANK(LeaveTracker[[#This Row],[Employee Name]]),"-----",VLOOKUP(LeaveTracker[[#This Row],[Employee Name]],Employees[[Employee Name]:[Office]],6))</f>
        <v>REGULAR</v>
      </c>
      <c r="G5120" s="24">
        <v>45009</v>
      </c>
      <c r="H5120" s="24">
        <v>45009</v>
      </c>
      <c r="I5120" s="19" t="s">
        <v>81</v>
      </c>
      <c r="K5120" s="61" t="str">
        <f ca="1">LeaveTracker[[#This Row],[Days]]&amp;" "&amp;LeaveTracker[[#This Row],[Type of Leave]]</f>
        <v>1 SL</v>
      </c>
      <c r="L5120" s="23">
        <f ca="1">NETWORKDAYS(LeaveTracker[[#This Row],[Start Date]],LeaveTracker[[#This Row],[End Date]],lstHolidays)</f>
        <v>1</v>
      </c>
      <c r="M5120" s="27"/>
    </row>
    <row r="5121" spans="1:13" ht="30" customHeight="1" x14ac:dyDescent="0.3">
      <c r="A5121" s="27">
        <f t="shared" si="55"/>
        <v>1386</v>
      </c>
      <c r="B5121" s="31">
        <v>45029</v>
      </c>
      <c r="C5121" s="24">
        <v>45008</v>
      </c>
      <c r="D5121" s="19" t="s">
        <v>398</v>
      </c>
      <c r="E5121" s="19" t="str">
        <f>IF(ISBLANK(LeaveTracker[[#This Row],[Employee Name]]),"-----",VLOOKUP(LeaveTracker[[#This Row],[Employee Name]],Employees[[Employee Name]:[Office]],7))</f>
        <v>NUTRITION OFFICE</v>
      </c>
      <c r="F5121" s="19" t="str">
        <f>IF(ISBLANK(LeaveTracker[[#This Row],[Employee Name]]),"-----",VLOOKUP(LeaveTracker[[#This Row],[Employee Name]],Employees[[Employee Name]:[Office]],6))</f>
        <v>REGULAR</v>
      </c>
      <c r="G5121" s="24">
        <v>45008</v>
      </c>
      <c r="H5121" s="24">
        <v>45008</v>
      </c>
      <c r="I5121" s="19" t="s">
        <v>298</v>
      </c>
      <c r="J5121" s="43" t="s">
        <v>105</v>
      </c>
      <c r="K5121" s="61" t="str">
        <f ca="1">LeaveTracker[[#This Row],[Days]]&amp;" "&amp;LeaveTracker[[#This Row],[Type of Leave]]</f>
        <v>1 OTHER</v>
      </c>
      <c r="L5121" s="23">
        <f ca="1">NETWORKDAYS(LeaveTracker[[#This Row],[Start Date]],LeaveTracker[[#This Row],[End Date]],lstHolidays)</f>
        <v>1</v>
      </c>
      <c r="M5121" s="27"/>
    </row>
    <row r="5122" spans="1:13" ht="30" customHeight="1" x14ac:dyDescent="0.3">
      <c r="A5122" s="27">
        <f t="shared" si="55"/>
        <v>1387</v>
      </c>
      <c r="B5122" s="31">
        <v>45029</v>
      </c>
      <c r="C5122" s="31">
        <v>44988</v>
      </c>
      <c r="D5122" s="19" t="s">
        <v>1017</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19" t="s">
        <v>82</v>
      </c>
      <c r="K5122" s="61" t="str">
        <f ca="1">LeaveTracker[[#This Row],[Days]]&amp;" "&amp;LeaveTracker[[#This Row],[Type of Leave]]</f>
        <v>2 VL</v>
      </c>
      <c r="L5122" s="23">
        <f ca="1">NETWORKDAYS(LeaveTracker[[#This Row],[Start Date]],LeaveTracker[[#This Row],[End Date]],lstHolidays)</f>
        <v>2</v>
      </c>
      <c r="M5122" s="27"/>
    </row>
    <row r="5123" spans="1:13" ht="30"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19" t="s">
        <v>298</v>
      </c>
      <c r="J5123" s="43" t="s">
        <v>763</v>
      </c>
      <c r="K5123" s="61" t="str">
        <f ca="1">LeaveTracker[[#This Row],[Days]]&amp;" "&amp;LeaveTracker[[#This Row],[Type of Leave]]</f>
        <v>1 OTHER</v>
      </c>
      <c r="L5123" s="23">
        <f ca="1">NETWORKDAYS(LeaveTracker[[#This Row],[Start Date]],LeaveTracker[[#This Row],[End Date]],lstHolidays)</f>
        <v>1</v>
      </c>
      <c r="M5123" s="27"/>
    </row>
    <row r="5124" spans="1:13" ht="30"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19" t="s">
        <v>298</v>
      </c>
      <c r="J5124" s="43" t="s">
        <v>105</v>
      </c>
      <c r="K5124" s="61" t="str">
        <f ca="1">LeaveTracker[[#This Row],[Days]]&amp;" "&amp;LeaveTracker[[#This Row],[Type of Leave]]</f>
        <v>1 OTHER</v>
      </c>
      <c r="L5124" s="23">
        <f ca="1">NETWORKDAYS(LeaveTracker[[#This Row],[Start Date]],LeaveTracker[[#This Row],[End Date]],lstHolidays)</f>
        <v>1</v>
      </c>
      <c r="M5124" s="27"/>
    </row>
    <row r="5125" spans="1:13" ht="30" customHeight="1" x14ac:dyDescent="0.3">
      <c r="A5125" s="27">
        <f t="shared" si="55"/>
        <v>1390</v>
      </c>
      <c r="B5125" s="31">
        <v>45029</v>
      </c>
      <c r="C5125" s="31">
        <v>45005</v>
      </c>
      <c r="D5125" s="19" t="s">
        <v>829</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19" t="s">
        <v>82</v>
      </c>
      <c r="K5125" s="61" t="str">
        <f ca="1">LeaveTracker[[#This Row],[Days]]&amp;" "&amp;LeaveTracker[[#This Row],[Type of Leave]]</f>
        <v>1 VL</v>
      </c>
      <c r="L5125" s="23">
        <f ca="1">NETWORKDAYS(LeaveTracker[[#This Row],[Start Date]],LeaveTracker[[#This Row],[End Date]],lstHolidays)</f>
        <v>1</v>
      </c>
      <c r="M5125" s="27"/>
    </row>
    <row r="5126" spans="1:13" ht="30" customHeight="1" x14ac:dyDescent="0.3">
      <c r="A5126" s="27">
        <f t="shared" si="55"/>
        <v>1391</v>
      </c>
      <c r="B5126" s="31">
        <v>45029</v>
      </c>
      <c r="C5126" s="31">
        <v>45006</v>
      </c>
      <c r="D5126" s="19" t="s">
        <v>242</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19" t="s">
        <v>298</v>
      </c>
      <c r="J5126" s="43" t="s">
        <v>105</v>
      </c>
      <c r="K5126" s="61" t="str">
        <f ca="1">LeaveTracker[[#This Row],[Days]]&amp;" "&amp;LeaveTracker[[#This Row],[Type of Leave]]</f>
        <v>2 OTHER</v>
      </c>
      <c r="L5126" s="23">
        <f ca="1">NETWORKDAYS(LeaveTracker[[#This Row],[Start Date]],LeaveTracker[[#This Row],[End Date]],lstHolidays)</f>
        <v>2</v>
      </c>
      <c r="M5126" s="27"/>
    </row>
    <row r="5127" spans="1:13" ht="30" customHeight="1" x14ac:dyDescent="0.3">
      <c r="A5127" s="27">
        <f t="shared" si="55"/>
        <v>1392</v>
      </c>
      <c r="B5127" s="31">
        <v>45029</v>
      </c>
      <c r="C5127" s="31">
        <v>45021</v>
      </c>
      <c r="D5127" s="19" t="s">
        <v>1775</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19" t="s">
        <v>82</v>
      </c>
      <c r="K5127" s="61" t="str">
        <f ca="1">LeaveTracker[[#This Row],[Days]]&amp;" "&amp;LeaveTracker[[#This Row],[Type of Leave]]</f>
        <v>2 VL</v>
      </c>
      <c r="L5127" s="23">
        <f ca="1">NETWORKDAYS(LeaveTracker[[#This Row],[Start Date]],LeaveTracker[[#This Row],[End Date]],lstHolidays)</f>
        <v>2</v>
      </c>
      <c r="M5127" s="27"/>
    </row>
    <row r="5128" spans="1:13" ht="30" customHeight="1" x14ac:dyDescent="0.3">
      <c r="A5128" s="27">
        <f t="shared" si="55"/>
        <v>1393</v>
      </c>
      <c r="B5128" s="31">
        <v>45029</v>
      </c>
      <c r="C5128" s="31">
        <v>45020</v>
      </c>
      <c r="D5128" s="19" t="s">
        <v>382</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19" t="s">
        <v>81</v>
      </c>
      <c r="K5128" s="61" t="str">
        <f ca="1">LeaveTracker[[#This Row],[Days]]&amp;" "&amp;LeaveTracker[[#This Row],[Type of Leave]]</f>
        <v>3 SL</v>
      </c>
      <c r="L5128" s="23">
        <f ca="1">NETWORKDAYS(LeaveTracker[[#This Row],[Start Date]],LeaveTracker[[#This Row],[End Date]],lstHolidays)</f>
        <v>3</v>
      </c>
      <c r="M5128" s="27"/>
    </row>
    <row r="5129" spans="1:13" ht="30" customHeight="1" x14ac:dyDescent="0.3">
      <c r="A5129" s="27">
        <f t="shared" si="55"/>
        <v>1394</v>
      </c>
      <c r="B5129" s="31">
        <v>45029</v>
      </c>
      <c r="C5129" s="31">
        <v>44998</v>
      </c>
      <c r="D5129" s="19" t="s">
        <v>1056</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19" t="s">
        <v>81</v>
      </c>
      <c r="K5129" s="61" t="str">
        <f ca="1">LeaveTracker[[#This Row],[Days]]&amp;" "&amp;LeaveTracker[[#This Row],[Type of Leave]]</f>
        <v>1 SL</v>
      </c>
      <c r="L5129" s="23">
        <f ca="1">NETWORKDAYS(LeaveTracker[[#This Row],[Start Date]],LeaveTracker[[#This Row],[End Date]],lstHolidays)</f>
        <v>1</v>
      </c>
      <c r="M5129" s="27"/>
    </row>
    <row r="5130" spans="1:13" ht="30" customHeight="1" x14ac:dyDescent="0.3">
      <c r="A5130" s="27">
        <f t="shared" si="55"/>
        <v>1395</v>
      </c>
      <c r="B5130" s="31">
        <v>45029</v>
      </c>
      <c r="C5130" s="31">
        <v>45027</v>
      </c>
      <c r="D5130" s="19" t="s">
        <v>1056</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19" t="s">
        <v>82</v>
      </c>
      <c r="K5130" s="61" t="str">
        <f ca="1">LeaveTracker[[#This Row],[Days]]&amp;" "&amp;LeaveTracker[[#This Row],[Type of Leave]]</f>
        <v>1 VL</v>
      </c>
      <c r="L5130" s="23">
        <f ca="1">NETWORKDAYS(LeaveTracker[[#This Row],[Start Date]],LeaveTracker[[#This Row],[End Date]],lstHolidays)</f>
        <v>1</v>
      </c>
      <c r="M5130" s="27"/>
    </row>
    <row r="5131" spans="1:13" ht="30" customHeight="1" x14ac:dyDescent="0.3">
      <c r="A5131" s="27">
        <v>1395</v>
      </c>
      <c r="B5131" s="31">
        <v>45029</v>
      </c>
      <c r="C5131" s="31">
        <v>45027</v>
      </c>
      <c r="D5131" s="19" t="s">
        <v>1056</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19" t="s">
        <v>82</v>
      </c>
      <c r="K5131" s="61" t="str">
        <f ca="1">LeaveTracker[[#This Row],[Days]]&amp;" "&amp;LeaveTracker[[#This Row],[Type of Leave]]</f>
        <v>1 VL</v>
      </c>
      <c r="L5131" s="23">
        <f ca="1">NETWORKDAYS(LeaveTracker[[#This Row],[Start Date]],LeaveTracker[[#This Row],[End Date]],lstHolidays)</f>
        <v>1</v>
      </c>
      <c r="M5131" s="27"/>
    </row>
    <row r="5132" spans="1:13" ht="30" customHeight="1" x14ac:dyDescent="0.3">
      <c r="A5132" s="27">
        <f t="shared" si="55"/>
        <v>1396</v>
      </c>
      <c r="B5132" s="31">
        <v>45029</v>
      </c>
      <c r="C5132" s="31">
        <v>45027</v>
      </c>
      <c r="D5132" s="19" t="s">
        <v>1080</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19" t="s">
        <v>298</v>
      </c>
      <c r="J5132" s="43" t="s">
        <v>105</v>
      </c>
      <c r="K5132" s="61" t="str">
        <f ca="1">LeaveTracker[[#This Row],[Days]]&amp;" "&amp;LeaveTracker[[#This Row],[Type of Leave]]</f>
        <v>1 OTHER</v>
      </c>
      <c r="L5132" s="23">
        <f ca="1">NETWORKDAYS(LeaveTracker[[#This Row],[Start Date]],LeaveTracker[[#This Row],[End Date]],lstHolidays)</f>
        <v>1</v>
      </c>
      <c r="M5132" s="27"/>
    </row>
    <row r="5133" spans="1:13" ht="30" customHeight="1" x14ac:dyDescent="0.3">
      <c r="A5133" s="27">
        <f t="shared" si="55"/>
        <v>1397</v>
      </c>
      <c r="B5133" s="31">
        <v>45029</v>
      </c>
      <c r="C5133" s="31">
        <v>45028</v>
      </c>
      <c r="D5133" s="19" t="s">
        <v>396</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19" t="s">
        <v>81</v>
      </c>
      <c r="K5133" s="61" t="str">
        <f ca="1">LeaveTracker[[#This Row],[Days]]&amp;" "&amp;LeaveTracker[[#This Row],[Type of Leave]]</f>
        <v>1 SL</v>
      </c>
      <c r="L5133" s="23">
        <f ca="1">NETWORKDAYS(LeaveTracker[[#This Row],[Start Date]],LeaveTracker[[#This Row],[End Date]],lstHolidays)</f>
        <v>1</v>
      </c>
      <c r="M5133" s="27"/>
    </row>
    <row r="5134" spans="1:13" ht="30" customHeight="1" x14ac:dyDescent="0.3">
      <c r="A5134" s="27">
        <f t="shared" si="55"/>
        <v>1398</v>
      </c>
      <c r="B5134" s="31">
        <v>45029</v>
      </c>
      <c r="C5134" s="31">
        <v>44995</v>
      </c>
      <c r="D5134" s="19" t="s">
        <v>497</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19" t="s">
        <v>298</v>
      </c>
      <c r="J5134" s="43" t="s">
        <v>105</v>
      </c>
      <c r="K5134" s="61" t="str">
        <f ca="1">LeaveTracker[[#This Row],[Days]]&amp;" "&amp;LeaveTracker[[#This Row],[Type of Leave]]</f>
        <v>3 OTHER</v>
      </c>
      <c r="L5134" s="23">
        <f ca="1">NETWORKDAYS(LeaveTracker[[#This Row],[Start Date]],LeaveTracker[[#This Row],[End Date]],lstHolidays)</f>
        <v>3</v>
      </c>
      <c r="M5134" s="27"/>
    </row>
    <row r="5135" spans="1:13" ht="30" customHeight="1" x14ac:dyDescent="0.3">
      <c r="A5135" s="27">
        <f t="shared" si="55"/>
        <v>1399</v>
      </c>
      <c r="B5135" s="31">
        <v>45029</v>
      </c>
      <c r="C5135" s="31">
        <v>44995</v>
      </c>
      <c r="D5135" s="19" t="s">
        <v>497</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19" t="s">
        <v>82</v>
      </c>
      <c r="K5135" s="61" t="str">
        <f ca="1">LeaveTracker[[#This Row],[Days]]&amp;" "&amp;LeaveTracker[[#This Row],[Type of Leave]]</f>
        <v>2 VL</v>
      </c>
      <c r="L5135" s="23">
        <f ca="1">NETWORKDAYS(LeaveTracker[[#This Row],[Start Date]],LeaveTracker[[#This Row],[End Date]],lstHolidays)</f>
        <v>2</v>
      </c>
      <c r="M5135" s="27"/>
    </row>
    <row r="5136" spans="1:13" ht="30" customHeight="1" x14ac:dyDescent="0.3">
      <c r="A5136" s="27">
        <f t="shared" si="55"/>
        <v>1400</v>
      </c>
      <c r="B5136" s="31">
        <v>45029</v>
      </c>
      <c r="C5136" s="31">
        <v>44986</v>
      </c>
      <c r="D5136" s="19" t="s">
        <v>726</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19" t="s">
        <v>298</v>
      </c>
      <c r="J5136" s="43" t="s">
        <v>105</v>
      </c>
      <c r="K5136" s="61" t="str">
        <f ca="1">LeaveTracker[[#This Row],[Days]]&amp;" "&amp;LeaveTracker[[#This Row],[Type of Leave]]</f>
        <v>1 OTHER</v>
      </c>
      <c r="L5136" s="23">
        <f ca="1">NETWORKDAYS(LeaveTracker[[#This Row],[Start Date]],LeaveTracker[[#This Row],[End Date]],lstHolidays)</f>
        <v>1</v>
      </c>
      <c r="M5136" s="27"/>
    </row>
    <row r="5137" spans="1:13" ht="30" customHeight="1" x14ac:dyDescent="0.3">
      <c r="A5137" s="27">
        <f t="shared" si="55"/>
        <v>1401</v>
      </c>
      <c r="B5137" s="31">
        <v>45029</v>
      </c>
      <c r="C5137" s="31">
        <v>44986</v>
      </c>
      <c r="D5137" s="19" t="s">
        <v>671</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19" t="s">
        <v>298</v>
      </c>
      <c r="J5137" s="43" t="s">
        <v>105</v>
      </c>
      <c r="K5137" s="61" t="str">
        <f ca="1">LeaveTracker[[#This Row],[Days]]&amp;" "&amp;LeaveTracker[[#This Row],[Type of Leave]]</f>
        <v>2 OTHER</v>
      </c>
      <c r="L5137" s="23">
        <f ca="1">NETWORKDAYS(LeaveTracker[[#This Row],[Start Date]],LeaveTracker[[#This Row],[End Date]],lstHolidays)</f>
        <v>2</v>
      </c>
      <c r="M5137" s="27"/>
    </row>
    <row r="5138" spans="1:13" ht="30" customHeight="1" x14ac:dyDescent="0.3">
      <c r="A5138" s="27">
        <f t="shared" si="55"/>
        <v>1402</v>
      </c>
      <c r="B5138" s="31">
        <v>45029</v>
      </c>
      <c r="C5138" s="31">
        <v>44987</v>
      </c>
      <c r="D5138" s="19" t="s">
        <v>1190</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19" t="s">
        <v>82</v>
      </c>
      <c r="K5138" s="61" t="str">
        <f ca="1">LeaveTracker[[#This Row],[Days]]&amp;" "&amp;LeaveTracker[[#This Row],[Type of Leave]]</f>
        <v>1 VL</v>
      </c>
      <c r="L5138" s="23">
        <f ca="1">NETWORKDAYS(LeaveTracker[[#This Row],[Start Date]],LeaveTracker[[#This Row],[End Date]],lstHolidays)</f>
        <v>1</v>
      </c>
      <c r="M5138" s="27"/>
    </row>
    <row r="5139" spans="1:13" ht="30" customHeight="1" x14ac:dyDescent="0.3">
      <c r="A5139" s="27">
        <f t="shared" si="55"/>
        <v>1403</v>
      </c>
      <c r="B5139" s="31">
        <v>45029</v>
      </c>
      <c r="C5139" s="31">
        <v>44987</v>
      </c>
      <c r="D5139" s="19" t="s">
        <v>1190</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19" t="s">
        <v>298</v>
      </c>
      <c r="J5139" s="43" t="s">
        <v>105</v>
      </c>
      <c r="K5139" s="61" t="str">
        <f ca="1">LeaveTracker[[#This Row],[Days]]&amp;" "&amp;LeaveTracker[[#This Row],[Type of Leave]]</f>
        <v>1 OTHER</v>
      </c>
      <c r="L5139" s="23">
        <f ca="1">NETWORKDAYS(LeaveTracker[[#This Row],[Start Date]],LeaveTracker[[#This Row],[End Date]],lstHolidays)</f>
        <v>1</v>
      </c>
      <c r="M5139" s="27"/>
    </row>
    <row r="5140" spans="1:13" ht="30"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19" t="s">
        <v>81</v>
      </c>
      <c r="K5140" s="61" t="str">
        <f ca="1">LeaveTracker[[#This Row],[Days]]&amp;" "&amp;LeaveTracker[[#This Row],[Type of Leave]]</f>
        <v>3 SL</v>
      </c>
      <c r="L5140" s="23">
        <f ca="1">NETWORKDAYS(LeaveTracker[[#This Row],[Start Date]],LeaveTracker[[#This Row],[End Date]],lstHolidays)</f>
        <v>3</v>
      </c>
      <c r="M5140" s="27"/>
    </row>
    <row r="5141" spans="1:13" ht="30" customHeight="1" x14ac:dyDescent="0.3">
      <c r="A5141" s="27">
        <f t="shared" si="55"/>
        <v>1405</v>
      </c>
      <c r="B5141" s="31">
        <v>45029</v>
      </c>
      <c r="C5141" s="31">
        <v>44986</v>
      </c>
      <c r="D5141" s="19" t="s">
        <v>504</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19" t="s">
        <v>298</v>
      </c>
      <c r="J5141" s="43" t="s">
        <v>105</v>
      </c>
      <c r="K5141" s="61" t="str">
        <f ca="1">LeaveTracker[[#This Row],[Days]]&amp;" "&amp;LeaveTracker[[#This Row],[Type of Leave]]</f>
        <v>1 OTHER</v>
      </c>
      <c r="L5141" s="23">
        <f ca="1">NETWORKDAYS(LeaveTracker[[#This Row],[Start Date]],LeaveTracker[[#This Row],[End Date]],lstHolidays)</f>
        <v>1</v>
      </c>
      <c r="M5141" s="27"/>
    </row>
    <row r="5142" spans="1:13" ht="30"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19" t="s">
        <v>81</v>
      </c>
      <c r="K5142" s="61" t="str">
        <f ca="1">LeaveTracker[[#This Row],[Days]]&amp;" "&amp;LeaveTracker[[#This Row],[Type of Leave]]</f>
        <v>1 SL</v>
      </c>
      <c r="L5142" s="23">
        <f ca="1">NETWORKDAYS(LeaveTracker[[#This Row],[Start Date]],LeaveTracker[[#This Row],[End Date]],lstHolidays)</f>
        <v>1</v>
      </c>
      <c r="M5142" s="27"/>
    </row>
    <row r="5143" spans="1:13" ht="30" customHeight="1" x14ac:dyDescent="0.3">
      <c r="A5143" s="27">
        <f t="shared" si="55"/>
        <v>1407</v>
      </c>
      <c r="B5143" s="31">
        <v>45029</v>
      </c>
      <c r="C5143" s="31">
        <v>44987</v>
      </c>
      <c r="D5143" s="19" t="s">
        <v>1265</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19" t="s">
        <v>298</v>
      </c>
      <c r="J5143" s="43" t="s">
        <v>105</v>
      </c>
      <c r="K5143" s="61" t="str">
        <f ca="1">LeaveTracker[[#This Row],[Days]]&amp;" "&amp;LeaveTracker[[#This Row],[Type of Leave]]</f>
        <v>1 OTHER</v>
      </c>
      <c r="L5143" s="23">
        <f ca="1">NETWORKDAYS(LeaveTracker[[#This Row],[Start Date]],LeaveTracker[[#This Row],[End Date]],lstHolidays)</f>
        <v>1</v>
      </c>
      <c r="M5143" s="27"/>
    </row>
    <row r="5144" spans="1:13" ht="30" customHeight="1" x14ac:dyDescent="0.3">
      <c r="A5144" s="27">
        <f t="shared" si="55"/>
        <v>1408</v>
      </c>
      <c r="B5144" s="31">
        <v>45029</v>
      </c>
      <c r="C5144" s="31">
        <v>44987</v>
      </c>
      <c r="D5144" s="19" t="s">
        <v>871</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19" t="s">
        <v>81</v>
      </c>
      <c r="K5144" s="61" t="str">
        <f ca="1">LeaveTracker[[#This Row],[Days]]&amp;" "&amp;LeaveTracker[[#This Row],[Type of Leave]]</f>
        <v>1 SL</v>
      </c>
      <c r="L5144" s="23">
        <f ca="1">NETWORKDAYS(LeaveTracker[[#This Row],[Start Date]],LeaveTracker[[#This Row],[End Date]],lstHolidays)</f>
        <v>1</v>
      </c>
      <c r="M5144" s="27"/>
    </row>
    <row r="5145" spans="1:13" ht="30" customHeight="1" x14ac:dyDescent="0.3">
      <c r="A5145" s="27">
        <f t="shared" si="55"/>
        <v>1409</v>
      </c>
      <c r="B5145" s="31">
        <v>45029</v>
      </c>
      <c r="C5145" s="31">
        <v>44950</v>
      </c>
      <c r="D5145" s="19" t="s">
        <v>519</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19" t="s">
        <v>81</v>
      </c>
      <c r="K5145" s="61" t="str">
        <f ca="1">LeaveTracker[[#This Row],[Days]]&amp;" "&amp;LeaveTracker[[#This Row],[Type of Leave]]</f>
        <v>1 SL</v>
      </c>
      <c r="L5145" s="23">
        <f ca="1">NETWORKDAYS(LeaveTracker[[#This Row],[Start Date]],LeaveTracker[[#This Row],[End Date]],lstHolidays)</f>
        <v>1</v>
      </c>
      <c r="M5145" s="27"/>
    </row>
    <row r="5146" spans="1:13" ht="30" customHeight="1" x14ac:dyDescent="0.3">
      <c r="A5146" s="27">
        <f t="shared" si="55"/>
        <v>1410</v>
      </c>
      <c r="B5146" s="31">
        <v>45029</v>
      </c>
      <c r="C5146" s="31">
        <v>45019</v>
      </c>
      <c r="D5146" s="19" t="s">
        <v>2111</v>
      </c>
      <c r="E5146" s="19" t="str">
        <f>IF(ISBLANK(LeaveTracker[[#This Row],[Employee Name]]),"-----",VLOOKUP(LeaveTracker[[#This Row],[Employee Name]],Employees[[Employee Name]:[Office]],7))</f>
        <v>CENRO</v>
      </c>
      <c r="F5146" s="19">
        <f>IF(ISBLANK(LeaveTracker[[#This Row],[Employee Name]]),"-----",VLOOKUP(LeaveTracker[[#This Row],[Employee Name]],Employees[[Employee Name]:[Office]],6))</f>
        <v>0</v>
      </c>
      <c r="G5146" s="24">
        <v>45016</v>
      </c>
      <c r="H5146" s="24">
        <v>45016</v>
      </c>
      <c r="I5146" s="19" t="s">
        <v>81</v>
      </c>
      <c r="K5146" s="61" t="str">
        <f ca="1">LeaveTracker[[#This Row],[Days]]&amp;" "&amp;LeaveTracker[[#This Row],[Type of Leave]]</f>
        <v>1 SL</v>
      </c>
      <c r="L5146" s="23">
        <f ca="1">NETWORKDAYS(LeaveTracker[[#This Row],[Start Date]],LeaveTracker[[#This Row],[End Date]],lstHolidays)</f>
        <v>1</v>
      </c>
      <c r="M5146" s="27"/>
    </row>
    <row r="5147" spans="1:13" ht="30" customHeight="1" x14ac:dyDescent="0.3">
      <c r="A5147" s="27">
        <f t="shared" si="55"/>
        <v>1411</v>
      </c>
      <c r="B5147" s="31">
        <v>45029</v>
      </c>
      <c r="C5147" s="31">
        <v>45006</v>
      </c>
      <c r="D5147" s="19" t="s">
        <v>553</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19" t="s">
        <v>81</v>
      </c>
      <c r="K5147" s="61" t="str">
        <f ca="1">LeaveTracker[[#This Row],[Days]]&amp;" "&amp;LeaveTracker[[#This Row],[Type of Leave]]</f>
        <v>1 SL</v>
      </c>
      <c r="L5147" s="23">
        <f ca="1">NETWORKDAYS(LeaveTracker[[#This Row],[Start Date]],LeaveTracker[[#This Row],[End Date]],lstHolidays)</f>
        <v>1</v>
      </c>
      <c r="M5147" s="27"/>
    </row>
    <row r="5148" spans="1:13" ht="30" customHeight="1" x14ac:dyDescent="0.3">
      <c r="A5148" s="27">
        <f t="shared" si="55"/>
        <v>1412</v>
      </c>
      <c r="B5148" s="31">
        <v>45029</v>
      </c>
      <c r="C5148" s="31">
        <v>45006</v>
      </c>
      <c r="D5148" s="19" t="s">
        <v>569</v>
      </c>
      <c r="E5148" s="19" t="str">
        <f>IF(ISBLANK(LeaveTracker[[#This Row],[Employee Name]]),"-----",VLOOKUP(LeaveTracker[[#This Row],[Employee Name]],Employees[[Employee Name]:[Office]],7))</f>
        <v>CENRO</v>
      </c>
      <c r="F5148" s="19" t="str">
        <f>IF(ISBLANK(LeaveTracker[[#This Row],[Employee Name]]),"-----",VLOOKUP(LeaveTracker[[#This Row],[Employee Name]],Employees[[Employee Name]:[Office]],6))</f>
        <v>REGULAR</v>
      </c>
      <c r="G5148" s="24">
        <v>45005</v>
      </c>
      <c r="H5148" s="24">
        <v>45005</v>
      </c>
      <c r="I5148" s="19" t="s">
        <v>81</v>
      </c>
      <c r="K5148" s="61" t="str">
        <f ca="1">LeaveTracker[[#This Row],[Days]]&amp;" "&amp;LeaveTracker[[#This Row],[Type of Leave]]</f>
        <v>1 SL</v>
      </c>
      <c r="L5148" s="23">
        <f ca="1">NETWORKDAYS(LeaveTracker[[#This Row],[Start Date]],LeaveTracker[[#This Row],[End Date]],lstHolidays)</f>
        <v>1</v>
      </c>
      <c r="M5148" s="27"/>
    </row>
    <row r="5149" spans="1:13" ht="30" customHeight="1" x14ac:dyDescent="0.3">
      <c r="A5149" s="27">
        <f t="shared" si="55"/>
        <v>1413</v>
      </c>
      <c r="B5149" s="31">
        <v>45029</v>
      </c>
      <c r="C5149" s="31">
        <v>45009</v>
      </c>
      <c r="D5149" s="8" t="s">
        <v>290</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19" t="s">
        <v>81</v>
      </c>
      <c r="K5149" s="61" t="str">
        <f ca="1">LeaveTracker[[#This Row],[Days]]&amp;" "&amp;LeaveTracker[[#This Row],[Type of Leave]]</f>
        <v>1 SL</v>
      </c>
      <c r="L5149" s="23">
        <f ca="1">NETWORKDAYS(LeaveTracker[[#This Row],[Start Date]],LeaveTracker[[#This Row],[End Date]],lstHolidays)</f>
        <v>1</v>
      </c>
      <c r="M5149" s="27"/>
    </row>
    <row r="5150" spans="1:13" ht="30" customHeight="1" x14ac:dyDescent="0.3">
      <c r="A5150" s="27">
        <v>1413</v>
      </c>
      <c r="B5150" s="31">
        <v>45029</v>
      </c>
      <c r="C5150" s="31">
        <v>45009</v>
      </c>
      <c r="D5150" s="8" t="s">
        <v>290</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19" t="s">
        <v>81</v>
      </c>
      <c r="K5150" s="61" t="str">
        <f ca="1">LeaveTracker[[#This Row],[Days]]&amp;" "&amp;LeaveTracker[[#This Row],[Type of Leave]]</f>
        <v>1 SL</v>
      </c>
      <c r="L5150" s="23">
        <f ca="1">NETWORKDAYS(LeaveTracker[[#This Row],[Start Date]],LeaveTracker[[#This Row],[End Date]],lstHolidays)</f>
        <v>1</v>
      </c>
      <c r="M5150" s="27"/>
    </row>
    <row r="5151" spans="1:13" ht="30"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19" t="s">
        <v>298</v>
      </c>
      <c r="J5151" s="43" t="s">
        <v>105</v>
      </c>
      <c r="K5151" s="61" t="str">
        <f ca="1">LeaveTracker[[#This Row],[Days]]&amp;" "&amp;LeaveTracker[[#This Row],[Type of Leave]]</f>
        <v>1 OTHER</v>
      </c>
      <c r="L5151" s="23">
        <f ca="1">NETWORKDAYS(LeaveTracker[[#This Row],[Start Date]],LeaveTracker[[#This Row],[End Date]],lstHolidays)</f>
        <v>1</v>
      </c>
      <c r="M5151" s="27"/>
    </row>
    <row r="5152" spans="1:13" ht="30" customHeight="1" x14ac:dyDescent="0.3">
      <c r="A5152" s="27">
        <f t="shared" si="56"/>
        <v>1415</v>
      </c>
      <c r="B5152" s="31">
        <v>45029</v>
      </c>
      <c r="C5152" s="31">
        <v>44986</v>
      </c>
      <c r="D5152" s="19" t="s">
        <v>525</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19" t="s">
        <v>82</v>
      </c>
      <c r="K5152" s="61" t="str">
        <f ca="1">LeaveTracker[[#This Row],[Days]]&amp;" "&amp;LeaveTracker[[#This Row],[Type of Leave]]</f>
        <v>1 VL</v>
      </c>
      <c r="L5152" s="23">
        <f ca="1">NETWORKDAYS(LeaveTracker[[#This Row],[Start Date]],LeaveTracker[[#This Row],[End Date]],lstHolidays)</f>
        <v>1</v>
      </c>
      <c r="M5152" s="27"/>
    </row>
    <row r="5153" spans="1:13" ht="30" customHeight="1" x14ac:dyDescent="0.3">
      <c r="A5153" s="27">
        <f t="shared" si="56"/>
        <v>1416</v>
      </c>
      <c r="B5153" s="31">
        <v>45029</v>
      </c>
      <c r="C5153" s="31">
        <v>44986</v>
      </c>
      <c r="D5153" s="19" t="s">
        <v>477</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19" t="s">
        <v>298</v>
      </c>
      <c r="J5153" s="43" t="s">
        <v>2255</v>
      </c>
      <c r="K5153" s="61" t="str">
        <f ca="1">LeaveTracker[[#This Row],[Days]]&amp;" "&amp;LeaveTracker[[#This Row],[Type of Leave]]</f>
        <v>3 OTHER</v>
      </c>
      <c r="L5153" s="23">
        <f ca="1">NETWORKDAYS(LeaveTracker[[#This Row],[Start Date]],LeaveTracker[[#This Row],[End Date]],lstHolidays)</f>
        <v>3</v>
      </c>
      <c r="M5153" s="27"/>
    </row>
    <row r="5154" spans="1:13" ht="30" customHeight="1" x14ac:dyDescent="0.3">
      <c r="A5154" s="27">
        <f t="shared" si="56"/>
        <v>1417</v>
      </c>
      <c r="B5154" s="31">
        <v>45029</v>
      </c>
      <c r="C5154" s="24">
        <v>45001</v>
      </c>
      <c r="D5154" s="19" t="s">
        <v>834</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19" t="s">
        <v>81</v>
      </c>
      <c r="K5154" s="61" t="str">
        <f ca="1">LeaveTracker[[#This Row],[Days]]&amp;" "&amp;LeaveTracker[[#This Row],[Type of Leave]]</f>
        <v>1 SL</v>
      </c>
      <c r="L5154" s="23">
        <f ca="1">NETWORKDAYS(LeaveTracker[[#This Row],[Start Date]],LeaveTracker[[#This Row],[End Date]],lstHolidays)</f>
        <v>1</v>
      </c>
      <c r="M5154" s="27"/>
    </row>
    <row r="5155" spans="1:13" ht="30" customHeight="1" x14ac:dyDescent="0.3">
      <c r="A5155" s="27">
        <f t="shared" si="56"/>
        <v>1418</v>
      </c>
      <c r="B5155" s="31">
        <v>45029</v>
      </c>
      <c r="C5155" s="31">
        <v>44998</v>
      </c>
      <c r="D5155" s="19" t="s">
        <v>2017</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19" t="s">
        <v>298</v>
      </c>
      <c r="J5155" s="43" t="s">
        <v>105</v>
      </c>
      <c r="K5155" s="61" t="str">
        <f ca="1">LeaveTracker[[#This Row],[Days]]&amp;" "&amp;LeaveTracker[[#This Row],[Type of Leave]]</f>
        <v>1 OTHER</v>
      </c>
      <c r="L5155" s="23">
        <f ca="1">NETWORKDAYS(LeaveTracker[[#This Row],[Start Date]],LeaveTracker[[#This Row],[End Date]],lstHolidays)</f>
        <v>1</v>
      </c>
      <c r="M5155" s="27"/>
    </row>
    <row r="5156" spans="1:13" ht="30" customHeight="1" x14ac:dyDescent="0.3">
      <c r="A5156" s="27">
        <f t="shared" si="56"/>
        <v>1419</v>
      </c>
      <c r="B5156" s="31">
        <v>45029</v>
      </c>
      <c r="C5156" s="31">
        <v>44993</v>
      </c>
      <c r="D5156" s="19" t="s">
        <v>2017</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19" t="s">
        <v>82</v>
      </c>
      <c r="K5156" s="61" t="str">
        <f ca="1">LeaveTracker[[#This Row],[Days]]&amp;" "&amp;LeaveTracker[[#This Row],[Type of Leave]]</f>
        <v>1 VL</v>
      </c>
      <c r="L5156" s="23">
        <f ca="1">NETWORKDAYS(LeaveTracker[[#This Row],[Start Date]],LeaveTracker[[#This Row],[End Date]],lstHolidays)</f>
        <v>1</v>
      </c>
      <c r="M5156" s="27"/>
    </row>
    <row r="5157" spans="1:13" ht="30" customHeight="1" x14ac:dyDescent="0.3">
      <c r="A5157" s="27">
        <f t="shared" si="56"/>
        <v>1420</v>
      </c>
      <c r="B5157" s="31">
        <v>45029</v>
      </c>
      <c r="C5157" s="31">
        <v>45000</v>
      </c>
      <c r="D5157" s="19" t="s">
        <v>2258</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19" t="s">
        <v>81</v>
      </c>
      <c r="K5157" s="61" t="str">
        <f ca="1">LeaveTracker[[#This Row],[Days]]&amp;" "&amp;LeaveTracker[[#This Row],[Type of Leave]]</f>
        <v>15 SL</v>
      </c>
      <c r="L5157" s="23">
        <f ca="1">NETWORKDAYS(LeaveTracker[[#This Row],[Start Date]],LeaveTracker[[#This Row],[End Date]],lstHolidays)</f>
        <v>15</v>
      </c>
      <c r="M5157" s="27"/>
    </row>
    <row r="5158" spans="1:13" ht="30" customHeight="1" x14ac:dyDescent="0.3">
      <c r="A5158" s="27">
        <f t="shared" si="56"/>
        <v>1421</v>
      </c>
      <c r="B5158" s="31">
        <v>45029</v>
      </c>
      <c r="C5158" s="31">
        <v>44995</v>
      </c>
      <c r="D5158" s="19" t="s">
        <v>564</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19" t="s">
        <v>82</v>
      </c>
      <c r="K5158" s="61" t="str">
        <f ca="1">LeaveTracker[[#This Row],[Days]]&amp;" "&amp;LeaveTracker[[#This Row],[Type of Leave]]</f>
        <v>2 VL</v>
      </c>
      <c r="L5158" s="23">
        <f ca="1">NETWORKDAYS(LeaveTracker[[#This Row],[Start Date]],LeaveTracker[[#This Row],[End Date]],lstHolidays)</f>
        <v>2</v>
      </c>
      <c r="M5158" s="27"/>
    </row>
    <row r="5159" spans="1:13" ht="30" customHeight="1" x14ac:dyDescent="0.3">
      <c r="A5159" s="27">
        <f t="shared" si="56"/>
        <v>1422</v>
      </c>
      <c r="B5159" s="31">
        <v>45029</v>
      </c>
      <c r="C5159" s="31">
        <v>45005</v>
      </c>
      <c r="D5159" s="19" t="s">
        <v>380</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19" t="s">
        <v>82</v>
      </c>
      <c r="K5159" s="61" t="str">
        <f ca="1">LeaveTracker[[#This Row],[Days]]&amp;" "&amp;LeaveTracker[[#This Row],[Type of Leave]]</f>
        <v>4 VL</v>
      </c>
      <c r="L5159" s="23">
        <f ca="1">NETWORKDAYS(LeaveTracker[[#This Row],[Start Date]],LeaveTracker[[#This Row],[End Date]],lstHolidays)</f>
        <v>4</v>
      </c>
      <c r="M5159" s="27"/>
    </row>
    <row r="5160" spans="1:13" ht="30" customHeight="1" x14ac:dyDescent="0.3">
      <c r="A5160" s="27">
        <f t="shared" si="56"/>
        <v>1423</v>
      </c>
      <c r="B5160" s="31">
        <v>45029</v>
      </c>
      <c r="C5160" s="31">
        <v>44987</v>
      </c>
      <c r="D5160" s="19" t="s">
        <v>2259</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19" t="s">
        <v>81</v>
      </c>
      <c r="K5160" s="61" t="str">
        <f>LeaveTracker[[#This Row],[Days]]&amp;" "&amp;LeaveTracker[[#This Row],[Type of Leave]]</f>
        <v>3 SL</v>
      </c>
      <c r="L5160" s="23">
        <v>3</v>
      </c>
      <c r="M5160" s="27"/>
    </row>
    <row r="5161" spans="1:13" ht="30"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19" t="s">
        <v>81</v>
      </c>
      <c r="K5161" s="61" t="str">
        <f ca="1">LeaveTracker[[#This Row],[Days]]&amp;" "&amp;LeaveTracker[[#This Row],[Type of Leave]]</f>
        <v>1 SL</v>
      </c>
      <c r="L5161" s="23">
        <f ca="1">NETWORKDAYS(LeaveTracker[[#This Row],[Start Date]],LeaveTracker[[#This Row],[End Date]],lstHolidays)</f>
        <v>1</v>
      </c>
      <c r="M5161" s="27"/>
    </row>
    <row r="5162" spans="1:13" ht="30"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19" t="s">
        <v>298</v>
      </c>
      <c r="J5162" s="43" t="s">
        <v>105</v>
      </c>
      <c r="K5162" s="61" t="str">
        <f ca="1">LeaveTracker[[#This Row],[Days]]&amp;" "&amp;LeaveTracker[[#This Row],[Type of Leave]]</f>
        <v>1 OTHER</v>
      </c>
      <c r="L5162" s="23">
        <f ca="1">NETWORKDAYS(LeaveTracker[[#This Row],[Start Date]],LeaveTracker[[#This Row],[End Date]],lstHolidays)</f>
        <v>1</v>
      </c>
      <c r="M5162" s="27"/>
    </row>
    <row r="5163" spans="1:13" ht="30"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19" t="s">
        <v>82</v>
      </c>
      <c r="K5163" s="61" t="str">
        <f ca="1">LeaveTracker[[#This Row],[Days]]&amp;" "&amp;LeaveTracker[[#This Row],[Type of Leave]]</f>
        <v>3 VL</v>
      </c>
      <c r="L5163" s="23">
        <f ca="1">NETWORKDAYS(LeaveTracker[[#This Row],[Start Date]],LeaveTracker[[#This Row],[End Date]],lstHolidays)</f>
        <v>3</v>
      </c>
      <c r="M5163" s="27"/>
    </row>
    <row r="5164" spans="1:13" ht="30" customHeight="1" x14ac:dyDescent="0.3">
      <c r="A5164" s="27">
        <f t="shared" si="56"/>
        <v>1427</v>
      </c>
      <c r="B5164" s="31">
        <v>45030</v>
      </c>
      <c r="C5164" s="31">
        <v>44936</v>
      </c>
      <c r="D5164" s="19" t="s">
        <v>2271</v>
      </c>
      <c r="E5164" s="19" t="str">
        <f>IF(ISBLANK(LeaveTracker[[#This Row],[Employee Name]]),"-----",VLOOKUP(LeaveTracker[[#This Row],[Employee Name]],Employees[[Employee Name]:[Office]],7))</f>
        <v>TCNHS</v>
      </c>
      <c r="F5164" s="19">
        <f>IF(ISBLANK(LeaveTracker[[#This Row],[Employee Name]]),"-----",VLOOKUP(LeaveTracker[[#This Row],[Employee Name]],Employees[[Employee Name]:[Office]],6))</f>
        <v>0</v>
      </c>
      <c r="G5164" s="24">
        <v>44930</v>
      </c>
      <c r="H5164" s="24">
        <v>44930</v>
      </c>
      <c r="I5164" s="19" t="s">
        <v>81</v>
      </c>
      <c r="K5164" s="61" t="str">
        <f ca="1">LeaveTracker[[#This Row],[Days]]&amp;" "&amp;LeaveTracker[[#This Row],[Type of Leave]]</f>
        <v>1 SL</v>
      </c>
      <c r="L5164" s="23">
        <f ca="1">NETWORKDAYS(LeaveTracker[[#This Row],[Start Date]],LeaveTracker[[#This Row],[End Date]],lstHolidays)</f>
        <v>1</v>
      </c>
      <c r="M5164" s="27"/>
    </row>
    <row r="5165" spans="1:13" ht="30" customHeight="1" x14ac:dyDescent="0.3">
      <c r="A5165" s="27">
        <f t="shared" si="56"/>
        <v>1428</v>
      </c>
      <c r="B5165" s="31">
        <v>45030</v>
      </c>
      <c r="D5165" s="19" t="s">
        <v>2274</v>
      </c>
      <c r="E5165" s="19">
        <f>IF(ISBLANK(LeaveTracker[[#This Row],[Employee Name]]),"-----",VLOOKUP(LeaveTracker[[#This Row],[Employee Name]],Employees[[Employee Name]:[Office]],7))</f>
        <v>0</v>
      </c>
      <c r="F5165" s="19">
        <f>IF(ISBLANK(LeaveTracker[[#This Row],[Employee Name]]),"-----",VLOOKUP(LeaveTracker[[#This Row],[Employee Name]],Employees[[Employee Name]:[Office]],6))</f>
        <v>0</v>
      </c>
      <c r="G5165" s="24">
        <v>44994</v>
      </c>
      <c r="H5165" s="24">
        <v>44994</v>
      </c>
      <c r="I5165" s="19" t="s">
        <v>81</v>
      </c>
      <c r="K5165" s="61" t="str">
        <f ca="1">LeaveTracker[[#This Row],[Days]]&amp;" "&amp;LeaveTracker[[#This Row],[Type of Leave]]</f>
        <v>1 SL</v>
      </c>
      <c r="L5165" s="23">
        <f ca="1">NETWORKDAYS(LeaveTracker[[#This Row],[Start Date]],LeaveTracker[[#This Row],[End Date]],lstHolidays)</f>
        <v>1</v>
      </c>
      <c r="M5165" s="27"/>
    </row>
    <row r="5166" spans="1:13" ht="30" customHeight="1" x14ac:dyDescent="0.3">
      <c r="A5166" s="27">
        <f t="shared" si="56"/>
        <v>1429</v>
      </c>
      <c r="B5166" s="31">
        <v>45030</v>
      </c>
      <c r="C5166" s="31">
        <v>44986</v>
      </c>
      <c r="D5166" s="19" t="s">
        <v>2271</v>
      </c>
      <c r="E5166" s="19" t="str">
        <f>IF(ISBLANK(LeaveTracker[[#This Row],[Employee Name]]),"-----",VLOOKUP(LeaveTracker[[#This Row],[Employee Name]],Employees[[Employee Name]:[Office]],7))</f>
        <v>TCNHS</v>
      </c>
      <c r="F5166" s="19">
        <f>IF(ISBLANK(LeaveTracker[[#This Row],[Employee Name]]),"-----",VLOOKUP(LeaveTracker[[#This Row],[Employee Name]],Employees[[Employee Name]:[Office]],6))</f>
        <v>0</v>
      </c>
      <c r="G5166" s="24">
        <v>44978</v>
      </c>
      <c r="H5166" s="24">
        <v>44978</v>
      </c>
      <c r="I5166" s="19" t="s">
        <v>81</v>
      </c>
      <c r="K5166" s="61" t="str">
        <f ca="1">LeaveTracker[[#This Row],[Days]]&amp;" "&amp;LeaveTracker[[#This Row],[Type of Leave]]</f>
        <v>1 SL</v>
      </c>
      <c r="L5166" s="23">
        <f ca="1">NETWORKDAYS(LeaveTracker[[#This Row],[Start Date]],LeaveTracker[[#This Row],[End Date]],lstHolidays)</f>
        <v>1</v>
      </c>
      <c r="M5166" s="27"/>
    </row>
    <row r="5167" spans="1:13" ht="30" customHeight="1" x14ac:dyDescent="0.3">
      <c r="A5167" s="27">
        <f t="shared" si="56"/>
        <v>1430</v>
      </c>
      <c r="B5167" s="31">
        <v>45030</v>
      </c>
      <c r="C5167" s="31">
        <v>44953</v>
      </c>
      <c r="D5167" s="19" t="s">
        <v>2274</v>
      </c>
      <c r="E5167" s="19">
        <f>IF(ISBLANK(LeaveTracker[[#This Row],[Employee Name]]),"-----",VLOOKUP(LeaveTracker[[#This Row],[Employee Name]],Employees[[Employee Name]:[Office]],7))</f>
        <v>0</v>
      </c>
      <c r="F5167" s="19">
        <f>IF(ISBLANK(LeaveTracker[[#This Row],[Employee Name]]),"-----",VLOOKUP(LeaveTracker[[#This Row],[Employee Name]],Employees[[Employee Name]:[Office]],6))</f>
        <v>0</v>
      </c>
      <c r="G5167" s="24">
        <v>44946</v>
      </c>
      <c r="H5167" s="24">
        <v>44946</v>
      </c>
      <c r="I5167" s="19" t="s">
        <v>81</v>
      </c>
      <c r="K5167" s="61" t="str">
        <f ca="1">LeaveTracker[[#This Row],[Days]]&amp;" "&amp;LeaveTracker[[#This Row],[Type of Leave]]</f>
        <v>1 SL</v>
      </c>
      <c r="L5167" s="23">
        <f ca="1">NETWORKDAYS(LeaveTracker[[#This Row],[Start Date]],LeaveTracker[[#This Row],[End Date]],lstHolidays)</f>
        <v>1</v>
      </c>
      <c r="M5167" s="27"/>
    </row>
    <row r="5168" spans="1:13" ht="30" customHeight="1" x14ac:dyDescent="0.3">
      <c r="A5168" s="27">
        <f t="shared" si="56"/>
        <v>1431</v>
      </c>
      <c r="B5168" s="31">
        <v>45030</v>
      </c>
      <c r="D5168" s="19" t="s">
        <v>2276</v>
      </c>
      <c r="E5168" s="19">
        <f>IF(ISBLANK(LeaveTracker[[#This Row],[Employee Name]]),"-----",VLOOKUP(LeaveTracker[[#This Row],[Employee Name]],Employees[[Employee Name]:[Office]],7))</f>
        <v>0</v>
      </c>
      <c r="F5168" s="19">
        <f>IF(ISBLANK(LeaveTracker[[#This Row],[Employee Name]]),"-----",VLOOKUP(LeaveTracker[[#This Row],[Employee Name]],Employees[[Employee Name]:[Office]],6))</f>
        <v>0</v>
      </c>
      <c r="G5168" s="24">
        <v>44972</v>
      </c>
      <c r="H5168" s="24">
        <v>44972</v>
      </c>
      <c r="I5168" s="19" t="s">
        <v>81</v>
      </c>
      <c r="K5168" s="61" t="str">
        <f ca="1">LeaveTracker[[#This Row],[Days]]&amp;" "&amp;LeaveTracker[[#This Row],[Type of Leave]]</f>
        <v>1 SL</v>
      </c>
      <c r="L5168" s="23">
        <f ca="1">NETWORKDAYS(LeaveTracker[[#This Row],[Start Date]],LeaveTracker[[#This Row],[End Date]],lstHolidays)</f>
        <v>1</v>
      </c>
      <c r="M5168" s="27"/>
    </row>
    <row r="5169" spans="1:13" ht="30" customHeight="1" x14ac:dyDescent="0.3">
      <c r="A5169" s="27">
        <f t="shared" si="56"/>
        <v>1432</v>
      </c>
      <c r="B5169" s="31">
        <v>45030</v>
      </c>
      <c r="C5169" s="24">
        <v>44995</v>
      </c>
      <c r="D5169" s="19" t="s">
        <v>2280</v>
      </c>
      <c r="E5169" s="19">
        <f>IF(ISBLANK(LeaveTracker[[#This Row],[Employee Name]]),"-----",VLOOKUP(LeaveTracker[[#This Row],[Employee Name]],Employees[[Employee Name]:[Office]],7))</f>
        <v>0</v>
      </c>
      <c r="F5169" s="19">
        <f>IF(ISBLANK(LeaveTracker[[#This Row],[Employee Name]]),"-----",VLOOKUP(LeaveTracker[[#This Row],[Employee Name]],Employees[[Employee Name]:[Office]],6))</f>
        <v>0</v>
      </c>
      <c r="G5169" s="24">
        <v>44994</v>
      </c>
      <c r="H5169" s="24">
        <v>44994</v>
      </c>
      <c r="I5169" s="19" t="s">
        <v>81</v>
      </c>
      <c r="K5169" s="61" t="str">
        <f ca="1">LeaveTracker[[#This Row],[Days]]&amp;" "&amp;LeaveTracker[[#This Row],[Type of Leave]]</f>
        <v>1 SL</v>
      </c>
      <c r="L5169" s="23">
        <f ca="1">NETWORKDAYS(LeaveTracker[[#This Row],[Start Date]],LeaveTracker[[#This Row],[End Date]],lstHolidays)</f>
        <v>1</v>
      </c>
      <c r="M5169" s="27"/>
    </row>
    <row r="5170" spans="1:13" ht="30" customHeight="1" x14ac:dyDescent="0.3">
      <c r="A5170" s="27">
        <f t="shared" si="56"/>
        <v>1433</v>
      </c>
      <c r="B5170" s="31">
        <v>45030</v>
      </c>
      <c r="C5170" s="31">
        <v>44931</v>
      </c>
      <c r="D5170" s="19" t="s">
        <v>2284</v>
      </c>
      <c r="E5170" s="19" t="str">
        <f>IF(ISBLANK(LeaveTracker[[#This Row],[Employee Name]]),"-----",VLOOKUP(LeaveTracker[[#This Row],[Employee Name]],Employees[[Employee Name]:[Office]],7))</f>
        <v>SHS</v>
      </c>
      <c r="F5170" s="19">
        <f>IF(ISBLANK(LeaveTracker[[#This Row],[Employee Name]]),"-----",VLOOKUP(LeaveTracker[[#This Row],[Employee Name]],Employees[[Employee Name]:[Office]],6))</f>
        <v>0</v>
      </c>
      <c r="G5170" s="24">
        <v>44909</v>
      </c>
      <c r="H5170" s="24">
        <v>44909</v>
      </c>
      <c r="I5170" s="19"/>
      <c r="K5170" s="61" t="str">
        <f ca="1">LeaveTracker[[#This Row],[Days]]&amp;" "&amp;LeaveTracker[[#This Row],[Type of Leave]]</f>
        <v xml:space="preserve">1 </v>
      </c>
      <c r="L5170" s="23">
        <f ca="1">NETWORKDAYS(LeaveTracker[[#This Row],[Start Date]],LeaveTracker[[#This Row],[End Date]],lstHolidays)</f>
        <v>1</v>
      </c>
      <c r="M5170" s="27"/>
    </row>
    <row r="5171" spans="1:13" ht="30" customHeight="1" x14ac:dyDescent="0.3">
      <c r="A5171" s="27">
        <f t="shared" si="56"/>
        <v>1434</v>
      </c>
      <c r="B5171" s="31">
        <v>45030</v>
      </c>
      <c r="C5171" s="31">
        <v>44931</v>
      </c>
      <c r="D5171" s="19" t="s">
        <v>2284</v>
      </c>
      <c r="E5171" s="19" t="str">
        <f>IF(ISBLANK(LeaveTracker[[#This Row],[Employee Name]]),"-----",VLOOKUP(LeaveTracker[[#This Row],[Employee Name]],Employees[[Employee Name]:[Office]],7))</f>
        <v>SHS</v>
      </c>
      <c r="F5171" s="19">
        <f>IF(ISBLANK(LeaveTracker[[#This Row],[Employee Name]]),"-----",VLOOKUP(LeaveTracker[[#This Row],[Employee Name]],Employees[[Employee Name]:[Office]],6))</f>
        <v>0</v>
      </c>
      <c r="G5171" s="24">
        <v>44930</v>
      </c>
      <c r="H5171" s="24">
        <v>44930</v>
      </c>
      <c r="I5171" s="19"/>
      <c r="K5171" s="61" t="str">
        <f ca="1">LeaveTracker[[#This Row],[Days]]&amp;" "&amp;LeaveTracker[[#This Row],[Type of Leave]]</f>
        <v xml:space="preserve">1 </v>
      </c>
      <c r="L5171" s="23">
        <f ca="1">NETWORKDAYS(LeaveTracker[[#This Row],[Start Date]],LeaveTracker[[#This Row],[End Date]],lstHolidays)</f>
        <v>1</v>
      </c>
      <c r="M5171" s="27"/>
    </row>
    <row r="5172" spans="1:13" ht="30" customHeight="1" x14ac:dyDescent="0.3">
      <c r="A5172" s="27">
        <f t="shared" si="56"/>
        <v>1435</v>
      </c>
      <c r="B5172" s="31">
        <v>45030</v>
      </c>
      <c r="C5172" s="31">
        <v>44927</v>
      </c>
      <c r="D5172" s="19" t="s">
        <v>1859</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19"/>
      <c r="K5172" s="61" t="str">
        <f ca="1">LeaveTracker[[#This Row],[Days]]&amp;" "&amp;LeaveTracker[[#This Row],[Type of Leave]]</f>
        <v xml:space="preserve">1 </v>
      </c>
      <c r="L5172" s="23">
        <f ca="1">NETWORKDAYS(LeaveTracker[[#This Row],[Start Date]],LeaveTracker[[#This Row],[End Date]],lstHolidays)</f>
        <v>1</v>
      </c>
      <c r="M5172" s="27"/>
    </row>
    <row r="5173" spans="1:13" ht="30" customHeight="1" x14ac:dyDescent="0.3">
      <c r="A5173" s="27">
        <v>1435</v>
      </c>
      <c r="B5173" s="31">
        <v>45030</v>
      </c>
      <c r="C5173" s="31">
        <v>44927</v>
      </c>
      <c r="D5173" s="19" t="s">
        <v>1859</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19"/>
      <c r="K5173" s="61" t="str">
        <f ca="1">LeaveTracker[[#This Row],[Days]]&amp;" "&amp;LeaveTracker[[#This Row],[Type of Leave]]</f>
        <v xml:space="preserve">1 </v>
      </c>
      <c r="L5173" s="23">
        <f ca="1">NETWORKDAYS(LeaveTracker[[#This Row],[Start Date]],LeaveTracker[[#This Row],[End Date]],lstHolidays)</f>
        <v>1</v>
      </c>
      <c r="M5173" s="27"/>
    </row>
    <row r="5174" spans="1:13" ht="30" customHeight="1" x14ac:dyDescent="0.3">
      <c r="A5174" s="27">
        <f t="shared" si="56"/>
        <v>1436</v>
      </c>
      <c r="B5174" s="31">
        <v>45030</v>
      </c>
      <c r="C5174" s="31">
        <v>44929</v>
      </c>
      <c r="D5174" s="19" t="s">
        <v>1859</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19"/>
      <c r="K5174" s="61" t="str">
        <f ca="1">LeaveTracker[[#This Row],[Days]]&amp;" "&amp;LeaveTracker[[#This Row],[Type of Leave]]</f>
        <v xml:space="preserve">1 </v>
      </c>
      <c r="L5174" s="23">
        <f ca="1">NETWORKDAYS(LeaveTracker[[#This Row],[Start Date]],LeaveTracker[[#This Row],[End Date]],lstHolidays)</f>
        <v>1</v>
      </c>
      <c r="M5174" s="27"/>
    </row>
    <row r="5175" spans="1:13" ht="30" customHeight="1" x14ac:dyDescent="0.3">
      <c r="A5175" s="27">
        <v>1436</v>
      </c>
      <c r="B5175" s="31">
        <v>45030</v>
      </c>
      <c r="C5175" s="31">
        <v>44929</v>
      </c>
      <c r="D5175" s="19" t="s">
        <v>1859</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19"/>
      <c r="K5175" s="61" t="str">
        <f ca="1">LeaveTracker[[#This Row],[Days]]&amp;" "&amp;LeaveTracker[[#This Row],[Type of Leave]]</f>
        <v xml:space="preserve">2 </v>
      </c>
      <c r="L5175" s="23">
        <f ca="1">NETWORKDAYS(LeaveTracker[[#This Row],[Start Date]],LeaveTracker[[#This Row],[End Date]],lstHolidays)</f>
        <v>2</v>
      </c>
      <c r="M5175" s="27"/>
    </row>
    <row r="5176" spans="1:13" ht="30" customHeight="1" x14ac:dyDescent="0.3">
      <c r="A5176" s="27">
        <f t="shared" si="56"/>
        <v>1437</v>
      </c>
      <c r="B5176" s="31">
        <v>45030</v>
      </c>
      <c r="C5176" s="31">
        <v>44942</v>
      </c>
      <c r="D5176" s="19" t="s">
        <v>1859</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19"/>
      <c r="K5176" s="61" t="str">
        <f ca="1">LeaveTracker[[#This Row],[Days]]&amp;" "&amp;LeaveTracker[[#This Row],[Type of Leave]]</f>
        <v xml:space="preserve">1 </v>
      </c>
      <c r="L5176" s="23">
        <f ca="1">NETWORKDAYS(LeaveTracker[[#This Row],[Start Date]],LeaveTracker[[#This Row],[End Date]],lstHolidays)</f>
        <v>1</v>
      </c>
      <c r="M5176" s="27"/>
    </row>
    <row r="5177" spans="1:13" ht="30" customHeight="1" x14ac:dyDescent="0.3">
      <c r="A5177" s="27">
        <f t="shared" si="56"/>
        <v>1438</v>
      </c>
      <c r="B5177" s="31">
        <v>45030</v>
      </c>
      <c r="C5177" s="31">
        <v>45029</v>
      </c>
      <c r="D5177" s="19" t="s">
        <v>1769</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19" t="s">
        <v>81</v>
      </c>
      <c r="K5177" s="61" t="str">
        <f ca="1">LeaveTracker[[#This Row],[Days]]&amp;" "&amp;LeaveTracker[[#This Row],[Type of Leave]]</f>
        <v>1 SL</v>
      </c>
      <c r="L5177" s="23">
        <f ca="1">NETWORKDAYS(LeaveTracker[[#This Row],[Start Date]],LeaveTracker[[#This Row],[End Date]],lstHolidays)</f>
        <v>1</v>
      </c>
      <c r="M5177" s="27"/>
    </row>
    <row r="5178" spans="1:13" ht="30" customHeight="1" x14ac:dyDescent="0.3">
      <c r="A5178" s="27">
        <f t="shared" si="56"/>
        <v>1439</v>
      </c>
      <c r="B5178" s="31">
        <v>45030</v>
      </c>
      <c r="C5178" s="31">
        <v>45020</v>
      </c>
      <c r="D5178" s="19" t="s">
        <v>2150</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19" t="s">
        <v>81</v>
      </c>
      <c r="K5178" s="61" t="str">
        <f ca="1">LeaveTracker[[#This Row],[Days]]&amp;" "&amp;LeaveTracker[[#This Row],[Type of Leave]]</f>
        <v>1 SL</v>
      </c>
      <c r="L5178" s="23">
        <f ca="1">NETWORKDAYS(LeaveTracker[[#This Row],[Start Date]],LeaveTracker[[#This Row],[End Date]],lstHolidays)</f>
        <v>1</v>
      </c>
      <c r="M5178" s="27"/>
    </row>
    <row r="5179" spans="1:13" ht="30" customHeight="1" x14ac:dyDescent="0.3">
      <c r="A5179" s="27">
        <f t="shared" si="56"/>
        <v>1440</v>
      </c>
      <c r="B5179" s="31">
        <v>45030</v>
      </c>
      <c r="C5179" s="31">
        <v>44994</v>
      </c>
      <c r="D5179" s="19" t="s">
        <v>2285</v>
      </c>
      <c r="E5179" s="19" t="str">
        <f>IF(ISBLANK(LeaveTracker[[#This Row],[Employee Name]]),"-----",VLOOKUP(LeaveTracker[[#This Row],[Employee Name]],Employees[[Employee Name]:[Office]],7))</f>
        <v>BPLO</v>
      </c>
      <c r="F5179" s="19">
        <f>IF(ISBLANK(LeaveTracker[[#This Row],[Employee Name]]),"-----",VLOOKUP(LeaveTracker[[#This Row],[Employee Name]],Employees[[Employee Name]:[Office]],6))</f>
        <v>0</v>
      </c>
      <c r="G5179" s="24">
        <v>44991</v>
      </c>
      <c r="H5179" s="24">
        <v>44991</v>
      </c>
      <c r="I5179" s="19" t="s">
        <v>81</v>
      </c>
      <c r="K5179" s="61" t="str">
        <f ca="1">LeaveTracker[[#This Row],[Days]]&amp;" "&amp;LeaveTracker[[#This Row],[Type of Leave]]</f>
        <v>1 SL</v>
      </c>
      <c r="L5179" s="23">
        <f ca="1">NETWORKDAYS(LeaveTracker[[#This Row],[Start Date]],LeaveTracker[[#This Row],[End Date]],lstHolidays)</f>
        <v>1</v>
      </c>
      <c r="M5179" s="27"/>
    </row>
    <row r="5180" spans="1:13" ht="30" customHeight="1" x14ac:dyDescent="0.3">
      <c r="A5180" s="27">
        <v>1440</v>
      </c>
      <c r="B5180" s="31">
        <v>45030</v>
      </c>
      <c r="C5180" s="31">
        <v>44994</v>
      </c>
      <c r="D5180" s="19" t="s">
        <v>2285</v>
      </c>
      <c r="E5180" s="19" t="str">
        <f>IF(ISBLANK(LeaveTracker[[#This Row],[Employee Name]]),"-----",VLOOKUP(LeaveTracker[[#This Row],[Employee Name]],Employees[[Employee Name]:[Office]],7))</f>
        <v>BPLO</v>
      </c>
      <c r="F5180" s="19">
        <f>IF(ISBLANK(LeaveTracker[[#This Row],[Employee Name]]),"-----",VLOOKUP(LeaveTracker[[#This Row],[Employee Name]],Employees[[Employee Name]:[Office]],6))</f>
        <v>0</v>
      </c>
      <c r="G5180" s="24">
        <v>44993</v>
      </c>
      <c r="H5180" s="24">
        <v>44993</v>
      </c>
      <c r="I5180" s="19" t="s">
        <v>81</v>
      </c>
      <c r="K5180" s="61" t="str">
        <f ca="1">LeaveTracker[[#This Row],[Days]]&amp;" "&amp;LeaveTracker[[#This Row],[Type of Leave]]</f>
        <v>1 SL</v>
      </c>
      <c r="L5180" s="23">
        <f ca="1">NETWORKDAYS(LeaveTracker[[#This Row],[Start Date]],LeaveTracker[[#This Row],[End Date]],lstHolidays)</f>
        <v>1</v>
      </c>
      <c r="M5180" s="27"/>
    </row>
    <row r="5181" spans="1:13" ht="30" customHeight="1" x14ac:dyDescent="0.3">
      <c r="A5181" s="27">
        <f t="shared" si="56"/>
        <v>1441</v>
      </c>
      <c r="B5181" s="31">
        <v>45030</v>
      </c>
      <c r="C5181" s="31">
        <v>45005</v>
      </c>
      <c r="D5181" s="19" t="s">
        <v>2285</v>
      </c>
      <c r="E5181" s="19" t="str">
        <f>IF(ISBLANK(LeaveTracker[[#This Row],[Employee Name]]),"-----",VLOOKUP(LeaveTracker[[#This Row],[Employee Name]],Employees[[Employee Name]:[Office]],7))</f>
        <v>BPLO</v>
      </c>
      <c r="F5181" s="19">
        <f>IF(ISBLANK(LeaveTracker[[#This Row],[Employee Name]]),"-----",VLOOKUP(LeaveTracker[[#This Row],[Employee Name]],Employees[[Employee Name]:[Office]],6))</f>
        <v>0</v>
      </c>
      <c r="G5181" s="24">
        <v>44998</v>
      </c>
      <c r="H5181" s="24">
        <v>44998</v>
      </c>
      <c r="I5181" s="19" t="s">
        <v>81</v>
      </c>
      <c r="K5181" s="61" t="str">
        <f ca="1">LeaveTracker[[#This Row],[Days]]&amp;" "&amp;LeaveTracker[[#This Row],[Type of Leave]]</f>
        <v>1 SL</v>
      </c>
      <c r="L5181" s="23">
        <f ca="1">NETWORKDAYS(LeaveTracker[[#This Row],[Start Date]],LeaveTracker[[#This Row],[End Date]],lstHolidays)</f>
        <v>1</v>
      </c>
      <c r="M5181" s="27"/>
    </row>
    <row r="5182" spans="1:13" ht="30" customHeight="1" x14ac:dyDescent="0.3">
      <c r="A5182" s="27">
        <v>1441</v>
      </c>
      <c r="B5182" s="31">
        <v>45030</v>
      </c>
      <c r="C5182" s="31">
        <v>45005</v>
      </c>
      <c r="D5182" s="19" t="s">
        <v>2285</v>
      </c>
      <c r="E5182" s="19" t="str">
        <f>IF(ISBLANK(LeaveTracker[[#This Row],[Employee Name]]),"-----",VLOOKUP(LeaveTracker[[#This Row],[Employee Name]],Employees[[Employee Name]:[Office]],7))</f>
        <v>BPLO</v>
      </c>
      <c r="F5182" s="19">
        <f>IF(ISBLANK(LeaveTracker[[#This Row],[Employee Name]]),"-----",VLOOKUP(LeaveTracker[[#This Row],[Employee Name]],Employees[[Employee Name]:[Office]],6))</f>
        <v>0</v>
      </c>
      <c r="G5182" s="24">
        <v>45001</v>
      </c>
      <c r="H5182" s="24">
        <v>45002</v>
      </c>
      <c r="I5182" s="19" t="s">
        <v>81</v>
      </c>
      <c r="K5182" s="61" t="str">
        <f ca="1">LeaveTracker[[#This Row],[Days]]&amp;" "&amp;LeaveTracker[[#This Row],[Type of Leave]]</f>
        <v>2 SL</v>
      </c>
      <c r="L5182" s="23">
        <f ca="1">NETWORKDAYS(LeaveTracker[[#This Row],[Start Date]],LeaveTracker[[#This Row],[End Date]],lstHolidays)</f>
        <v>2</v>
      </c>
      <c r="M5182" s="27"/>
    </row>
    <row r="5183" spans="1:13" ht="30" customHeight="1" x14ac:dyDescent="0.3">
      <c r="A5183" s="27">
        <f t="shared" si="56"/>
        <v>1442</v>
      </c>
      <c r="B5183" s="31">
        <v>45030</v>
      </c>
      <c r="C5183" s="31">
        <v>44998</v>
      </c>
      <c r="D5183" s="19" t="s">
        <v>1896</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19" t="s">
        <v>298</v>
      </c>
      <c r="J5183" s="43" t="s">
        <v>1022</v>
      </c>
      <c r="K5183" s="61" t="str">
        <f ca="1">LeaveTracker[[#This Row],[Days]]&amp;" "&amp;LeaveTracker[[#This Row],[Type of Leave]]</f>
        <v>13 OTHER</v>
      </c>
      <c r="L5183" s="23">
        <f ca="1">NETWORKDAYS(LeaveTracker[[#This Row],[Start Date]],LeaveTracker[[#This Row],[End Date]],lstHolidays)</f>
        <v>13</v>
      </c>
      <c r="M5183" s="27"/>
    </row>
    <row r="5184" spans="1:13" ht="30" customHeight="1" x14ac:dyDescent="0.3">
      <c r="A5184" s="27">
        <f t="shared" si="56"/>
        <v>1443</v>
      </c>
      <c r="B5184" s="31">
        <v>45030</v>
      </c>
      <c r="C5184" s="31">
        <v>44998</v>
      </c>
      <c r="D5184" s="19" t="s">
        <v>1896</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19" t="s">
        <v>298</v>
      </c>
      <c r="J5184" s="43" t="s">
        <v>1022</v>
      </c>
      <c r="K5184" s="61" t="str">
        <f ca="1">LeaveTracker[[#This Row],[Days]]&amp;" "&amp;LeaveTracker[[#This Row],[Type of Leave]]</f>
        <v>7 OTHER</v>
      </c>
      <c r="L5184" s="23">
        <f ca="1">NETWORKDAYS(LeaveTracker[[#This Row],[Start Date]],LeaveTracker[[#This Row],[End Date]],lstHolidays)</f>
        <v>7</v>
      </c>
      <c r="M5184" s="27"/>
    </row>
    <row r="5185" spans="1:13" ht="30" customHeight="1" x14ac:dyDescent="0.3">
      <c r="A5185" s="27">
        <f t="shared" si="56"/>
        <v>1444</v>
      </c>
      <c r="B5185" s="31">
        <v>45030</v>
      </c>
      <c r="C5185" s="31">
        <v>44981</v>
      </c>
      <c r="D5185" s="19" t="s">
        <v>2287</v>
      </c>
      <c r="E5185" s="19" t="str">
        <f>IF(ISBLANK(LeaveTracker[[#This Row],[Employee Name]]),"-----",VLOOKUP(LeaveTracker[[#This Row],[Employee Name]],Employees[[Employee Name]:[Office]],7))</f>
        <v>CHO</v>
      </c>
      <c r="F5185" s="19">
        <f>IF(ISBLANK(LeaveTracker[[#This Row],[Employee Name]]),"-----",VLOOKUP(LeaveTracker[[#This Row],[Employee Name]],Employees[[Employee Name]:[Office]],6))</f>
        <v>0</v>
      </c>
      <c r="G5185" s="24">
        <v>44988</v>
      </c>
      <c r="H5185" s="24">
        <v>44988</v>
      </c>
      <c r="I5185" s="19" t="s">
        <v>82</v>
      </c>
      <c r="K5185" s="61" t="str">
        <f ca="1">LeaveTracker[[#This Row],[Days]]&amp;" "&amp;LeaveTracker[[#This Row],[Type of Leave]]</f>
        <v>1 VL</v>
      </c>
      <c r="L5185" s="23">
        <f ca="1">NETWORKDAYS(LeaveTracker[[#This Row],[Start Date]],LeaveTracker[[#This Row],[End Date]],lstHolidays)</f>
        <v>1</v>
      </c>
      <c r="M5185" s="27"/>
    </row>
    <row r="5186" spans="1:13" ht="30" customHeight="1" x14ac:dyDescent="0.3">
      <c r="A5186" s="27">
        <f t="shared" si="56"/>
        <v>1445</v>
      </c>
      <c r="B5186" s="31">
        <v>45030</v>
      </c>
      <c r="C5186" s="31">
        <v>44992</v>
      </c>
      <c r="D5186" s="19" t="s">
        <v>2287</v>
      </c>
      <c r="E5186" s="19" t="str">
        <f>IF(ISBLANK(LeaveTracker[[#This Row],[Employee Name]]),"-----",VLOOKUP(LeaveTracker[[#This Row],[Employee Name]],Employees[[Employee Name]:[Office]],7))</f>
        <v>CHO</v>
      </c>
      <c r="F5186" s="19">
        <f>IF(ISBLANK(LeaveTracker[[#This Row],[Employee Name]]),"-----",VLOOKUP(LeaveTracker[[#This Row],[Employee Name]],Employees[[Employee Name]:[Office]],6))</f>
        <v>0</v>
      </c>
      <c r="G5186" s="24">
        <v>44998</v>
      </c>
      <c r="H5186" s="24">
        <v>44999</v>
      </c>
      <c r="I5186" s="19" t="s">
        <v>82</v>
      </c>
      <c r="K5186" s="61" t="str">
        <f ca="1">LeaveTracker[[#This Row],[Days]]&amp;" "&amp;LeaveTracker[[#This Row],[Type of Leave]]</f>
        <v>2 VL</v>
      </c>
      <c r="L5186" s="23">
        <f ca="1">NETWORKDAYS(LeaveTracker[[#This Row],[Start Date]],LeaveTracker[[#This Row],[End Date]],lstHolidays)</f>
        <v>2</v>
      </c>
      <c r="M5186" s="27"/>
    </row>
    <row r="5187" spans="1:13" ht="30" customHeight="1" x14ac:dyDescent="0.3">
      <c r="A5187" s="27">
        <f t="shared" si="56"/>
        <v>1446</v>
      </c>
      <c r="B5187" s="31">
        <v>45030</v>
      </c>
      <c r="C5187" s="31">
        <v>44992</v>
      </c>
      <c r="D5187" s="19" t="s">
        <v>2287</v>
      </c>
      <c r="E5187" s="19" t="str">
        <f>IF(ISBLANK(LeaveTracker[[#This Row],[Employee Name]]),"-----",VLOOKUP(LeaveTracker[[#This Row],[Employee Name]],Employees[[Employee Name]:[Office]],7))</f>
        <v>CHO</v>
      </c>
      <c r="F5187" s="19">
        <f>IF(ISBLANK(LeaveTracker[[#This Row],[Employee Name]]),"-----",VLOOKUP(LeaveTracker[[#This Row],[Employee Name]],Employees[[Employee Name]:[Office]],6))</f>
        <v>0</v>
      </c>
      <c r="G5187" s="24">
        <v>45005</v>
      </c>
      <c r="H5187" s="24">
        <v>45006</v>
      </c>
      <c r="I5187" s="19" t="s">
        <v>82</v>
      </c>
      <c r="K5187" s="61" t="str">
        <f ca="1">LeaveTracker[[#This Row],[Days]]&amp;" "&amp;LeaveTracker[[#This Row],[Type of Leave]]</f>
        <v>2 VL</v>
      </c>
      <c r="L5187" s="23">
        <f ca="1">NETWORKDAYS(LeaveTracker[[#This Row],[Start Date]],LeaveTracker[[#This Row],[End Date]],lstHolidays)</f>
        <v>2</v>
      </c>
      <c r="M5187" s="27"/>
    </row>
    <row r="5188" spans="1:13" ht="30" customHeight="1" x14ac:dyDescent="0.3">
      <c r="A5188" s="27">
        <f t="shared" si="56"/>
        <v>1447</v>
      </c>
      <c r="B5188" s="31">
        <v>45030</v>
      </c>
      <c r="C5188" s="31">
        <v>45027</v>
      </c>
      <c r="D5188" s="19" t="s">
        <v>2290</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19" t="s">
        <v>82</v>
      </c>
      <c r="K5188" s="61" t="str">
        <f ca="1">LeaveTracker[[#This Row],[Days]]&amp;" "&amp;LeaveTracker[[#This Row],[Type of Leave]]</f>
        <v>2 VL</v>
      </c>
      <c r="L5188" s="23">
        <f ca="1">NETWORKDAYS(LeaveTracker[[#This Row],[Start Date]],LeaveTracker[[#This Row],[End Date]],lstHolidays)</f>
        <v>2</v>
      </c>
      <c r="M5188" s="27"/>
    </row>
    <row r="5189" spans="1:13" ht="30" customHeight="1" x14ac:dyDescent="0.3">
      <c r="A5189" s="27">
        <f t="shared" si="56"/>
        <v>1448</v>
      </c>
      <c r="B5189" s="31">
        <v>45030</v>
      </c>
      <c r="C5189" s="31">
        <v>45028</v>
      </c>
      <c r="D5189" s="19" t="s">
        <v>2294</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19" t="s">
        <v>298</v>
      </c>
      <c r="J5189" s="43" t="s">
        <v>274</v>
      </c>
      <c r="K5189" s="61" t="str">
        <f ca="1">LeaveTracker[[#This Row],[Days]]&amp;" "&amp;LeaveTracker[[#This Row],[Type of Leave]]</f>
        <v>3 OTHER</v>
      </c>
      <c r="L5189" s="23">
        <f ca="1">NETWORKDAYS(LeaveTracker[[#This Row],[Start Date]],LeaveTracker[[#This Row],[End Date]],lstHolidays)</f>
        <v>3</v>
      </c>
      <c r="M5189" s="27"/>
    </row>
    <row r="5190" spans="1:13" ht="30" customHeight="1" x14ac:dyDescent="0.3">
      <c r="A5190" s="27">
        <f t="shared" si="56"/>
        <v>1449</v>
      </c>
      <c r="B5190" s="31">
        <v>45030</v>
      </c>
      <c r="C5190" s="31">
        <v>45028</v>
      </c>
      <c r="D5190" s="19" t="s">
        <v>2294</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19" t="s">
        <v>82</v>
      </c>
      <c r="K5190" s="61" t="str">
        <f ca="1">LeaveTracker[[#This Row],[Days]]&amp;" "&amp;LeaveTracker[[#This Row],[Type of Leave]]</f>
        <v>24 VL</v>
      </c>
      <c r="L5190" s="23">
        <f ca="1">NETWORKDAYS(LeaveTracker[[#This Row],[Start Date]],LeaveTracker[[#This Row],[End Date]],lstHolidays)</f>
        <v>24</v>
      </c>
      <c r="M5190" s="27"/>
    </row>
    <row r="5191" spans="1:13" ht="30" customHeight="1" x14ac:dyDescent="0.3">
      <c r="A5191" s="27">
        <f t="shared" si="56"/>
        <v>1450</v>
      </c>
      <c r="B5191" s="31">
        <v>45030</v>
      </c>
      <c r="C5191" s="31">
        <v>45014</v>
      </c>
      <c r="D5191" s="19" t="s">
        <v>242</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19" t="s">
        <v>298</v>
      </c>
      <c r="J5191" s="43" t="s">
        <v>158</v>
      </c>
      <c r="K5191" s="61" t="str">
        <f ca="1">LeaveTracker[[#This Row],[Days]]&amp;" "&amp;LeaveTracker[[#This Row],[Type of Leave]]</f>
        <v>1 OTHER</v>
      </c>
      <c r="L5191" s="23">
        <f ca="1">NETWORKDAYS(LeaveTracker[[#This Row],[Start Date]],LeaveTracker[[#This Row],[End Date]],lstHolidays)</f>
        <v>1</v>
      </c>
      <c r="M5191" s="27"/>
    </row>
    <row r="5192" spans="1:13" ht="30" customHeight="1" x14ac:dyDescent="0.3">
      <c r="A5192" s="27">
        <f t="shared" si="56"/>
        <v>1451</v>
      </c>
      <c r="B5192" s="31">
        <v>45030</v>
      </c>
      <c r="C5192" s="31">
        <v>45029</v>
      </c>
      <c r="D5192" s="19" t="s">
        <v>833</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19" t="s">
        <v>81</v>
      </c>
      <c r="K5192" s="61" t="str">
        <f ca="1">LeaveTracker[[#This Row],[Days]]&amp;" "&amp;LeaveTracker[[#This Row],[Type of Leave]]</f>
        <v>1 SL</v>
      </c>
      <c r="L5192" s="23">
        <f ca="1">NETWORKDAYS(LeaveTracker[[#This Row],[Start Date]],LeaveTracker[[#This Row],[End Date]],lstHolidays)</f>
        <v>1</v>
      </c>
      <c r="M5192" s="27"/>
    </row>
    <row r="5193" spans="1:13" ht="30" customHeight="1" x14ac:dyDescent="0.3">
      <c r="A5193" s="27">
        <f t="shared" si="56"/>
        <v>1452</v>
      </c>
      <c r="B5193" s="31">
        <v>45030</v>
      </c>
      <c r="C5193" s="31">
        <v>45028</v>
      </c>
      <c r="D5193" s="19" t="s">
        <v>1974</v>
      </c>
      <c r="E5193" s="19" t="str">
        <f>IF(ISBLANK(LeaveTracker[[#This Row],[Employee Name]]),"-----",VLOOKUP(LeaveTracker[[#This Row],[Employee Name]],Employees[[Employee Name]:[Office]],7))</f>
        <v>CENRO</v>
      </c>
      <c r="F5193" s="19">
        <f>IF(ISBLANK(LeaveTracker[[#This Row],[Employee Name]]),"-----",VLOOKUP(LeaveTracker[[#This Row],[Employee Name]],Employees[[Employee Name]:[Office]],6))</f>
        <v>0</v>
      </c>
      <c r="G5193" s="24">
        <v>45027</v>
      </c>
      <c r="H5193" s="24">
        <v>45027</v>
      </c>
      <c r="I5193" s="19" t="s">
        <v>81</v>
      </c>
      <c r="K5193" s="61" t="str">
        <f ca="1">LeaveTracker[[#This Row],[Days]]&amp;" "&amp;LeaveTracker[[#This Row],[Type of Leave]]</f>
        <v>1 SL</v>
      </c>
      <c r="L5193" s="23">
        <f ca="1">NETWORKDAYS(LeaveTracker[[#This Row],[Start Date]],LeaveTracker[[#This Row],[End Date]],lstHolidays)</f>
        <v>1</v>
      </c>
      <c r="M5193" s="27"/>
    </row>
    <row r="5194" spans="1:13" ht="30" customHeight="1" x14ac:dyDescent="0.3">
      <c r="A5194" s="27">
        <f t="shared" si="56"/>
        <v>1453</v>
      </c>
      <c r="B5194" s="31">
        <v>45030</v>
      </c>
      <c r="C5194" s="31">
        <v>45029</v>
      </c>
      <c r="D5194" s="19" t="s">
        <v>1821</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19" t="s">
        <v>81</v>
      </c>
      <c r="K5194" s="61" t="str">
        <f ca="1">LeaveTracker[[#This Row],[Days]]&amp;" "&amp;LeaveTracker[[#This Row],[Type of Leave]]</f>
        <v>2 SL</v>
      </c>
      <c r="L5194" s="23">
        <f ca="1">NETWORKDAYS(LeaveTracker[[#This Row],[Start Date]],LeaveTracker[[#This Row],[End Date]],lstHolidays)</f>
        <v>2</v>
      </c>
      <c r="M5194" s="27"/>
    </row>
    <row r="5195" spans="1:13" ht="30" customHeight="1" x14ac:dyDescent="0.3">
      <c r="A5195" s="27">
        <f t="shared" si="56"/>
        <v>1454</v>
      </c>
      <c r="B5195" s="31">
        <v>45030</v>
      </c>
      <c r="C5195" s="31">
        <v>45028</v>
      </c>
      <c r="D5195" s="19" t="s">
        <v>2296</v>
      </c>
      <c r="E5195" s="19" t="str">
        <f>IF(ISBLANK(LeaveTracker[[#This Row],[Employee Name]]),"-----",VLOOKUP(LeaveTracker[[#This Row],[Employee Name]],Employees[[Employee Name]:[Office]],7))</f>
        <v>PICNIC GROVE</v>
      </c>
      <c r="F5195" s="19">
        <f>IF(ISBLANK(LeaveTracker[[#This Row],[Employee Name]]),"-----",VLOOKUP(LeaveTracker[[#This Row],[Employee Name]],Employees[[Employee Name]:[Office]],6))</f>
        <v>0</v>
      </c>
      <c r="G5195" s="24">
        <v>45048</v>
      </c>
      <c r="H5195" s="24">
        <v>45077</v>
      </c>
      <c r="I5195" s="19" t="s">
        <v>82</v>
      </c>
      <c r="K5195" s="61" t="str">
        <f ca="1">LeaveTracker[[#This Row],[Days]]&amp;" "&amp;LeaveTracker[[#This Row],[Type of Leave]]</f>
        <v>22 VL</v>
      </c>
      <c r="L5195" s="23">
        <f ca="1">NETWORKDAYS(LeaveTracker[[#This Row],[Start Date]],LeaveTracker[[#This Row],[End Date]],lstHolidays)</f>
        <v>22</v>
      </c>
      <c r="M5195" s="27"/>
    </row>
    <row r="5196" spans="1:13" ht="30" customHeight="1" x14ac:dyDescent="0.3">
      <c r="A5196" s="27">
        <f t="shared" si="56"/>
        <v>1455</v>
      </c>
      <c r="B5196" s="31">
        <v>45030</v>
      </c>
      <c r="C5196" s="31">
        <v>45028</v>
      </c>
      <c r="D5196" s="19" t="s">
        <v>2298</v>
      </c>
      <c r="E5196" s="19" t="str">
        <f>IF(ISBLANK(LeaveTracker[[#This Row],[Employee Name]]),"-----",VLOOKUP(LeaveTracker[[#This Row],[Employee Name]],Employees[[Employee Name]:[Office]],7))</f>
        <v>PICNIC GROVE</v>
      </c>
      <c r="F5196" s="19">
        <f>IF(ISBLANK(LeaveTracker[[#This Row],[Employee Name]]),"-----",VLOOKUP(LeaveTracker[[#This Row],[Employee Name]],Employees[[Employee Name]:[Office]],6))</f>
        <v>0</v>
      </c>
      <c r="G5196" s="24">
        <v>45062</v>
      </c>
      <c r="H5196" s="24">
        <v>45077</v>
      </c>
      <c r="I5196" s="19" t="s">
        <v>82</v>
      </c>
      <c r="K5196" s="61" t="str">
        <f ca="1">LeaveTracker[[#This Row],[Days]]&amp;" "&amp;LeaveTracker[[#This Row],[Type of Leave]]</f>
        <v>12 VL</v>
      </c>
      <c r="L5196" s="23">
        <f ca="1">NETWORKDAYS(LeaveTracker[[#This Row],[Start Date]],LeaveTracker[[#This Row],[End Date]],lstHolidays)</f>
        <v>12</v>
      </c>
      <c r="M5196" s="27"/>
    </row>
    <row r="5197" spans="1:13" ht="30" customHeight="1" x14ac:dyDescent="0.3">
      <c r="A5197" s="27">
        <f t="shared" si="56"/>
        <v>1456</v>
      </c>
      <c r="B5197" s="31">
        <v>45030</v>
      </c>
      <c r="C5197" s="31">
        <v>44914</v>
      </c>
      <c r="D5197" s="19" t="s">
        <v>882</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19" t="s">
        <v>298</v>
      </c>
      <c r="J5197" s="43" t="s">
        <v>691</v>
      </c>
      <c r="K5197" s="61" t="str">
        <f ca="1">LeaveTracker[[#This Row],[Days]]&amp;" "&amp;LeaveTracker[[#This Row],[Type of Leave]]</f>
        <v>0 OTHER</v>
      </c>
      <c r="L5197" s="23">
        <f ca="1">NETWORKDAYS(LeaveTracker[[#This Row],[Start Date]],LeaveTracker[[#This Row],[End Date]],lstHolidays)</f>
        <v>0</v>
      </c>
      <c r="M5197" s="27"/>
    </row>
    <row r="5198" spans="1:13" ht="30" customHeight="1" x14ac:dyDescent="0.3">
      <c r="A5198" s="27">
        <f t="shared" si="56"/>
        <v>1457</v>
      </c>
      <c r="B5198" s="31">
        <v>45043</v>
      </c>
      <c r="C5198" s="31">
        <v>45034</v>
      </c>
      <c r="D5198" s="19" t="s">
        <v>513</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19" t="s">
        <v>81</v>
      </c>
      <c r="K5198" s="61" t="str">
        <f ca="1">LeaveTracker[[#This Row],[Days]]&amp;" "&amp;LeaveTracker[[#This Row],[Type of Leave]]</f>
        <v>2 SL</v>
      </c>
      <c r="L5198" s="23">
        <f ca="1">NETWORKDAYS(LeaveTracker[[#This Row],[Start Date]],LeaveTracker[[#This Row],[End Date]],lstHolidays)</f>
        <v>2</v>
      </c>
      <c r="M5198" s="27"/>
    </row>
    <row r="5199" spans="1:13" ht="30" customHeight="1" x14ac:dyDescent="0.3">
      <c r="A5199" s="27">
        <f t="shared" si="56"/>
        <v>1458</v>
      </c>
      <c r="B5199" s="31">
        <v>45043</v>
      </c>
      <c r="C5199" s="31">
        <v>45034</v>
      </c>
      <c r="D5199" s="19" t="s">
        <v>950</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19" t="s">
        <v>81</v>
      </c>
      <c r="K5199" s="61" t="str">
        <f ca="1">LeaveTracker[[#This Row],[Days]]&amp;" "&amp;LeaveTracker[[#This Row],[Type of Leave]]</f>
        <v>3 SL</v>
      </c>
      <c r="L5199" s="23">
        <f ca="1">NETWORKDAYS(LeaveTracker[[#This Row],[Start Date]],LeaveTracker[[#This Row],[End Date]],lstHolidays)</f>
        <v>3</v>
      </c>
      <c r="M5199" s="27"/>
    </row>
    <row r="5200" spans="1:13" ht="30" customHeight="1" x14ac:dyDescent="0.3">
      <c r="A5200" s="27">
        <f t="shared" si="56"/>
        <v>1459</v>
      </c>
      <c r="B5200" s="31">
        <v>45043</v>
      </c>
      <c r="C5200" s="31">
        <v>45027</v>
      </c>
      <c r="D5200" s="19" t="s">
        <v>375</v>
      </c>
      <c r="E5200" s="19" t="str">
        <f>IF(ISBLANK(LeaveTracker[[#This Row],[Employee Name]]),"-----",VLOOKUP(LeaveTracker[[#This Row],[Employee Name]],Employees[[Employee Name]:[Office]],7))</f>
        <v>BPLO</v>
      </c>
      <c r="F5200" s="19" t="str">
        <f>IF(ISBLANK(LeaveTracker[[#This Row],[Employee Name]]),"-----",VLOOKUP(LeaveTracker[[#This Row],[Employee Name]],Employees[[Employee Name]:[Office]],6))</f>
        <v>JOBCON</v>
      </c>
      <c r="G5200" s="24">
        <v>45020</v>
      </c>
      <c r="H5200" s="24">
        <v>45021</v>
      </c>
      <c r="I5200" s="19" t="s">
        <v>81</v>
      </c>
      <c r="K5200" s="61" t="str">
        <f ca="1">LeaveTracker[[#This Row],[Days]]&amp;" "&amp;LeaveTracker[[#This Row],[Type of Leave]]</f>
        <v>2 SL</v>
      </c>
      <c r="L5200" s="23">
        <f ca="1">NETWORKDAYS(LeaveTracker[[#This Row],[Start Date]],LeaveTracker[[#This Row],[End Date]],lstHolidays)</f>
        <v>2</v>
      </c>
      <c r="M5200" s="27"/>
    </row>
    <row r="5201" spans="1:13" ht="30" customHeight="1" x14ac:dyDescent="0.3">
      <c r="A5201" s="27">
        <v>1459</v>
      </c>
      <c r="B5201" s="31">
        <v>45043</v>
      </c>
      <c r="C5201" s="31">
        <v>45027</v>
      </c>
      <c r="D5201" s="19" t="s">
        <v>375</v>
      </c>
      <c r="E5201" s="19" t="str">
        <f>IF(ISBLANK(LeaveTracker[[#This Row],[Employee Name]]),"-----",VLOOKUP(LeaveTracker[[#This Row],[Employee Name]],Employees[[Employee Name]:[Office]],7))</f>
        <v>BPLO</v>
      </c>
      <c r="F5201" s="19" t="str">
        <f>IF(ISBLANK(LeaveTracker[[#This Row],[Employee Name]]),"-----",VLOOKUP(LeaveTracker[[#This Row],[Employee Name]],Employees[[Employee Name]:[Office]],6))</f>
        <v>JOBCON</v>
      </c>
      <c r="G5201" s="24">
        <v>45027</v>
      </c>
      <c r="H5201" s="24">
        <v>45027</v>
      </c>
      <c r="I5201" s="19" t="s">
        <v>81</v>
      </c>
      <c r="K5201" s="61" t="str">
        <f ca="1">LeaveTracker[[#This Row],[Days]]&amp;" "&amp;LeaveTracker[[#This Row],[Type of Leave]]</f>
        <v>1 SL</v>
      </c>
      <c r="L5201" s="23">
        <f ca="1">NETWORKDAYS(LeaveTracker[[#This Row],[Start Date]],LeaveTracker[[#This Row],[End Date]],lstHolidays)</f>
        <v>1</v>
      </c>
      <c r="M5201" s="27"/>
    </row>
    <row r="5202" spans="1:13" ht="30" customHeight="1" x14ac:dyDescent="0.3">
      <c r="A5202" s="27">
        <v>1459</v>
      </c>
      <c r="B5202" s="31">
        <v>45043</v>
      </c>
      <c r="C5202" s="31">
        <v>45027</v>
      </c>
      <c r="D5202" s="19" t="s">
        <v>375</v>
      </c>
      <c r="E5202" s="19" t="str">
        <f>IF(ISBLANK(LeaveTracker[[#This Row],[Employee Name]]),"-----",VLOOKUP(LeaveTracker[[#This Row],[Employee Name]],Employees[[Employee Name]:[Office]],7))</f>
        <v>BPLO</v>
      </c>
      <c r="F5202" s="19" t="str">
        <f>IF(ISBLANK(LeaveTracker[[#This Row],[Employee Name]]),"-----",VLOOKUP(LeaveTracker[[#This Row],[Employee Name]],Employees[[Employee Name]:[Office]],6))</f>
        <v>JOBCON</v>
      </c>
      <c r="G5202" s="24">
        <v>45030</v>
      </c>
      <c r="H5202" s="24">
        <v>45030</v>
      </c>
      <c r="I5202" s="19" t="s">
        <v>81</v>
      </c>
      <c r="K5202" s="61" t="str">
        <f ca="1">LeaveTracker[[#This Row],[Days]]&amp;" "&amp;LeaveTracker[[#This Row],[Type of Leave]]</f>
        <v>1 SL</v>
      </c>
      <c r="L5202" s="23">
        <f ca="1">NETWORKDAYS(LeaveTracker[[#This Row],[Start Date]],LeaveTracker[[#This Row],[End Date]],lstHolidays)</f>
        <v>1</v>
      </c>
      <c r="M5202" s="27"/>
    </row>
    <row r="5203" spans="1:13" ht="30" customHeight="1" x14ac:dyDescent="0.3">
      <c r="A5203" s="27">
        <f t="shared" si="56"/>
        <v>1460</v>
      </c>
      <c r="B5203" s="31">
        <v>45043</v>
      </c>
      <c r="C5203" s="31">
        <v>45033</v>
      </c>
      <c r="D5203" s="19" t="s">
        <v>1078</v>
      </c>
      <c r="E5203" s="19" t="str">
        <f>IF(ISBLANK(LeaveTracker[[#This Row],[Employee Name]]),"-----",VLOOKUP(LeaveTracker[[#This Row],[Employee Name]],Employees[[Employee Name]:[Office]],7))</f>
        <v>CTO</v>
      </c>
      <c r="F5203" s="19" t="str">
        <f>IF(ISBLANK(LeaveTracker[[#This Row],[Employee Name]]),"-----",VLOOKUP(LeaveTracker[[#This Row],[Employee Name]],Employees[[Employee Name]:[Office]],6))</f>
        <v>REGULAR</v>
      </c>
      <c r="G5203" s="24">
        <v>45042</v>
      </c>
      <c r="H5203" s="24">
        <v>45042</v>
      </c>
      <c r="I5203" s="19" t="s">
        <v>298</v>
      </c>
      <c r="J5203" s="43" t="s">
        <v>995</v>
      </c>
      <c r="K5203" s="61" t="str">
        <f ca="1">LeaveTracker[[#This Row],[Days]]&amp;" "&amp;LeaveTracker[[#This Row],[Type of Leave]]</f>
        <v>1 OTHER</v>
      </c>
      <c r="L5203" s="23">
        <f ca="1">NETWORKDAYS(LeaveTracker[[#This Row],[Start Date]],LeaveTracker[[#This Row],[End Date]],lstHolidays)</f>
        <v>1</v>
      </c>
      <c r="M5203" s="27"/>
    </row>
    <row r="5204" spans="1:13" ht="30" customHeight="1" x14ac:dyDescent="0.3">
      <c r="A5204" s="27">
        <f t="shared" si="56"/>
        <v>1461</v>
      </c>
      <c r="B5204" s="31">
        <v>45043</v>
      </c>
      <c r="C5204" s="31">
        <v>45029</v>
      </c>
      <c r="D5204" s="19" t="s">
        <v>398</v>
      </c>
      <c r="E5204" s="19" t="str">
        <f>IF(ISBLANK(LeaveTracker[[#This Row],[Employee Name]]),"-----",VLOOKUP(LeaveTracker[[#This Row],[Employee Name]],Employees[[Employee Name]:[Office]],7))</f>
        <v>NUTRITION OFFICE</v>
      </c>
      <c r="F5204" s="19" t="str">
        <f>IF(ISBLANK(LeaveTracker[[#This Row],[Employee Name]]),"-----",VLOOKUP(LeaveTracker[[#This Row],[Employee Name]],Employees[[Employee Name]:[Office]],6))</f>
        <v>REGULAR</v>
      </c>
      <c r="G5204" s="24">
        <v>45028</v>
      </c>
      <c r="H5204" s="24">
        <v>45028</v>
      </c>
      <c r="I5204" s="19" t="s">
        <v>81</v>
      </c>
      <c r="K5204" s="61" t="str">
        <f ca="1">LeaveTracker[[#This Row],[Days]]&amp;" "&amp;LeaveTracker[[#This Row],[Type of Leave]]</f>
        <v>1 SL</v>
      </c>
      <c r="L5204" s="23">
        <f ca="1">NETWORKDAYS(LeaveTracker[[#This Row],[Start Date]],LeaveTracker[[#This Row],[End Date]],lstHolidays)</f>
        <v>1</v>
      </c>
      <c r="M5204" s="27"/>
    </row>
    <row r="5205" spans="1:13" ht="30" customHeight="1" x14ac:dyDescent="0.3">
      <c r="A5205" s="27">
        <f t="shared" si="56"/>
        <v>1462</v>
      </c>
      <c r="B5205" s="31">
        <v>45043</v>
      </c>
      <c r="C5205" s="31">
        <v>45029</v>
      </c>
      <c r="D5205" s="19" t="s">
        <v>868</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19" t="s">
        <v>298</v>
      </c>
      <c r="J5205" s="43" t="s">
        <v>2299</v>
      </c>
      <c r="K5205" s="61" t="str">
        <f ca="1">LeaveTracker[[#This Row],[Days]]&amp;" "&amp;LeaveTracker[[#This Row],[Type of Leave]]</f>
        <v>1 OTHER</v>
      </c>
      <c r="L5205" s="23">
        <f ca="1">NETWORKDAYS(LeaveTracker[[#This Row],[Start Date]],LeaveTracker[[#This Row],[End Date]],lstHolidays)</f>
        <v>1</v>
      </c>
      <c r="M5205" s="27"/>
    </row>
    <row r="5206" spans="1:13" ht="30" customHeight="1" x14ac:dyDescent="0.3">
      <c r="A5206" s="27">
        <f t="shared" si="56"/>
        <v>1463</v>
      </c>
      <c r="B5206" s="31">
        <v>45043</v>
      </c>
      <c r="C5206" s="31">
        <v>45029</v>
      </c>
      <c r="D5206" s="19" t="s">
        <v>871</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19" t="s">
        <v>81</v>
      </c>
      <c r="K5206" s="61" t="str">
        <f ca="1">LeaveTracker[[#This Row],[Days]]&amp;" "&amp;LeaveTracker[[#This Row],[Type of Leave]]</f>
        <v>1 SL</v>
      </c>
      <c r="L5206" s="23">
        <f ca="1">NETWORKDAYS(LeaveTracker[[#This Row],[Start Date]],LeaveTracker[[#This Row],[End Date]],lstHolidays)</f>
        <v>1</v>
      </c>
      <c r="M5206" s="27"/>
    </row>
    <row r="5207" spans="1:13" ht="30" customHeight="1" x14ac:dyDescent="0.3">
      <c r="A5207" s="27">
        <f t="shared" si="56"/>
        <v>1464</v>
      </c>
      <c r="B5207" s="31">
        <v>45043</v>
      </c>
      <c r="C5207" s="31">
        <v>44999</v>
      </c>
      <c r="D5207" s="19" t="s">
        <v>1083</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19" t="s">
        <v>81</v>
      </c>
      <c r="K5207" s="61" t="str">
        <f ca="1">LeaveTracker[[#This Row],[Days]]&amp;" "&amp;LeaveTracker[[#This Row],[Type of Leave]]</f>
        <v>2 SL</v>
      </c>
      <c r="L5207" s="23">
        <f ca="1">NETWORKDAYS(LeaveTracker[[#This Row],[Start Date]],LeaveTracker[[#This Row],[End Date]],lstHolidays)</f>
        <v>2</v>
      </c>
      <c r="M5207" s="27"/>
    </row>
    <row r="5208" spans="1:13" ht="30" customHeight="1" x14ac:dyDescent="0.3">
      <c r="A5208" s="27">
        <f t="shared" si="56"/>
        <v>1465</v>
      </c>
      <c r="B5208" s="31">
        <v>45043</v>
      </c>
      <c r="C5208" s="31">
        <v>45034</v>
      </c>
      <c r="D5208" s="19" t="s">
        <v>402</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19" t="s">
        <v>81</v>
      </c>
      <c r="K5208" s="61" t="str">
        <f ca="1">LeaveTracker[[#This Row],[Days]]&amp;" "&amp;LeaveTracker[[#This Row],[Type of Leave]]</f>
        <v>1 SL</v>
      </c>
      <c r="L5208" s="23">
        <f ca="1">NETWORKDAYS(LeaveTracker[[#This Row],[Start Date]],LeaveTracker[[#This Row],[End Date]],lstHolidays)</f>
        <v>1</v>
      </c>
      <c r="M5208" s="27"/>
    </row>
    <row r="5209" spans="1:13" ht="30" customHeight="1" x14ac:dyDescent="0.3">
      <c r="A5209" s="27">
        <f t="shared" si="56"/>
        <v>1466</v>
      </c>
      <c r="B5209" s="31">
        <v>45043</v>
      </c>
      <c r="C5209" s="31">
        <v>45030</v>
      </c>
      <c r="D5209" s="19" t="s">
        <v>468</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19" t="s">
        <v>298</v>
      </c>
      <c r="J5209" s="43" t="s">
        <v>2299</v>
      </c>
      <c r="K5209" s="61" t="str">
        <f ca="1">LeaveTracker[[#This Row],[Days]]&amp;" "&amp;LeaveTracker[[#This Row],[Type of Leave]]</f>
        <v>1 OTHER</v>
      </c>
      <c r="L5209" s="23">
        <f ca="1">NETWORKDAYS(LeaveTracker[[#This Row],[Start Date]],LeaveTracker[[#This Row],[End Date]],lstHolidays)</f>
        <v>1</v>
      </c>
      <c r="M5209" s="27"/>
    </row>
    <row r="5210" spans="1:13" ht="30" customHeight="1" x14ac:dyDescent="0.3">
      <c r="A5210" s="27">
        <f t="shared" si="56"/>
        <v>1467</v>
      </c>
      <c r="B5210" s="31">
        <v>45043</v>
      </c>
      <c r="C5210" s="31">
        <v>45030</v>
      </c>
      <c r="D5210" s="19" t="s">
        <v>960</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19" t="s">
        <v>298</v>
      </c>
      <c r="J5210" s="43" t="s">
        <v>2299</v>
      </c>
      <c r="K5210" s="61" t="str">
        <f ca="1">LeaveTracker[[#This Row],[Days]]&amp;" "&amp;LeaveTracker[[#This Row],[Type of Leave]]</f>
        <v>1 OTHER</v>
      </c>
      <c r="L5210" s="23">
        <f ca="1">NETWORKDAYS(LeaveTracker[[#This Row],[Start Date]],LeaveTracker[[#This Row],[End Date]],lstHolidays)</f>
        <v>1</v>
      </c>
      <c r="M5210" s="27"/>
    </row>
    <row r="5211" spans="1:13" ht="30" customHeight="1" x14ac:dyDescent="0.3">
      <c r="A5211" s="27">
        <f t="shared" si="56"/>
        <v>1468</v>
      </c>
      <c r="B5211" s="31">
        <v>45043</v>
      </c>
      <c r="C5211" s="31">
        <v>45034</v>
      </c>
      <c r="D5211" s="19" t="s">
        <v>1265</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19" t="s">
        <v>81</v>
      </c>
      <c r="K5211" s="61" t="str">
        <f ca="1">LeaveTracker[[#This Row],[Days]]&amp;" "&amp;LeaveTracker[[#This Row],[Type of Leave]]</f>
        <v>1 SL</v>
      </c>
      <c r="L5211" s="23">
        <f ca="1">NETWORKDAYS(LeaveTracker[[#This Row],[Start Date]],LeaveTracker[[#This Row],[End Date]],lstHolidays)</f>
        <v>1</v>
      </c>
      <c r="M5211" s="27"/>
    </row>
    <row r="5212" spans="1:13" ht="30" customHeight="1" x14ac:dyDescent="0.3">
      <c r="A5212" s="27">
        <f t="shared" si="56"/>
        <v>1469</v>
      </c>
      <c r="B5212" s="31">
        <v>45043</v>
      </c>
      <c r="C5212" s="31">
        <v>45034</v>
      </c>
      <c r="D5212" s="19" t="s">
        <v>722</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19" t="s">
        <v>298</v>
      </c>
      <c r="J5212" s="43" t="s">
        <v>2299</v>
      </c>
      <c r="K5212" s="61" t="str">
        <f ca="1">LeaveTracker[[#This Row],[Days]]&amp;" "&amp;LeaveTracker[[#This Row],[Type of Leave]]</f>
        <v>1 OTHER</v>
      </c>
      <c r="L5212" s="23">
        <f ca="1">NETWORKDAYS(LeaveTracker[[#This Row],[Start Date]],LeaveTracker[[#This Row],[End Date]],lstHolidays)</f>
        <v>1</v>
      </c>
      <c r="M5212" s="27"/>
    </row>
    <row r="5213" spans="1:13" ht="30" customHeight="1" x14ac:dyDescent="0.3">
      <c r="A5213" s="27">
        <f t="shared" si="56"/>
        <v>1470</v>
      </c>
      <c r="B5213" s="31">
        <v>45043</v>
      </c>
      <c r="C5213" s="31">
        <v>45033</v>
      </c>
      <c r="D5213" s="19" t="s">
        <v>1953</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19" t="s">
        <v>82</v>
      </c>
      <c r="K5213" s="61" t="str">
        <f ca="1">LeaveTracker[[#This Row],[Days]]&amp;" "&amp;LeaveTracker[[#This Row],[Type of Leave]]</f>
        <v>2 VL</v>
      </c>
      <c r="L5213" s="23">
        <f ca="1">NETWORKDAYS(LeaveTracker[[#This Row],[Start Date]],LeaveTracker[[#This Row],[End Date]],lstHolidays)</f>
        <v>2</v>
      </c>
      <c r="M5213" s="27"/>
    </row>
    <row r="5214" spans="1:13" ht="30" customHeight="1" x14ac:dyDescent="0.3">
      <c r="A5214" s="27">
        <f t="shared" si="56"/>
        <v>1471</v>
      </c>
      <c r="B5214" s="31">
        <v>45043</v>
      </c>
      <c r="C5214" s="31">
        <v>45033</v>
      </c>
      <c r="D5214" s="19" t="s">
        <v>242</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19" t="s">
        <v>81</v>
      </c>
      <c r="K5214" s="61" t="str">
        <f ca="1">LeaveTracker[[#This Row],[Days]]&amp;" "&amp;LeaveTracker[[#This Row],[Type of Leave]]</f>
        <v>1 SL</v>
      </c>
      <c r="L5214" s="23">
        <f ca="1">NETWORKDAYS(LeaveTracker[[#This Row],[Start Date]],LeaveTracker[[#This Row],[End Date]],lstHolidays)</f>
        <v>1</v>
      </c>
      <c r="M5214" s="27"/>
    </row>
    <row r="5215" spans="1:13" ht="30" customHeight="1" x14ac:dyDescent="0.3">
      <c r="A5215" s="27">
        <f t="shared" ref="A5215:A5278" si="57">A5214+1</f>
        <v>1472</v>
      </c>
      <c r="B5215" s="31">
        <v>45043</v>
      </c>
      <c r="C5215" s="31">
        <v>45033</v>
      </c>
      <c r="D5215" s="19" t="s">
        <v>323</v>
      </c>
      <c r="E5215" s="19" t="str">
        <f>IF(ISBLANK(LeaveTracker[[#This Row],[Employee Name]]),"-----",VLOOKUP(LeaveTracker[[#This Row],[Employee Name]],Employees[[Employee Name]:[Office]],7))</f>
        <v>CEO</v>
      </c>
      <c r="F5215" s="19" t="str">
        <f>IF(ISBLANK(LeaveTracker[[#This Row],[Employee Name]]),"-----",VLOOKUP(LeaveTracker[[#This Row],[Employee Name]],Employees[[Employee Name]:[Office]],6))</f>
        <v>REGULAR</v>
      </c>
      <c r="G5215" s="24">
        <v>45030</v>
      </c>
      <c r="H5215" s="24">
        <v>45030</v>
      </c>
      <c r="I5215" s="19" t="s">
        <v>81</v>
      </c>
      <c r="K5215" s="61" t="str">
        <f ca="1">LeaveTracker[[#This Row],[Days]]&amp;" "&amp;LeaveTracker[[#This Row],[Type of Leave]]</f>
        <v>1 SL</v>
      </c>
      <c r="L5215" s="23">
        <f ca="1">NETWORKDAYS(LeaveTracker[[#This Row],[Start Date]],LeaveTracker[[#This Row],[End Date]],lstHolidays)</f>
        <v>1</v>
      </c>
      <c r="M5215" s="27"/>
    </row>
    <row r="5216" spans="1:13" ht="30" customHeight="1" x14ac:dyDescent="0.3">
      <c r="A5216" s="27">
        <f t="shared" si="57"/>
        <v>1473</v>
      </c>
      <c r="B5216" s="31">
        <v>45043</v>
      </c>
      <c r="C5216" s="31">
        <v>45034</v>
      </c>
      <c r="D5216" s="19" t="s">
        <v>355</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19" t="s">
        <v>81</v>
      </c>
      <c r="K5216" s="61" t="str">
        <f ca="1">LeaveTracker[[#This Row],[Days]]&amp;" "&amp;LeaveTracker[[#This Row],[Type of Leave]]</f>
        <v>1 SL</v>
      </c>
      <c r="L5216" s="23">
        <f ca="1">NETWORKDAYS(LeaveTracker[[#This Row],[Start Date]],LeaveTracker[[#This Row],[End Date]],lstHolidays)</f>
        <v>1</v>
      </c>
      <c r="M5216" s="27"/>
    </row>
    <row r="5217" spans="1:13" ht="30" customHeight="1" x14ac:dyDescent="0.3">
      <c r="A5217" s="27">
        <f t="shared" si="57"/>
        <v>1474</v>
      </c>
      <c r="B5217" s="31">
        <v>45043</v>
      </c>
      <c r="C5217" s="31">
        <v>45034</v>
      </c>
      <c r="D5217" s="19" t="s">
        <v>543</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19" t="s">
        <v>81</v>
      </c>
      <c r="K5217" s="61" t="str">
        <f ca="1">LeaveTracker[[#This Row],[Days]]&amp;" "&amp;LeaveTracker[[#This Row],[Type of Leave]]</f>
        <v>1 SL</v>
      </c>
      <c r="L5217" s="23">
        <f ca="1">NETWORKDAYS(LeaveTracker[[#This Row],[Start Date]],LeaveTracker[[#This Row],[End Date]],lstHolidays)</f>
        <v>1</v>
      </c>
      <c r="M5217" s="27"/>
    </row>
    <row r="5218" spans="1:13" ht="30" customHeight="1" x14ac:dyDescent="0.3">
      <c r="A5218" s="27">
        <f t="shared" si="57"/>
        <v>1475</v>
      </c>
      <c r="B5218" s="31">
        <v>45043</v>
      </c>
      <c r="C5218" s="31">
        <v>45030</v>
      </c>
      <c r="D5218" s="19" t="s">
        <v>304</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19" t="s">
        <v>81</v>
      </c>
      <c r="K5218" s="61" t="str">
        <f ca="1">LeaveTracker[[#This Row],[Days]]&amp;" "&amp;LeaveTracker[[#This Row],[Type of Leave]]</f>
        <v>1 SL</v>
      </c>
      <c r="L5218" s="23">
        <f ca="1">NETWORKDAYS(LeaveTracker[[#This Row],[Start Date]],LeaveTracker[[#This Row],[End Date]],lstHolidays)</f>
        <v>1</v>
      </c>
      <c r="M5218" s="27"/>
    </row>
    <row r="5219" spans="1:13" ht="30" customHeight="1" x14ac:dyDescent="0.3">
      <c r="A5219" s="27">
        <f t="shared" si="57"/>
        <v>1476</v>
      </c>
      <c r="B5219" s="31">
        <v>45043</v>
      </c>
      <c r="C5219" s="31">
        <v>45026</v>
      </c>
      <c r="D5219" s="19" t="s">
        <v>1046</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19" t="s">
        <v>81</v>
      </c>
      <c r="K5219" s="61" t="str">
        <f>LeaveTracker[[#This Row],[Days]]&amp;" "&amp;LeaveTracker[[#This Row],[Type of Leave]]</f>
        <v>27 SL</v>
      </c>
      <c r="L5219" s="23">
        <v>27</v>
      </c>
      <c r="M5219" s="27"/>
    </row>
    <row r="5220" spans="1:13" ht="30" customHeight="1" x14ac:dyDescent="0.3">
      <c r="A5220" s="27">
        <f t="shared" si="57"/>
        <v>1477</v>
      </c>
      <c r="B5220" s="31">
        <v>45043</v>
      </c>
      <c r="C5220" s="31">
        <v>45029</v>
      </c>
      <c r="D5220" s="19" t="s">
        <v>809</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19" t="s">
        <v>81</v>
      </c>
      <c r="K5220" s="61" t="str">
        <f ca="1">LeaveTracker[[#This Row],[Days]]&amp;" "&amp;LeaveTracker[[#This Row],[Type of Leave]]</f>
        <v>2 SL</v>
      </c>
      <c r="L5220" s="23">
        <f ca="1">NETWORKDAYS(LeaveTracker[[#This Row],[Start Date]],LeaveTracker[[#This Row],[End Date]],lstHolidays)</f>
        <v>2</v>
      </c>
      <c r="M5220" s="27"/>
    </row>
    <row r="5221" spans="1:13" ht="30" customHeight="1" x14ac:dyDescent="0.3">
      <c r="A5221" s="27">
        <f t="shared" si="57"/>
        <v>1478</v>
      </c>
      <c r="B5221" s="31">
        <v>45043</v>
      </c>
      <c r="C5221" s="31">
        <v>45034</v>
      </c>
      <c r="D5221" s="19" t="s">
        <v>1092</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19" t="s">
        <v>81</v>
      </c>
      <c r="K5221" s="61" t="str">
        <f ca="1">LeaveTracker[[#This Row],[Days]]&amp;" "&amp;LeaveTracker[[#This Row],[Type of Leave]]</f>
        <v>1 SL</v>
      </c>
      <c r="L5221" s="23">
        <f ca="1">NETWORKDAYS(LeaveTracker[[#This Row],[Start Date]],LeaveTracker[[#This Row],[End Date]],lstHolidays)</f>
        <v>1</v>
      </c>
      <c r="M5221" s="27"/>
    </row>
    <row r="5222" spans="1:13" ht="30" customHeight="1" x14ac:dyDescent="0.3">
      <c r="A5222" s="27">
        <f t="shared" si="57"/>
        <v>1479</v>
      </c>
      <c r="B5222" s="31">
        <v>45043</v>
      </c>
      <c r="C5222" s="31">
        <v>45034</v>
      </c>
      <c r="D5222" s="19" t="s">
        <v>1092</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19" t="s">
        <v>298</v>
      </c>
      <c r="J5222" s="43" t="s">
        <v>105</v>
      </c>
      <c r="K5222" s="61" t="str">
        <f ca="1">LeaveTracker[[#This Row],[Days]]&amp;" "&amp;LeaveTracker[[#This Row],[Type of Leave]]</f>
        <v>1 OTHER</v>
      </c>
      <c r="L5222" s="23">
        <f ca="1">NETWORKDAYS(LeaveTracker[[#This Row],[Start Date]],LeaveTracker[[#This Row],[End Date]],lstHolidays)</f>
        <v>1</v>
      </c>
      <c r="M5222" s="27"/>
    </row>
    <row r="5223" spans="1:13" ht="30" customHeight="1" x14ac:dyDescent="0.3">
      <c r="A5223" s="27">
        <f t="shared" si="57"/>
        <v>1480</v>
      </c>
      <c r="B5223" s="31">
        <v>45043</v>
      </c>
      <c r="C5223" s="31">
        <v>44975</v>
      </c>
      <c r="D5223" s="19" t="s">
        <v>2025</v>
      </c>
      <c r="E5223" s="19" t="str">
        <f>IF(ISBLANK(LeaveTracker[[#This Row],[Employee Name]]),"-----",VLOOKUP(LeaveTracker[[#This Row],[Employee Name]],Employees[[Employee Name]:[Office]],7))</f>
        <v>ACCOUNTING</v>
      </c>
      <c r="F5223" s="19" t="str">
        <f>IF(ISBLANK(LeaveTracker[[#This Row],[Employee Name]]),"-----",VLOOKUP(LeaveTracker[[#This Row],[Employee Name]],Employees[[Employee Name]:[Office]],6))</f>
        <v>REGULAR</v>
      </c>
      <c r="G5223" s="24">
        <v>45041</v>
      </c>
      <c r="H5223" s="24">
        <v>45041</v>
      </c>
      <c r="I5223" s="19" t="s">
        <v>82</v>
      </c>
      <c r="K5223" s="61" t="str">
        <f ca="1">LeaveTracker[[#This Row],[Days]]&amp;" "&amp;LeaveTracker[[#This Row],[Type of Leave]]</f>
        <v>1 VL</v>
      </c>
      <c r="L5223" s="23">
        <f ca="1">NETWORKDAYS(LeaveTracker[[#This Row],[Start Date]],LeaveTracker[[#This Row],[End Date]],lstHolidays)</f>
        <v>1</v>
      </c>
      <c r="M5223" s="27"/>
    </row>
    <row r="5224" spans="1:13" ht="30" customHeight="1" x14ac:dyDescent="0.3">
      <c r="A5224" s="27">
        <f t="shared" si="57"/>
        <v>1481</v>
      </c>
      <c r="B5224" s="31">
        <v>45043</v>
      </c>
      <c r="C5224" s="31">
        <v>45012</v>
      </c>
      <c r="D5224" s="19" t="s">
        <v>482</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19" t="s">
        <v>82</v>
      </c>
      <c r="K5224" s="61" t="str">
        <f ca="1">LeaveTracker[[#This Row],[Days]]&amp;" "&amp;LeaveTracker[[#This Row],[Type of Leave]]</f>
        <v>1 VL</v>
      </c>
      <c r="L5224" s="23">
        <f ca="1">NETWORKDAYS(LeaveTracker[[#This Row],[Start Date]],LeaveTracker[[#This Row],[End Date]],lstHolidays)</f>
        <v>1</v>
      </c>
      <c r="M5224" s="27"/>
    </row>
    <row r="5225" spans="1:13" ht="30" customHeight="1" x14ac:dyDescent="0.3">
      <c r="A5225" s="27">
        <f t="shared" si="57"/>
        <v>1482</v>
      </c>
      <c r="B5225" s="31">
        <v>45043</v>
      </c>
      <c r="C5225" s="31">
        <v>45026</v>
      </c>
      <c r="D5225" s="19" t="s">
        <v>355</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19" t="s">
        <v>298</v>
      </c>
      <c r="J5225" s="43" t="s">
        <v>105</v>
      </c>
      <c r="K5225" s="61" t="str">
        <f ca="1">LeaveTracker[[#This Row],[Days]]&amp;" "&amp;LeaveTracker[[#This Row],[Type of Leave]]</f>
        <v>1 OTHER</v>
      </c>
      <c r="L5225" s="23">
        <f ca="1">NETWORKDAYS(LeaveTracker[[#This Row],[Start Date]],LeaveTracker[[#This Row],[End Date]],lstHolidays)</f>
        <v>1</v>
      </c>
      <c r="M5225" s="27"/>
    </row>
    <row r="5226" spans="1:13" ht="30" customHeight="1" x14ac:dyDescent="0.3">
      <c r="A5226" s="27">
        <f t="shared" si="57"/>
        <v>1483</v>
      </c>
      <c r="B5226" s="31">
        <v>45043</v>
      </c>
      <c r="C5226" s="31">
        <v>45029</v>
      </c>
      <c r="D5226" s="19" t="s">
        <v>367</v>
      </c>
      <c r="E5226" s="19" t="str">
        <f>IF(ISBLANK(LeaveTracker[[#This Row],[Employee Name]]),"-----",VLOOKUP(LeaveTracker[[#This Row],[Employee Name]],Employees[[Employee Name]:[Office]],7))</f>
        <v>CCT</v>
      </c>
      <c r="F5226" s="19" t="str">
        <f>IF(ISBLANK(LeaveTracker[[#This Row],[Employee Name]]),"-----",VLOOKUP(LeaveTracker[[#This Row],[Employee Name]],Employees[[Employee Name]:[Office]],6))</f>
        <v>REGULAR</v>
      </c>
      <c r="G5226" s="24">
        <v>45028</v>
      </c>
      <c r="H5226" s="24">
        <v>45028</v>
      </c>
      <c r="I5226" s="19" t="s">
        <v>81</v>
      </c>
      <c r="K5226" s="61" t="str">
        <f ca="1">LeaveTracker[[#This Row],[Days]]&amp;" "&amp;LeaveTracker[[#This Row],[Type of Leave]]</f>
        <v>1 SL</v>
      </c>
      <c r="L5226" s="23">
        <f ca="1">NETWORKDAYS(LeaveTracker[[#This Row],[Start Date]],LeaveTracker[[#This Row],[End Date]],lstHolidays)</f>
        <v>1</v>
      </c>
      <c r="M5226" s="27"/>
    </row>
    <row r="5227" spans="1:13" ht="30" customHeight="1" x14ac:dyDescent="0.3">
      <c r="A5227" s="27">
        <f t="shared" si="57"/>
        <v>1484</v>
      </c>
      <c r="B5227" s="31">
        <v>45043</v>
      </c>
      <c r="C5227" s="31">
        <v>45042</v>
      </c>
      <c r="D5227" s="19" t="s">
        <v>683</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19" t="s">
        <v>82</v>
      </c>
      <c r="K5227" s="61" t="str">
        <f>LeaveTracker[[#This Row],[Days]]&amp;" "&amp;LeaveTracker[[#This Row],[Type of Leave]]</f>
        <v>16 VL</v>
      </c>
      <c r="L5227" s="23">
        <v>16</v>
      </c>
      <c r="M5227" s="27"/>
    </row>
    <row r="5228" spans="1:13" ht="30" customHeight="1" x14ac:dyDescent="0.3">
      <c r="A5228" s="27">
        <f t="shared" si="57"/>
        <v>1485</v>
      </c>
      <c r="B5228" s="31">
        <v>45043</v>
      </c>
      <c r="C5228" s="31">
        <v>45033</v>
      </c>
      <c r="D5228" s="19" t="s">
        <v>1730</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19" t="s">
        <v>82</v>
      </c>
      <c r="K5228" s="61" t="str">
        <f ca="1">LeaveTracker[[#This Row],[Days]]&amp;" "&amp;LeaveTracker[[#This Row],[Type of Leave]]</f>
        <v>3 VL</v>
      </c>
      <c r="L5228" s="23">
        <f ca="1">NETWORKDAYS(LeaveTracker[[#This Row],[Start Date]],LeaveTracker[[#This Row],[End Date]],lstHolidays)</f>
        <v>3</v>
      </c>
      <c r="M5228" s="27"/>
    </row>
    <row r="5229" spans="1:13" ht="30"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19" t="s">
        <v>81</v>
      </c>
      <c r="K5229" s="61" t="str">
        <f ca="1">LeaveTracker[[#This Row],[Days]]&amp;" "&amp;LeaveTracker[[#This Row],[Type of Leave]]</f>
        <v>1 SL</v>
      </c>
      <c r="L5229" s="23">
        <f ca="1">NETWORKDAYS(LeaveTracker[[#This Row],[Start Date]],LeaveTracker[[#This Row],[End Date]],lstHolidays)</f>
        <v>1</v>
      </c>
      <c r="M5229" s="27"/>
    </row>
    <row r="5230" spans="1:13" ht="30" customHeight="1" x14ac:dyDescent="0.3">
      <c r="A5230" s="27">
        <f t="shared" si="57"/>
        <v>1487</v>
      </c>
      <c r="B5230" s="31">
        <v>45043</v>
      </c>
      <c r="C5230" s="31">
        <v>45030</v>
      </c>
      <c r="D5230" s="19" t="s">
        <v>231</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19" t="s">
        <v>81</v>
      </c>
      <c r="K5230" s="61" t="str">
        <f ca="1">LeaveTracker[[#This Row],[Days]]&amp;" "&amp;LeaveTracker[[#This Row],[Type of Leave]]</f>
        <v>1 SL</v>
      </c>
      <c r="L5230" s="23">
        <f ca="1">NETWORKDAYS(LeaveTracker[[#This Row],[Start Date]],LeaveTracker[[#This Row],[End Date]],lstHolidays)</f>
        <v>1</v>
      </c>
      <c r="M5230" s="27"/>
    </row>
    <row r="5231" spans="1:13" ht="30" customHeight="1" x14ac:dyDescent="0.3">
      <c r="A5231" s="27">
        <f t="shared" si="57"/>
        <v>1488</v>
      </c>
      <c r="B5231" s="31">
        <v>45043</v>
      </c>
      <c r="C5231" s="31">
        <v>45030</v>
      </c>
      <c r="D5231" s="19" t="s">
        <v>737</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19" t="s">
        <v>298</v>
      </c>
      <c r="J5231" s="43" t="s">
        <v>105</v>
      </c>
      <c r="K5231" s="61" t="str">
        <f ca="1">LeaveTracker[[#This Row],[Days]]&amp;" "&amp;LeaveTracker[[#This Row],[Type of Leave]]</f>
        <v>1 OTHER</v>
      </c>
      <c r="L5231" s="23">
        <f ca="1">NETWORKDAYS(LeaveTracker[[#This Row],[Start Date]],LeaveTracker[[#This Row],[End Date]],lstHolidays)</f>
        <v>1</v>
      </c>
      <c r="M5231" s="27"/>
    </row>
    <row r="5232" spans="1:13" ht="30" customHeight="1" x14ac:dyDescent="0.3">
      <c r="A5232" s="27">
        <f t="shared" si="57"/>
        <v>1489</v>
      </c>
      <c r="B5232" s="31">
        <v>45043</v>
      </c>
      <c r="C5232" s="31">
        <v>45033</v>
      </c>
      <c r="D5232" s="19" t="s">
        <v>559</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19" t="s">
        <v>81</v>
      </c>
      <c r="K5232" s="61" t="str">
        <f ca="1">LeaveTracker[[#This Row],[Days]]&amp;" "&amp;LeaveTracker[[#This Row],[Type of Leave]]</f>
        <v>1 SL</v>
      </c>
      <c r="L5232" s="23">
        <f ca="1">NETWORKDAYS(LeaveTracker[[#This Row],[Start Date]],LeaveTracker[[#This Row],[End Date]],lstHolidays)</f>
        <v>1</v>
      </c>
      <c r="M5232" s="27"/>
    </row>
    <row r="5233" spans="1:13" ht="30" customHeight="1" x14ac:dyDescent="0.3">
      <c r="A5233" s="27">
        <f t="shared" si="57"/>
        <v>1490</v>
      </c>
      <c r="B5233" s="31">
        <v>45043</v>
      </c>
      <c r="C5233" s="31">
        <v>45033</v>
      </c>
      <c r="D5233" s="19" t="s">
        <v>1945</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19" t="s">
        <v>82</v>
      </c>
      <c r="K5233" s="61" t="str">
        <f ca="1">LeaveTracker[[#This Row],[Days]]&amp;" "&amp;LeaveTracker[[#This Row],[Type of Leave]]</f>
        <v>1 VL</v>
      </c>
      <c r="L5233" s="23">
        <f ca="1">NETWORKDAYS(LeaveTracker[[#This Row],[Start Date]],LeaveTracker[[#This Row],[End Date]],lstHolidays)</f>
        <v>1</v>
      </c>
      <c r="M5233" s="27"/>
    </row>
    <row r="5234" spans="1:13" ht="30" customHeight="1" x14ac:dyDescent="0.3">
      <c r="A5234" s="27">
        <f t="shared" si="57"/>
        <v>1491</v>
      </c>
      <c r="B5234" s="31">
        <v>45043</v>
      </c>
      <c r="C5234" s="31">
        <v>45030</v>
      </c>
      <c r="D5234" s="19" t="s">
        <v>762</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19" t="s">
        <v>298</v>
      </c>
      <c r="J5234" s="43" t="s">
        <v>105</v>
      </c>
      <c r="K5234" s="61" t="str">
        <f ca="1">LeaveTracker[[#This Row],[Days]]&amp;" "&amp;LeaveTracker[[#This Row],[Type of Leave]]</f>
        <v>1 OTHER</v>
      </c>
      <c r="L5234" s="23">
        <f ca="1">NETWORKDAYS(LeaveTracker[[#This Row],[Start Date]],LeaveTracker[[#This Row],[End Date]],lstHolidays)</f>
        <v>1</v>
      </c>
      <c r="M5234" s="27"/>
    </row>
    <row r="5235" spans="1:13" ht="30" customHeight="1" x14ac:dyDescent="0.3">
      <c r="A5235" s="27">
        <f t="shared" si="57"/>
        <v>1492</v>
      </c>
      <c r="B5235" s="31">
        <v>45043</v>
      </c>
      <c r="C5235" s="31">
        <v>45034</v>
      </c>
      <c r="D5235" s="19" t="s">
        <v>504</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19" t="s">
        <v>81</v>
      </c>
      <c r="K5235" s="61" t="str">
        <f ca="1">LeaveTracker[[#This Row],[Days]]&amp;" "&amp;LeaveTracker[[#This Row],[Type of Leave]]</f>
        <v>1 SL</v>
      </c>
      <c r="L5235" s="23">
        <f ca="1">NETWORKDAYS(LeaveTracker[[#This Row],[Start Date]],LeaveTracker[[#This Row],[End Date]],lstHolidays)</f>
        <v>1</v>
      </c>
      <c r="M5235" s="27"/>
    </row>
    <row r="5236" spans="1:13" ht="30" customHeight="1" x14ac:dyDescent="0.3">
      <c r="A5236" s="27">
        <f t="shared" si="57"/>
        <v>1493</v>
      </c>
      <c r="B5236" s="31">
        <v>45043</v>
      </c>
      <c r="C5236" s="31">
        <v>45042</v>
      </c>
      <c r="D5236" s="19" t="s">
        <v>422</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19" t="s">
        <v>82</v>
      </c>
      <c r="K5236" s="61" t="str">
        <f ca="1">LeaveTracker[[#This Row],[Days]]&amp;" "&amp;LeaveTracker[[#This Row],[Type of Leave]]</f>
        <v>2 VL</v>
      </c>
      <c r="L5236" s="23">
        <f ca="1">NETWORKDAYS(LeaveTracker[[#This Row],[Start Date]],LeaveTracker[[#This Row],[End Date]],lstHolidays)</f>
        <v>2</v>
      </c>
      <c r="M5236" s="27"/>
    </row>
    <row r="5237" spans="1:13" ht="30" customHeight="1" x14ac:dyDescent="0.3">
      <c r="A5237" s="27">
        <v>1493</v>
      </c>
      <c r="B5237" s="31">
        <v>45043</v>
      </c>
      <c r="C5237" s="31">
        <v>45042</v>
      </c>
      <c r="D5237" s="19" t="s">
        <v>422</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19" t="s">
        <v>82</v>
      </c>
      <c r="K5237" s="61" t="str">
        <f ca="1">LeaveTracker[[#This Row],[Days]]&amp;" "&amp;LeaveTracker[[#This Row],[Type of Leave]]</f>
        <v>1 VL</v>
      </c>
      <c r="L5237" s="23">
        <f ca="1">NETWORKDAYS(LeaveTracker[[#This Row],[Start Date]],LeaveTracker[[#This Row],[End Date]],lstHolidays)</f>
        <v>1</v>
      </c>
      <c r="M5237" s="27"/>
    </row>
    <row r="5238" spans="1:13" ht="30" customHeight="1" x14ac:dyDescent="0.3">
      <c r="A5238" s="27">
        <f t="shared" si="57"/>
        <v>1494</v>
      </c>
      <c r="B5238" s="31">
        <v>45043</v>
      </c>
      <c r="C5238" s="31">
        <v>45035</v>
      </c>
      <c r="D5238" s="19" t="s">
        <v>826</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19" t="s">
        <v>81</v>
      </c>
      <c r="K5238" s="61" t="str">
        <f ca="1">LeaveTracker[[#This Row],[Days]]&amp;" "&amp;LeaveTracker[[#This Row],[Type of Leave]]</f>
        <v>2 SL</v>
      </c>
      <c r="L5238" s="23">
        <f ca="1">NETWORKDAYS(LeaveTracker[[#This Row],[Start Date]],LeaveTracker[[#This Row],[End Date]],lstHolidays)</f>
        <v>2</v>
      </c>
      <c r="M5238" s="27"/>
    </row>
    <row r="5239" spans="1:13" ht="30" customHeight="1" x14ac:dyDescent="0.3">
      <c r="A5239" s="27">
        <f t="shared" si="57"/>
        <v>1495</v>
      </c>
      <c r="B5239" s="31">
        <v>45043</v>
      </c>
      <c r="C5239" s="31">
        <v>45042</v>
      </c>
      <c r="D5239" s="19" t="s">
        <v>732</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19" t="s">
        <v>82</v>
      </c>
      <c r="K5239" s="61" t="str">
        <f ca="1">LeaveTracker[[#This Row],[Days]]&amp;" "&amp;LeaveTracker[[#This Row],[Type of Leave]]</f>
        <v>1 VL</v>
      </c>
      <c r="L5239" s="23">
        <f ca="1">NETWORKDAYS(LeaveTracker[[#This Row],[Start Date]],LeaveTracker[[#This Row],[End Date]],lstHolidays)</f>
        <v>1</v>
      </c>
      <c r="M5239" s="27"/>
    </row>
    <row r="5240" spans="1:13" ht="30" customHeight="1" x14ac:dyDescent="0.3">
      <c r="A5240" s="27">
        <f t="shared" si="57"/>
        <v>1496</v>
      </c>
      <c r="B5240" s="31">
        <v>45043</v>
      </c>
      <c r="C5240" s="31">
        <v>45040</v>
      </c>
      <c r="D5240" s="19" t="s">
        <v>1766</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19" t="s">
        <v>81</v>
      </c>
      <c r="K5240" s="61" t="str">
        <f ca="1">LeaveTracker[[#This Row],[Days]]&amp;" "&amp;LeaveTracker[[#This Row],[Type of Leave]]</f>
        <v>4 SL</v>
      </c>
      <c r="L5240" s="23">
        <f ca="1">NETWORKDAYS(LeaveTracker[[#This Row],[Start Date]],LeaveTracker[[#This Row],[End Date]],lstHolidays)</f>
        <v>4</v>
      </c>
      <c r="M5240" s="27"/>
    </row>
    <row r="5241" spans="1:13" ht="30" customHeight="1" x14ac:dyDescent="0.3">
      <c r="A5241" s="27">
        <f t="shared" si="57"/>
        <v>1497</v>
      </c>
      <c r="B5241" s="31">
        <v>45043</v>
      </c>
      <c r="C5241" s="31">
        <v>45033</v>
      </c>
      <c r="D5241" s="19" t="s">
        <v>1988</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19" t="s">
        <v>81</v>
      </c>
      <c r="K5241" s="61" t="str">
        <f ca="1">LeaveTracker[[#This Row],[Days]]&amp;" "&amp;LeaveTracker[[#This Row],[Type of Leave]]</f>
        <v>2 SL</v>
      </c>
      <c r="L5241" s="23">
        <f ca="1">NETWORKDAYS(LeaveTracker[[#This Row],[Start Date]],LeaveTracker[[#This Row],[End Date]],lstHolidays)</f>
        <v>2</v>
      </c>
      <c r="M5241" s="27"/>
    </row>
    <row r="5242" spans="1:13" ht="30" customHeight="1" x14ac:dyDescent="0.3">
      <c r="A5242" s="27">
        <f t="shared" si="57"/>
        <v>1498</v>
      </c>
      <c r="B5242" s="31">
        <v>45043</v>
      </c>
      <c r="C5242" s="31">
        <v>45033</v>
      </c>
      <c r="D5242" s="19" t="s">
        <v>1886</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19" t="s">
        <v>81</v>
      </c>
      <c r="K5242" s="61" t="str">
        <f ca="1">LeaveTracker[[#This Row],[Days]]&amp;" "&amp;LeaveTracker[[#This Row],[Type of Leave]]</f>
        <v>2 SL</v>
      </c>
      <c r="L5242" s="23">
        <f ca="1">NETWORKDAYS(LeaveTracker[[#This Row],[Start Date]],LeaveTracker[[#This Row],[End Date]],lstHolidays)</f>
        <v>2</v>
      </c>
      <c r="M5242" s="27"/>
    </row>
    <row r="5243" spans="1:13" ht="30"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19" t="s">
        <v>81</v>
      </c>
      <c r="K5243" s="61" t="str">
        <f ca="1">LeaveTracker[[#This Row],[Days]]&amp;" "&amp;LeaveTracker[[#This Row],[Type of Leave]]</f>
        <v>1 SL</v>
      </c>
      <c r="L5243" s="23">
        <f ca="1">NETWORKDAYS(LeaveTracker[[#This Row],[Start Date]],LeaveTracker[[#This Row],[End Date]],lstHolidays)</f>
        <v>1</v>
      </c>
      <c r="M5243" s="27"/>
    </row>
    <row r="5244" spans="1:13" ht="30" customHeight="1" x14ac:dyDescent="0.3">
      <c r="A5244" s="27">
        <f t="shared" si="57"/>
        <v>1500</v>
      </c>
      <c r="B5244" s="31">
        <v>45043</v>
      </c>
      <c r="C5244" s="31">
        <v>45034</v>
      </c>
      <c r="D5244" s="19" t="s">
        <v>1039</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19" t="s">
        <v>81</v>
      </c>
      <c r="K5244" s="61" t="str">
        <f ca="1">LeaveTracker[[#This Row],[Days]]&amp;" "&amp;LeaveTracker[[#This Row],[Type of Leave]]</f>
        <v>1 SL</v>
      </c>
      <c r="L5244" s="23">
        <f ca="1">NETWORKDAYS(LeaveTracker[[#This Row],[Start Date]],LeaveTracker[[#This Row],[End Date]],lstHolidays)</f>
        <v>1</v>
      </c>
      <c r="M5244" s="27"/>
    </row>
    <row r="5245" spans="1:13" ht="30" customHeight="1" x14ac:dyDescent="0.3">
      <c r="A5245" s="27">
        <f t="shared" si="57"/>
        <v>1501</v>
      </c>
      <c r="B5245" s="31">
        <v>45043</v>
      </c>
      <c r="C5245" s="31">
        <v>45042</v>
      </c>
      <c r="D5245" s="19" t="s">
        <v>2285</v>
      </c>
      <c r="E5245" s="19" t="str">
        <f>IF(ISBLANK(LeaveTracker[[#This Row],[Employee Name]]),"-----",VLOOKUP(LeaveTracker[[#This Row],[Employee Name]],Employees[[Employee Name]:[Office]],7))</f>
        <v>BPLO</v>
      </c>
      <c r="F5245" s="19">
        <f>IF(ISBLANK(LeaveTracker[[#This Row],[Employee Name]]),"-----",VLOOKUP(LeaveTracker[[#This Row],[Employee Name]],Employees[[Employee Name]:[Office]],6))</f>
        <v>0</v>
      </c>
      <c r="G5245" s="24">
        <v>45041</v>
      </c>
      <c r="H5245" s="24">
        <v>45041</v>
      </c>
      <c r="I5245" s="19" t="s">
        <v>81</v>
      </c>
      <c r="K5245" s="61" t="str">
        <f ca="1">LeaveTracker[[#This Row],[Days]]&amp;" "&amp;LeaveTracker[[#This Row],[Type of Leave]]</f>
        <v>1 SL</v>
      </c>
      <c r="L5245" s="23">
        <f ca="1">NETWORKDAYS(LeaveTracker[[#This Row],[Start Date]],LeaveTracker[[#This Row],[End Date]],lstHolidays)</f>
        <v>1</v>
      </c>
      <c r="M5245" s="27"/>
    </row>
    <row r="5246" spans="1:13" ht="30" customHeight="1" x14ac:dyDescent="0.3">
      <c r="A5246" s="27">
        <f t="shared" si="57"/>
        <v>1502</v>
      </c>
      <c r="B5246" s="31">
        <v>45043</v>
      </c>
      <c r="C5246" s="31">
        <v>45040</v>
      </c>
      <c r="D5246" s="19" t="s">
        <v>2247</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19" t="s">
        <v>81</v>
      </c>
      <c r="K5246" s="61" t="str">
        <f ca="1">LeaveTracker[[#This Row],[Days]]&amp;" "&amp;LeaveTracker[[#This Row],[Type of Leave]]</f>
        <v>2 SL</v>
      </c>
      <c r="L5246" s="23">
        <f ca="1">NETWORKDAYS(LeaveTracker[[#This Row],[Start Date]],LeaveTracker[[#This Row],[End Date]],lstHolidays)</f>
        <v>2</v>
      </c>
      <c r="M5246" s="27"/>
    </row>
    <row r="5247" spans="1:13" ht="30" customHeight="1" x14ac:dyDescent="0.3">
      <c r="A5247" s="27">
        <f t="shared" si="57"/>
        <v>1503</v>
      </c>
      <c r="B5247" s="31">
        <v>45043</v>
      </c>
      <c r="C5247" s="31">
        <v>45020</v>
      </c>
      <c r="D5247" s="19" t="s">
        <v>1837</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19" t="s">
        <v>82</v>
      </c>
      <c r="K5247" s="61" t="str">
        <f ca="1">LeaveTracker[[#This Row],[Days]]&amp;" "&amp;LeaveTracker[[#This Row],[Type of Leave]]</f>
        <v>1 VL</v>
      </c>
      <c r="L5247" s="23">
        <f ca="1">NETWORKDAYS(LeaveTracker[[#This Row],[Start Date]],LeaveTracker[[#This Row],[End Date]],lstHolidays)</f>
        <v>1</v>
      </c>
      <c r="M5247" s="27"/>
    </row>
    <row r="5248" spans="1:13" ht="30" customHeight="1" x14ac:dyDescent="0.3">
      <c r="A5248" s="27">
        <v>1503</v>
      </c>
      <c r="B5248" s="31">
        <v>45043</v>
      </c>
      <c r="C5248" s="31">
        <v>45020</v>
      </c>
      <c r="D5248" s="19" t="s">
        <v>1837</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19" t="s">
        <v>82</v>
      </c>
      <c r="K5248" s="61" t="str">
        <f ca="1">LeaveTracker[[#This Row],[Days]]&amp;" "&amp;LeaveTracker[[#This Row],[Type of Leave]]</f>
        <v>1 VL</v>
      </c>
      <c r="L5248" s="23">
        <f ca="1">NETWORKDAYS(LeaveTracker[[#This Row],[Start Date]],LeaveTracker[[#This Row],[End Date]],lstHolidays)</f>
        <v>1</v>
      </c>
      <c r="M5248" s="27"/>
    </row>
    <row r="5249" spans="1:13" ht="30" customHeight="1" x14ac:dyDescent="0.3">
      <c r="A5249" s="27">
        <v>1503</v>
      </c>
      <c r="B5249" s="31">
        <v>45043</v>
      </c>
      <c r="C5249" s="31">
        <v>45020</v>
      </c>
      <c r="D5249" s="19" t="s">
        <v>1837</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19" t="s">
        <v>82</v>
      </c>
      <c r="K5249" s="61" t="str">
        <f ca="1">LeaveTracker[[#This Row],[Days]]&amp;" "&amp;LeaveTracker[[#This Row],[Type of Leave]]</f>
        <v>1 VL</v>
      </c>
      <c r="L5249" s="23">
        <f ca="1">NETWORKDAYS(LeaveTracker[[#This Row],[Start Date]],LeaveTracker[[#This Row],[End Date]],lstHolidays)</f>
        <v>1</v>
      </c>
      <c r="M5249" s="27"/>
    </row>
    <row r="5250" spans="1:13" ht="30" customHeight="1" x14ac:dyDescent="0.3">
      <c r="A5250" s="27">
        <v>1503</v>
      </c>
      <c r="B5250" s="31">
        <v>45043</v>
      </c>
      <c r="C5250" s="31">
        <v>45020</v>
      </c>
      <c r="D5250" s="19" t="s">
        <v>1837</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19" t="s">
        <v>82</v>
      </c>
      <c r="K5250" s="61" t="str">
        <f ca="1">LeaveTracker[[#This Row],[Days]]&amp;" "&amp;LeaveTracker[[#This Row],[Type of Leave]]</f>
        <v>1 VL</v>
      </c>
      <c r="L5250" s="23">
        <f ca="1">NETWORKDAYS(LeaveTracker[[#This Row],[Start Date]],LeaveTracker[[#This Row],[End Date]],lstHolidays)</f>
        <v>1</v>
      </c>
      <c r="M5250" s="27"/>
    </row>
    <row r="5251" spans="1:13" ht="30" customHeight="1" x14ac:dyDescent="0.3">
      <c r="A5251" s="27">
        <v>1503</v>
      </c>
      <c r="B5251" s="31">
        <v>45043</v>
      </c>
      <c r="C5251" s="31">
        <v>45020</v>
      </c>
      <c r="D5251" s="19" t="s">
        <v>1837</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19" t="s">
        <v>82</v>
      </c>
      <c r="K5251" s="61" t="str">
        <f ca="1">LeaveTracker[[#This Row],[Days]]&amp;" "&amp;LeaveTracker[[#This Row],[Type of Leave]]</f>
        <v>1 VL</v>
      </c>
      <c r="L5251" s="23">
        <f ca="1">NETWORKDAYS(LeaveTracker[[#This Row],[Start Date]],LeaveTracker[[#This Row],[End Date]],lstHolidays)</f>
        <v>1</v>
      </c>
      <c r="M5251" s="27"/>
    </row>
    <row r="5252" spans="1:13" ht="30" customHeight="1" x14ac:dyDescent="0.3">
      <c r="A5252" s="27">
        <f t="shared" si="57"/>
        <v>1504</v>
      </c>
      <c r="B5252" s="31">
        <v>45043</v>
      </c>
      <c r="C5252" s="31">
        <v>45033</v>
      </c>
      <c r="D5252" s="19" t="s">
        <v>1749</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19" t="s">
        <v>298</v>
      </c>
      <c r="J5252" s="43" t="s">
        <v>105</v>
      </c>
      <c r="K5252" s="61" t="str">
        <f ca="1">LeaveTracker[[#This Row],[Days]]&amp;" "&amp;LeaveTracker[[#This Row],[Type of Leave]]</f>
        <v>1 OTHER</v>
      </c>
      <c r="L5252" s="23">
        <f ca="1">NETWORKDAYS(LeaveTracker[[#This Row],[Start Date]],LeaveTracker[[#This Row],[End Date]],lstHolidays)</f>
        <v>1</v>
      </c>
      <c r="M5252" s="27"/>
    </row>
    <row r="5253" spans="1:13" ht="30" customHeight="1" x14ac:dyDescent="0.3">
      <c r="A5253" s="27">
        <f t="shared" si="57"/>
        <v>1505</v>
      </c>
      <c r="B5253" s="31">
        <v>45043</v>
      </c>
      <c r="C5253" s="31">
        <v>45034</v>
      </c>
      <c r="D5253" s="19" t="s">
        <v>2037</v>
      </c>
      <c r="E5253" s="19" t="str">
        <f>IF(ISBLANK(LeaveTracker[[#This Row],[Employee Name]]),"-----",VLOOKUP(LeaveTracker[[#This Row],[Employee Name]],Employees[[Employee Name]:[Office]],7))</f>
        <v>CROSSING ELEM SCH</v>
      </c>
      <c r="F5253" s="19" t="str">
        <f>IF(ISBLANK(LeaveTracker[[#This Row],[Employee Name]]),"-----",VLOOKUP(LeaveTracker[[#This Row],[Employee Name]],Employees[[Employee Name]:[Office]],6))</f>
        <v>REGULAR</v>
      </c>
      <c r="G5253" s="24">
        <v>45042</v>
      </c>
      <c r="H5253" s="24">
        <v>45042</v>
      </c>
      <c r="I5253" s="19" t="s">
        <v>82</v>
      </c>
      <c r="K5253" s="61" t="str">
        <f ca="1">LeaveTracker[[#This Row],[Days]]&amp;" "&amp;LeaveTracker[[#This Row],[Type of Leave]]</f>
        <v>1 VL</v>
      </c>
      <c r="L5253" s="23">
        <f ca="1">NETWORKDAYS(LeaveTracker[[#This Row],[Start Date]],LeaveTracker[[#This Row],[End Date]],lstHolidays)</f>
        <v>1</v>
      </c>
      <c r="M5253" s="27"/>
    </row>
    <row r="5254" spans="1:13" ht="30" customHeight="1" x14ac:dyDescent="0.3">
      <c r="A5254" s="27">
        <f t="shared" si="57"/>
        <v>1506</v>
      </c>
      <c r="B5254" s="31">
        <v>45043</v>
      </c>
      <c r="C5254" s="31">
        <v>45033</v>
      </c>
      <c r="D5254" s="19" t="s">
        <v>2227</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19" t="s">
        <v>81</v>
      </c>
      <c r="K5254" s="61" t="str">
        <f ca="1">LeaveTracker[[#This Row],[Days]]&amp;" "&amp;LeaveTracker[[#This Row],[Type of Leave]]</f>
        <v>1 SL</v>
      </c>
      <c r="L5254" s="23">
        <f ca="1">NETWORKDAYS(LeaveTracker[[#This Row],[Start Date]],LeaveTracker[[#This Row],[End Date]],lstHolidays)</f>
        <v>1</v>
      </c>
      <c r="M5254" s="27"/>
    </row>
    <row r="5255" spans="1:13" ht="30" customHeight="1" x14ac:dyDescent="0.3">
      <c r="A5255" s="27">
        <v>1506</v>
      </c>
      <c r="B5255" s="31">
        <v>45043</v>
      </c>
      <c r="C5255" s="31">
        <v>45033</v>
      </c>
      <c r="D5255" s="19" t="s">
        <v>2227</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19" t="s">
        <v>81</v>
      </c>
      <c r="K5255" s="61" t="str">
        <f ca="1">LeaveTracker[[#This Row],[Days]]&amp;" "&amp;LeaveTracker[[#This Row],[Type of Leave]]</f>
        <v>1 SL</v>
      </c>
      <c r="L5255" s="23">
        <f ca="1">NETWORKDAYS(LeaveTracker[[#This Row],[Start Date]],LeaveTracker[[#This Row],[End Date]],lstHolidays)</f>
        <v>1</v>
      </c>
      <c r="M5255" s="27"/>
    </row>
    <row r="5256" spans="1:13" ht="30" customHeight="1" x14ac:dyDescent="0.3">
      <c r="A5256" s="27">
        <f t="shared" si="57"/>
        <v>1507</v>
      </c>
      <c r="B5256" s="31">
        <v>45043</v>
      </c>
      <c r="D5256" s="19" t="s">
        <v>1849</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19" t="s">
        <v>81</v>
      </c>
      <c r="K5256" s="61" t="str">
        <f ca="1">LeaveTracker[[#This Row],[Days]]&amp;" "&amp;LeaveTracker[[#This Row],[Type of Leave]]</f>
        <v>3 SL</v>
      </c>
      <c r="L5256" s="23">
        <f ca="1">NETWORKDAYS(LeaveTracker[[#This Row],[Start Date]],LeaveTracker[[#This Row],[End Date]],lstHolidays)</f>
        <v>3</v>
      </c>
      <c r="M5256" s="27"/>
    </row>
    <row r="5257" spans="1:13" ht="30" customHeight="1" x14ac:dyDescent="0.3">
      <c r="A5257" s="27">
        <f t="shared" si="57"/>
        <v>1508</v>
      </c>
      <c r="B5257" s="31">
        <v>45043</v>
      </c>
      <c r="C5257" s="31">
        <v>45035</v>
      </c>
      <c r="D5257" s="19" t="s">
        <v>1833</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19" t="s">
        <v>81</v>
      </c>
      <c r="K5257" s="61" t="str">
        <f ca="1">LeaveTracker[[#This Row],[Days]]&amp;" "&amp;LeaveTracker[[#This Row],[Type of Leave]]</f>
        <v>1 SL</v>
      </c>
      <c r="L5257" s="23">
        <f ca="1">NETWORKDAYS(LeaveTracker[[#This Row],[Start Date]],LeaveTracker[[#This Row],[End Date]],lstHolidays)</f>
        <v>1</v>
      </c>
      <c r="M5257" s="27"/>
    </row>
    <row r="5258" spans="1:13" ht="30" customHeight="1" x14ac:dyDescent="0.3">
      <c r="A5258" s="27">
        <f t="shared" si="57"/>
        <v>1509</v>
      </c>
      <c r="B5258" s="31">
        <v>45043</v>
      </c>
      <c r="C5258" s="31">
        <v>45034</v>
      </c>
      <c r="D5258" s="19" t="s">
        <v>1865</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19" t="s">
        <v>81</v>
      </c>
      <c r="K5258" s="61" t="str">
        <f ca="1">LeaveTracker[[#This Row],[Days]]&amp;" "&amp;LeaveTracker[[#This Row],[Type of Leave]]</f>
        <v>1 SL</v>
      </c>
      <c r="L5258" s="23">
        <f ca="1">NETWORKDAYS(LeaveTracker[[#This Row],[Start Date]],LeaveTracker[[#This Row],[End Date]],lstHolidays)</f>
        <v>1</v>
      </c>
      <c r="M5258" s="27"/>
    </row>
    <row r="5259" spans="1:13" ht="30" customHeight="1" x14ac:dyDescent="0.3">
      <c r="A5259" s="27">
        <f t="shared" si="57"/>
        <v>1510</v>
      </c>
      <c r="B5259" s="31">
        <v>45043</v>
      </c>
      <c r="C5259" s="31">
        <v>45035</v>
      </c>
      <c r="D5259" s="19" t="s">
        <v>547</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19" t="s">
        <v>81</v>
      </c>
      <c r="K5259" s="61" t="str">
        <f ca="1">LeaveTracker[[#This Row],[Days]]&amp;" "&amp;LeaveTracker[[#This Row],[Type of Leave]]</f>
        <v>1 SL</v>
      </c>
      <c r="L5259" s="23">
        <f ca="1">NETWORKDAYS(LeaveTracker[[#This Row],[Start Date]],LeaveTracker[[#This Row],[End Date]],lstHolidays)</f>
        <v>1</v>
      </c>
      <c r="M5259" s="27"/>
    </row>
    <row r="5260" spans="1:13" ht="30" customHeight="1" x14ac:dyDescent="0.3">
      <c r="A5260" s="27">
        <f t="shared" si="57"/>
        <v>1511</v>
      </c>
      <c r="B5260" s="31">
        <v>45043</v>
      </c>
      <c r="C5260" s="31">
        <v>45035</v>
      </c>
      <c r="D5260" s="19" t="s">
        <v>1790</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19" t="s">
        <v>82</v>
      </c>
      <c r="K5260" s="61" t="str">
        <f ca="1">LeaveTracker[[#This Row],[Days]]&amp;" "&amp;LeaveTracker[[#This Row],[Type of Leave]]</f>
        <v>9 VL</v>
      </c>
      <c r="L5260" s="23">
        <f ca="1">NETWORKDAYS(LeaveTracker[[#This Row],[Start Date]],LeaveTracker[[#This Row],[End Date]],lstHolidays)</f>
        <v>9</v>
      </c>
      <c r="M5260" s="27"/>
    </row>
    <row r="5261" spans="1:13" ht="30" customHeight="1" x14ac:dyDescent="0.3">
      <c r="A5261" s="27">
        <f t="shared" si="57"/>
        <v>1512</v>
      </c>
      <c r="B5261" s="31">
        <v>45043</v>
      </c>
      <c r="C5261" s="31">
        <v>45040</v>
      </c>
      <c r="D5261" s="19" t="s">
        <v>1757</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19" t="s">
        <v>81</v>
      </c>
      <c r="K5261" s="61" t="str">
        <f ca="1">LeaveTracker[[#This Row],[Days]]&amp;" "&amp;LeaveTracker[[#This Row],[Type of Leave]]</f>
        <v>1 SL</v>
      </c>
      <c r="L5261" s="23">
        <f ca="1">NETWORKDAYS(LeaveTracker[[#This Row],[Start Date]],LeaveTracker[[#This Row],[End Date]],lstHolidays)</f>
        <v>1</v>
      </c>
      <c r="M5261" s="27"/>
    </row>
    <row r="5262" spans="1:13" ht="30" customHeight="1" x14ac:dyDescent="0.3">
      <c r="A5262" s="27">
        <f t="shared" si="57"/>
        <v>1513</v>
      </c>
      <c r="B5262" s="31">
        <v>45043</v>
      </c>
      <c r="D5262" s="19" t="s">
        <v>1895</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19" t="s">
        <v>81</v>
      </c>
      <c r="K5262" s="61" t="str">
        <f ca="1">LeaveTracker[[#This Row],[Days]]&amp;" "&amp;LeaveTracker[[#This Row],[Type of Leave]]</f>
        <v>2 SL</v>
      </c>
      <c r="L5262" s="23">
        <f ca="1">NETWORKDAYS(LeaveTracker[[#This Row],[Start Date]],LeaveTracker[[#This Row],[End Date]],lstHolidays)</f>
        <v>2</v>
      </c>
      <c r="M5262" s="27"/>
    </row>
    <row r="5263" spans="1:13" ht="30" customHeight="1" x14ac:dyDescent="0.3">
      <c r="A5263" s="27">
        <f t="shared" si="57"/>
        <v>1514</v>
      </c>
      <c r="B5263" s="31">
        <v>45043</v>
      </c>
      <c r="C5263" s="31">
        <v>45041</v>
      </c>
      <c r="D5263" s="19" t="s">
        <v>1969</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19" t="s">
        <v>81</v>
      </c>
      <c r="K5263" s="61" t="str">
        <f ca="1">LeaveTracker[[#This Row],[Days]]&amp;" "&amp;LeaveTracker[[#This Row],[Type of Leave]]</f>
        <v>1 SL</v>
      </c>
      <c r="L5263" s="23">
        <f ca="1">NETWORKDAYS(LeaveTracker[[#This Row],[Start Date]],LeaveTracker[[#This Row],[End Date]],lstHolidays)</f>
        <v>1</v>
      </c>
      <c r="M5263" s="27"/>
    </row>
    <row r="5264" spans="1:13" ht="30" customHeight="1" x14ac:dyDescent="0.3">
      <c r="A5264" s="27">
        <f t="shared" si="57"/>
        <v>1515</v>
      </c>
      <c r="B5264" s="31">
        <v>45043</v>
      </c>
      <c r="C5264" s="31">
        <v>45040</v>
      </c>
      <c r="D5264" s="19" t="s">
        <v>2303</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19" t="s">
        <v>82</v>
      </c>
      <c r="K5264" s="61" t="str">
        <f ca="1">LeaveTracker[[#This Row],[Days]]&amp;" "&amp;LeaveTracker[[#This Row],[Type of Leave]]</f>
        <v>3 VL</v>
      </c>
      <c r="L5264" s="23">
        <f ca="1">NETWORKDAYS(LeaveTracker[[#This Row],[Start Date]],LeaveTracker[[#This Row],[End Date]],lstHolidays)</f>
        <v>3</v>
      </c>
      <c r="M5264" s="27"/>
    </row>
    <row r="5265" spans="1:13" ht="30" customHeight="1" x14ac:dyDescent="0.3">
      <c r="A5265" s="27">
        <v>1515</v>
      </c>
      <c r="B5265" s="31">
        <v>45043</v>
      </c>
      <c r="C5265" s="31">
        <v>45040</v>
      </c>
      <c r="D5265" s="19" t="s">
        <v>2303</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19" t="s">
        <v>82</v>
      </c>
      <c r="K5265" s="61" t="str">
        <f ca="1">LeaveTracker[[#This Row],[Days]]&amp;" "&amp;LeaveTracker[[#This Row],[Type of Leave]]</f>
        <v>4 VL</v>
      </c>
      <c r="L5265" s="23">
        <f ca="1">NETWORKDAYS(LeaveTracker[[#This Row],[Start Date]],LeaveTracker[[#This Row],[End Date]],lstHolidays)</f>
        <v>4</v>
      </c>
      <c r="M5265" s="27"/>
    </row>
    <row r="5266" spans="1:13" ht="30" customHeight="1" x14ac:dyDescent="0.3">
      <c r="A5266" s="27">
        <v>1515</v>
      </c>
      <c r="B5266" s="31">
        <v>45043</v>
      </c>
      <c r="C5266" s="31">
        <v>45040</v>
      </c>
      <c r="D5266" s="19" t="s">
        <v>2303</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19" t="s">
        <v>82</v>
      </c>
      <c r="K5266" s="61" t="str">
        <f ca="1">LeaveTracker[[#This Row],[Days]]&amp;" "&amp;LeaveTracker[[#This Row],[Type of Leave]]</f>
        <v>3 VL</v>
      </c>
      <c r="L5266" s="23">
        <f ca="1">NETWORKDAYS(LeaveTracker[[#This Row],[Start Date]],LeaveTracker[[#This Row],[End Date]],lstHolidays)</f>
        <v>3</v>
      </c>
      <c r="M5266" s="27"/>
    </row>
    <row r="5267" spans="1:13" ht="30" customHeight="1" x14ac:dyDescent="0.3">
      <c r="A5267" s="27">
        <f t="shared" si="57"/>
        <v>1516</v>
      </c>
      <c r="B5267" s="31">
        <v>45043</v>
      </c>
      <c r="C5267" s="31">
        <v>45041</v>
      </c>
      <c r="D5267" s="19" t="s">
        <v>2305</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19" t="s">
        <v>82</v>
      </c>
      <c r="K5267" s="61" t="str">
        <f ca="1">LeaveTracker[[#This Row],[Days]]&amp;" "&amp;LeaveTracker[[#This Row],[Type of Leave]]</f>
        <v>2 VL</v>
      </c>
      <c r="L5267" s="23">
        <f ca="1">NETWORKDAYS(LeaveTracker[[#This Row],[Start Date]],LeaveTracker[[#This Row],[End Date]],lstHolidays)</f>
        <v>2</v>
      </c>
      <c r="M5267" s="27"/>
    </row>
    <row r="5268" spans="1:13" ht="30" customHeight="1" x14ac:dyDescent="0.3">
      <c r="A5268" s="27">
        <f t="shared" si="57"/>
        <v>1517</v>
      </c>
      <c r="B5268" s="31">
        <v>45043</v>
      </c>
      <c r="C5268" s="31">
        <v>45033</v>
      </c>
      <c r="D5268" s="19" t="s">
        <v>1978</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19" t="s">
        <v>81</v>
      </c>
      <c r="K5268" s="61" t="str">
        <f ca="1">LeaveTracker[[#This Row],[Days]]&amp;" "&amp;LeaveTracker[[#This Row],[Type of Leave]]</f>
        <v>32 SL</v>
      </c>
      <c r="L5268" s="23">
        <f ca="1">NETWORKDAYS(LeaveTracker[[#This Row],[Start Date]],LeaveTracker[[#This Row],[End Date]],lstHolidays)</f>
        <v>32</v>
      </c>
      <c r="M5268" s="27"/>
    </row>
    <row r="5269" spans="1:13" ht="30" customHeight="1" x14ac:dyDescent="0.3">
      <c r="A5269" s="27">
        <f t="shared" si="57"/>
        <v>1518</v>
      </c>
      <c r="B5269" s="31">
        <v>45043</v>
      </c>
      <c r="C5269" s="31">
        <v>45037</v>
      </c>
      <c r="D5269" s="19" t="s">
        <v>1921</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19" t="s">
        <v>82</v>
      </c>
      <c r="K5269" s="61" t="str">
        <f ca="1">LeaveTracker[[#This Row],[Days]]&amp;" "&amp;LeaveTracker[[#This Row],[Type of Leave]]</f>
        <v>1 VL</v>
      </c>
      <c r="L5269" s="23">
        <f ca="1">NETWORKDAYS(LeaveTracker[[#This Row],[Start Date]],LeaveTracker[[#This Row],[End Date]],lstHolidays)</f>
        <v>1</v>
      </c>
      <c r="M5269" s="27"/>
    </row>
    <row r="5270" spans="1:13" ht="30" customHeight="1" x14ac:dyDescent="0.3">
      <c r="A5270" s="27">
        <v>1518</v>
      </c>
      <c r="B5270" s="31">
        <v>45043</v>
      </c>
      <c r="C5270" s="31">
        <v>45037</v>
      </c>
      <c r="D5270" s="19" t="s">
        <v>1921</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19" t="s">
        <v>82</v>
      </c>
      <c r="K5270" s="61" t="str">
        <f ca="1">LeaveTracker[[#This Row],[Days]]&amp;" "&amp;LeaveTracker[[#This Row],[Type of Leave]]</f>
        <v>0 VL</v>
      </c>
      <c r="L5270" s="23">
        <f ca="1">NETWORKDAYS(LeaveTracker[[#This Row],[Start Date]],LeaveTracker[[#This Row],[End Date]],lstHolidays)</f>
        <v>0</v>
      </c>
      <c r="M5270" s="27"/>
    </row>
    <row r="5271" spans="1:13" ht="30" customHeight="1" x14ac:dyDescent="0.3">
      <c r="A5271" s="27">
        <f t="shared" si="57"/>
        <v>1519</v>
      </c>
      <c r="B5271" s="31">
        <v>45043</v>
      </c>
      <c r="C5271" s="31">
        <v>45040</v>
      </c>
      <c r="D5271" s="19" t="s">
        <v>1831</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19" t="s">
        <v>81</v>
      </c>
      <c r="K5271" s="61" t="str">
        <f ca="1">LeaveTracker[[#This Row],[Days]]&amp;" "&amp;LeaveTracker[[#This Row],[Type of Leave]]</f>
        <v>1 SL</v>
      </c>
      <c r="L5271" s="23">
        <f ca="1">NETWORKDAYS(LeaveTracker[[#This Row],[Start Date]],LeaveTracker[[#This Row],[End Date]],lstHolidays)</f>
        <v>1</v>
      </c>
      <c r="M5271" s="27"/>
    </row>
    <row r="5272" spans="1:13" ht="30" customHeight="1" x14ac:dyDescent="0.3">
      <c r="A5272" s="27">
        <f t="shared" si="57"/>
        <v>1520</v>
      </c>
      <c r="B5272" s="31">
        <v>45043</v>
      </c>
      <c r="C5272" s="31">
        <v>45028</v>
      </c>
      <c r="D5272" s="19" t="s">
        <v>1869</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19" t="s">
        <v>81</v>
      </c>
      <c r="K5272" s="61" t="str">
        <f>LeaveTracker[[#This Row],[Days]]&amp;" "&amp;LeaveTracker[[#This Row],[Type of Leave]]</f>
        <v>22 SL</v>
      </c>
      <c r="L5272" s="23">
        <v>22</v>
      </c>
      <c r="M5272" s="27"/>
    </row>
    <row r="5273" spans="1:13" ht="30" customHeight="1" x14ac:dyDescent="0.3">
      <c r="A5273" s="27">
        <f t="shared" si="57"/>
        <v>1521</v>
      </c>
      <c r="B5273" s="31">
        <v>45043</v>
      </c>
      <c r="C5273" s="31">
        <v>45041</v>
      </c>
      <c r="D5273" s="19" t="s">
        <v>1883</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19" t="s">
        <v>81</v>
      </c>
      <c r="K5273" s="61" t="str">
        <f ca="1">LeaveTracker[[#This Row],[Days]]&amp;" "&amp;LeaveTracker[[#This Row],[Type of Leave]]</f>
        <v>1 SL</v>
      </c>
      <c r="L5273" s="23">
        <f ca="1">NETWORKDAYS(LeaveTracker[[#This Row],[Start Date]],LeaveTracker[[#This Row],[End Date]],lstHolidays)</f>
        <v>1</v>
      </c>
      <c r="M5273" s="27"/>
    </row>
    <row r="5274" spans="1:13" ht="30" customHeight="1" x14ac:dyDescent="0.3">
      <c r="A5274" s="27">
        <f t="shared" si="57"/>
        <v>1522</v>
      </c>
      <c r="B5274" s="31">
        <v>45043</v>
      </c>
      <c r="C5274" s="31">
        <v>45041</v>
      </c>
      <c r="D5274" s="19" t="s">
        <v>2206</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19" t="s">
        <v>81</v>
      </c>
      <c r="K5274" s="61" t="str">
        <f ca="1">LeaveTracker[[#This Row],[Days]]&amp;" "&amp;LeaveTracker[[#This Row],[Type of Leave]]</f>
        <v>1 SL</v>
      </c>
      <c r="L5274" s="23">
        <f ca="1">NETWORKDAYS(LeaveTracker[[#This Row],[Start Date]],LeaveTracker[[#This Row],[End Date]],lstHolidays)</f>
        <v>1</v>
      </c>
      <c r="M5274" s="27"/>
    </row>
    <row r="5275" spans="1:13" ht="30" customHeight="1" x14ac:dyDescent="0.3">
      <c r="A5275" s="27">
        <f t="shared" si="57"/>
        <v>1523</v>
      </c>
      <c r="B5275" s="31">
        <v>45043</v>
      </c>
      <c r="C5275" s="31">
        <v>45040</v>
      </c>
      <c r="D5275" s="19" t="s">
        <v>2116</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19" t="s">
        <v>82</v>
      </c>
      <c r="K5275" s="61" t="str">
        <f ca="1">LeaveTracker[[#This Row],[Days]]&amp;" "&amp;LeaveTracker[[#This Row],[Type of Leave]]</f>
        <v>0 VL</v>
      </c>
      <c r="L5275" s="23">
        <f ca="1">NETWORKDAYS(LeaveTracker[[#This Row],[Start Date]],LeaveTracker[[#This Row],[End Date]],lstHolidays)</f>
        <v>0</v>
      </c>
      <c r="M5275" s="27"/>
    </row>
    <row r="5276" spans="1:13" ht="30" customHeight="1" x14ac:dyDescent="0.3">
      <c r="A5276" s="27">
        <f t="shared" si="57"/>
        <v>1524</v>
      </c>
      <c r="B5276" s="31">
        <v>45043</v>
      </c>
      <c r="C5276" s="31">
        <v>45030</v>
      </c>
      <c r="D5276" s="19" t="s">
        <v>1887</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19" t="s">
        <v>81</v>
      </c>
      <c r="K5276" s="61" t="str">
        <f ca="1">LeaveTracker[[#This Row],[Days]]&amp;" "&amp;LeaveTracker[[#This Row],[Type of Leave]]</f>
        <v>3 SL</v>
      </c>
      <c r="L5276" s="23">
        <f ca="1">NETWORKDAYS(LeaveTracker[[#This Row],[Start Date]],LeaveTracker[[#This Row],[End Date]],lstHolidays)</f>
        <v>3</v>
      </c>
      <c r="M5276" s="27"/>
    </row>
    <row r="5277" spans="1:13" ht="30" customHeight="1" x14ac:dyDescent="0.3">
      <c r="A5277" s="27">
        <f t="shared" si="57"/>
        <v>1525</v>
      </c>
      <c r="B5277" s="31">
        <v>45043</v>
      </c>
      <c r="C5277" s="31">
        <v>45033</v>
      </c>
      <c r="D5277" s="19" t="s">
        <v>1775</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19" t="s">
        <v>82</v>
      </c>
      <c r="K5277" s="61" t="str">
        <f ca="1">LeaveTracker[[#This Row],[Days]]&amp;" "&amp;LeaveTracker[[#This Row],[Type of Leave]]</f>
        <v>1 VL</v>
      </c>
      <c r="L5277" s="23">
        <f ca="1">NETWORKDAYS(LeaveTracker[[#This Row],[Start Date]],LeaveTracker[[#This Row],[End Date]],lstHolidays)</f>
        <v>1</v>
      </c>
      <c r="M5277" s="27"/>
    </row>
    <row r="5278" spans="1:13" ht="30" customHeight="1" x14ac:dyDescent="0.3">
      <c r="A5278" s="27">
        <f t="shared" si="57"/>
        <v>1526</v>
      </c>
      <c r="B5278" s="31">
        <v>45043</v>
      </c>
      <c r="C5278" s="31">
        <v>45035</v>
      </c>
      <c r="D5278" s="19" t="s">
        <v>1775</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19" t="s">
        <v>81</v>
      </c>
      <c r="K5278" s="61" t="str">
        <f ca="1">LeaveTracker[[#This Row],[Days]]&amp;" "&amp;LeaveTracker[[#This Row],[Type of Leave]]</f>
        <v>1 SL</v>
      </c>
      <c r="L5278" s="23">
        <f ca="1">NETWORKDAYS(LeaveTracker[[#This Row],[Start Date]],LeaveTracker[[#This Row],[End Date]],lstHolidays)</f>
        <v>1</v>
      </c>
      <c r="M5278" s="27"/>
    </row>
    <row r="5279" spans="1:13" ht="30" customHeight="1" x14ac:dyDescent="0.3">
      <c r="A5279" s="27">
        <f t="shared" ref="A5279:A5342" si="58">A5278+1</f>
        <v>1527</v>
      </c>
      <c r="B5279" s="31">
        <v>45043</v>
      </c>
      <c r="C5279" s="31">
        <v>45030</v>
      </c>
      <c r="D5279" s="19" t="s">
        <v>1775</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19" t="s">
        <v>81</v>
      </c>
      <c r="K5279" s="61" t="str">
        <f ca="1">LeaveTracker[[#This Row],[Days]]&amp;" "&amp;LeaveTracker[[#This Row],[Type of Leave]]</f>
        <v>1 SL</v>
      </c>
      <c r="L5279" s="23">
        <f ca="1">NETWORKDAYS(LeaveTracker[[#This Row],[Start Date]],LeaveTracker[[#This Row],[End Date]],lstHolidays)</f>
        <v>1</v>
      </c>
      <c r="M5279" s="27"/>
    </row>
    <row r="5280" spans="1:13" ht="30" customHeight="1" x14ac:dyDescent="0.3">
      <c r="A5280" s="27">
        <f t="shared" si="58"/>
        <v>1528</v>
      </c>
      <c r="B5280" s="31">
        <v>45043</v>
      </c>
      <c r="D5280" s="19" t="s">
        <v>1871</v>
      </c>
      <c r="E5280" s="19" t="str">
        <f>IF(ISBLANK(LeaveTracker[[#This Row],[Employee Name]]),"-----",VLOOKUP(LeaveTracker[[#This Row],[Employee Name]],Employees[[Employee Name]:[Office]],7))</f>
        <v>CTO</v>
      </c>
      <c r="F5280" s="19" t="str">
        <f>IF(ISBLANK(LeaveTracker[[#This Row],[Employee Name]]),"-----",VLOOKUP(LeaveTracker[[#This Row],[Employee Name]],Employees[[Employee Name]:[Office]],6))</f>
        <v>CASUAL</v>
      </c>
      <c r="G5280" s="24">
        <v>45019</v>
      </c>
      <c r="H5280" s="24">
        <v>45019</v>
      </c>
      <c r="I5280" s="19" t="s">
        <v>81</v>
      </c>
      <c r="K5280" s="61" t="str">
        <f ca="1">LeaveTracker[[#This Row],[Days]]&amp;" "&amp;LeaveTracker[[#This Row],[Type of Leave]]</f>
        <v>1 SL</v>
      </c>
      <c r="L5280" s="23">
        <f ca="1">NETWORKDAYS(LeaveTracker[[#This Row],[Start Date]],LeaveTracker[[#This Row],[End Date]],lstHolidays)</f>
        <v>1</v>
      </c>
      <c r="M5280" s="27"/>
    </row>
    <row r="5281" spans="1:13" ht="30" customHeight="1" x14ac:dyDescent="0.3">
      <c r="A5281" s="27">
        <v>1528</v>
      </c>
      <c r="B5281" s="31">
        <v>45043</v>
      </c>
      <c r="D5281" s="19" t="s">
        <v>1871</v>
      </c>
      <c r="E5281" s="19" t="str">
        <f>IF(ISBLANK(LeaveTracker[[#This Row],[Employee Name]]),"-----",VLOOKUP(LeaveTracker[[#This Row],[Employee Name]],Employees[[Employee Name]:[Office]],7))</f>
        <v>CTO</v>
      </c>
      <c r="F5281" s="19" t="str">
        <f>IF(ISBLANK(LeaveTracker[[#This Row],[Employee Name]]),"-----",VLOOKUP(LeaveTracker[[#This Row],[Employee Name]],Employees[[Employee Name]:[Office]],6))</f>
        <v>CASUAL</v>
      </c>
      <c r="G5281" s="24">
        <v>45029</v>
      </c>
      <c r="H5281" s="24">
        <v>45029</v>
      </c>
      <c r="I5281" s="19" t="s">
        <v>81</v>
      </c>
      <c r="K5281" s="61" t="str">
        <f ca="1">LeaveTracker[[#This Row],[Days]]&amp;" "&amp;LeaveTracker[[#This Row],[Type of Leave]]</f>
        <v>1 SL</v>
      </c>
      <c r="L5281" s="23">
        <f ca="1">NETWORKDAYS(LeaveTracker[[#This Row],[Start Date]],LeaveTracker[[#This Row],[End Date]],lstHolidays)</f>
        <v>1</v>
      </c>
      <c r="M5281" s="27"/>
    </row>
    <row r="5282" spans="1:13" ht="30" customHeight="1" x14ac:dyDescent="0.3">
      <c r="A5282" s="27">
        <v>1528</v>
      </c>
      <c r="B5282" s="31">
        <v>45043</v>
      </c>
      <c r="D5282" s="19" t="s">
        <v>1871</v>
      </c>
      <c r="E5282" s="19" t="str">
        <f>IF(ISBLANK(LeaveTracker[[#This Row],[Employee Name]]),"-----",VLOOKUP(LeaveTracker[[#This Row],[Employee Name]],Employees[[Employee Name]:[Office]],7))</f>
        <v>CTO</v>
      </c>
      <c r="F5282" s="19" t="str">
        <f>IF(ISBLANK(LeaveTracker[[#This Row],[Employee Name]]),"-----",VLOOKUP(LeaveTracker[[#This Row],[Employee Name]],Employees[[Employee Name]:[Office]],6))</f>
        <v>CASUAL</v>
      </c>
      <c r="G5282" s="24">
        <v>45033</v>
      </c>
      <c r="H5282" s="24">
        <v>45033</v>
      </c>
      <c r="I5282" s="19" t="s">
        <v>81</v>
      </c>
      <c r="K5282" s="61" t="str">
        <f ca="1">LeaveTracker[[#This Row],[Days]]&amp;" "&amp;LeaveTracker[[#This Row],[Type of Leave]]</f>
        <v>1 SL</v>
      </c>
      <c r="L5282" s="23">
        <f ca="1">NETWORKDAYS(LeaveTracker[[#This Row],[Start Date]],LeaveTracker[[#This Row],[End Date]],lstHolidays)</f>
        <v>1</v>
      </c>
      <c r="M5282" s="27"/>
    </row>
    <row r="5283" spans="1:13" ht="30" customHeight="1" x14ac:dyDescent="0.3">
      <c r="A5283" s="27">
        <f t="shared" si="58"/>
        <v>1529</v>
      </c>
      <c r="B5283" s="31">
        <v>45043</v>
      </c>
      <c r="D5283" s="20" t="s">
        <v>1871</v>
      </c>
      <c r="E5283" s="19" t="str">
        <f>IF(ISBLANK(LeaveTracker[[#This Row],[Employee Name]]),"-----",VLOOKUP(LeaveTracker[[#This Row],[Employee Name]],Employees[[Employee Name]:[Office]],7))</f>
        <v>CTO</v>
      </c>
      <c r="F5283" s="19" t="str">
        <f>IF(ISBLANK(LeaveTracker[[#This Row],[Employee Name]]),"-----",VLOOKUP(LeaveTracker[[#This Row],[Employee Name]],Employees[[Employee Name]:[Office]],6))</f>
        <v>CASUAL</v>
      </c>
      <c r="G5283" s="24">
        <v>45008</v>
      </c>
      <c r="H5283" s="24">
        <v>45008</v>
      </c>
      <c r="I5283" s="19" t="s">
        <v>81</v>
      </c>
      <c r="K5283" s="61" t="str">
        <f ca="1">LeaveTracker[[#This Row],[Days]]&amp;" "&amp;LeaveTracker[[#This Row],[Type of Leave]]</f>
        <v>1 SL</v>
      </c>
      <c r="L5283" s="23">
        <f ca="1">NETWORKDAYS(LeaveTracker[[#This Row],[Start Date]],LeaveTracker[[#This Row],[End Date]],lstHolidays)</f>
        <v>1</v>
      </c>
      <c r="M5283" s="27"/>
    </row>
    <row r="5284" spans="1:13" ht="30" customHeight="1" x14ac:dyDescent="0.3">
      <c r="A5284" s="27">
        <v>1529</v>
      </c>
      <c r="B5284" s="31">
        <v>45043</v>
      </c>
      <c r="D5284" s="20" t="s">
        <v>1871</v>
      </c>
      <c r="E5284" s="19" t="str">
        <f>IF(ISBLANK(LeaveTracker[[#This Row],[Employee Name]]),"-----",VLOOKUP(LeaveTracker[[#This Row],[Employee Name]],Employees[[Employee Name]:[Office]],7))</f>
        <v>CTO</v>
      </c>
      <c r="F5284" s="19" t="str">
        <f>IF(ISBLANK(LeaveTracker[[#This Row],[Employee Name]]),"-----",VLOOKUP(LeaveTracker[[#This Row],[Employee Name]],Employees[[Employee Name]:[Office]],6))</f>
        <v>CASUAL</v>
      </c>
      <c r="G5284" s="24">
        <v>45012</v>
      </c>
      <c r="H5284" s="24">
        <v>45012</v>
      </c>
      <c r="I5284" s="19" t="s">
        <v>81</v>
      </c>
      <c r="K5284" s="61" t="str">
        <f ca="1">LeaveTracker[[#This Row],[Days]]&amp;" "&amp;LeaveTracker[[#This Row],[Type of Leave]]</f>
        <v>1 SL</v>
      </c>
      <c r="L5284" s="23">
        <f ca="1">NETWORKDAYS(LeaveTracker[[#This Row],[Start Date]],LeaveTracker[[#This Row],[End Date]],lstHolidays)</f>
        <v>1</v>
      </c>
      <c r="M5284" s="27"/>
    </row>
    <row r="5285" spans="1:13" ht="30" customHeight="1" x14ac:dyDescent="0.3">
      <c r="A5285" s="27">
        <v>1529</v>
      </c>
      <c r="B5285" s="31">
        <v>45043</v>
      </c>
      <c r="D5285" s="20" t="s">
        <v>1871</v>
      </c>
      <c r="E5285" s="19" t="str">
        <f>IF(ISBLANK(LeaveTracker[[#This Row],[Employee Name]]),"-----",VLOOKUP(LeaveTracker[[#This Row],[Employee Name]],Employees[[Employee Name]:[Office]],7))</f>
        <v>CTO</v>
      </c>
      <c r="F5285" s="19" t="str">
        <f>IF(ISBLANK(LeaveTracker[[#This Row],[Employee Name]]),"-----",VLOOKUP(LeaveTracker[[#This Row],[Employee Name]],Employees[[Employee Name]:[Office]],6))</f>
        <v>CASUAL</v>
      </c>
      <c r="G5285" s="24">
        <v>45015</v>
      </c>
      <c r="H5285" s="24">
        <v>45015</v>
      </c>
      <c r="I5285" s="19" t="s">
        <v>81</v>
      </c>
      <c r="K5285" s="61" t="str">
        <f ca="1">LeaveTracker[[#This Row],[Days]]&amp;" "&amp;LeaveTracker[[#This Row],[Type of Leave]]</f>
        <v>1 SL</v>
      </c>
      <c r="L5285" s="23">
        <f ca="1">NETWORKDAYS(LeaveTracker[[#This Row],[Start Date]],LeaveTracker[[#This Row],[End Date]],lstHolidays)</f>
        <v>1</v>
      </c>
      <c r="M5285" s="27"/>
    </row>
    <row r="5286" spans="1:13" ht="30" customHeight="1" x14ac:dyDescent="0.3">
      <c r="A5286" s="27">
        <f t="shared" si="58"/>
        <v>1530</v>
      </c>
      <c r="B5286" s="31">
        <v>45043</v>
      </c>
      <c r="C5286" s="31">
        <v>45036</v>
      </c>
      <c r="D5286" s="19" t="s">
        <v>2202</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19" t="s">
        <v>82</v>
      </c>
      <c r="K5286" s="61" t="str">
        <f ca="1">LeaveTracker[[#This Row],[Days]]&amp;" "&amp;LeaveTracker[[#This Row],[Type of Leave]]</f>
        <v>2 VL</v>
      </c>
      <c r="L5286" s="23">
        <f ca="1">NETWORKDAYS(LeaveTracker[[#This Row],[Start Date]],LeaveTracker[[#This Row],[End Date]],lstHolidays)</f>
        <v>2</v>
      </c>
      <c r="M5286" s="27"/>
    </row>
    <row r="5287" spans="1:13" ht="30" customHeight="1" x14ac:dyDescent="0.3">
      <c r="A5287" s="27">
        <f t="shared" si="58"/>
        <v>1531</v>
      </c>
      <c r="B5287" s="31">
        <v>45043</v>
      </c>
      <c r="C5287" s="31">
        <v>45036</v>
      </c>
      <c r="D5287" s="19" t="s">
        <v>2202</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19" t="s">
        <v>81</v>
      </c>
      <c r="K5287" s="61" t="str">
        <f ca="1">LeaveTracker[[#This Row],[Days]]&amp;" "&amp;LeaveTracker[[#This Row],[Type of Leave]]</f>
        <v>2 SL</v>
      </c>
      <c r="L5287" s="23">
        <f ca="1">NETWORKDAYS(LeaveTracker[[#This Row],[Start Date]],LeaveTracker[[#This Row],[End Date]],lstHolidays)</f>
        <v>2</v>
      </c>
      <c r="M5287" s="27"/>
    </row>
    <row r="5288" spans="1:13" ht="30" customHeight="1" x14ac:dyDescent="0.3">
      <c r="A5288" s="27">
        <f t="shared" si="58"/>
        <v>1532</v>
      </c>
      <c r="B5288" s="31">
        <v>45043</v>
      </c>
      <c r="C5288" s="31">
        <v>45035</v>
      </c>
      <c r="D5288" s="19" t="s">
        <v>1017</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19" t="s">
        <v>298</v>
      </c>
      <c r="J5288" s="43" t="s">
        <v>105</v>
      </c>
      <c r="K5288" s="61" t="str">
        <f ca="1">LeaveTracker[[#This Row],[Days]]&amp;" "&amp;LeaveTracker[[#This Row],[Type of Leave]]</f>
        <v>1 OTHER</v>
      </c>
      <c r="L5288" s="23">
        <f ca="1">NETWORKDAYS(LeaveTracker[[#This Row],[Start Date]],LeaveTracker[[#This Row],[End Date]],lstHolidays)</f>
        <v>1</v>
      </c>
      <c r="M5288" s="27"/>
    </row>
    <row r="5289" spans="1:13" ht="30" customHeight="1" x14ac:dyDescent="0.3">
      <c r="A5289" s="27">
        <f t="shared" si="58"/>
        <v>1533</v>
      </c>
      <c r="B5289" s="31">
        <v>45043</v>
      </c>
      <c r="C5289" s="31">
        <v>45035</v>
      </c>
      <c r="D5289" s="19" t="s">
        <v>1017</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19" t="s">
        <v>81</v>
      </c>
      <c r="K5289" s="61" t="str">
        <f ca="1">LeaveTracker[[#This Row],[Days]]&amp;" "&amp;LeaveTracker[[#This Row],[Type of Leave]]</f>
        <v>1 SL</v>
      </c>
      <c r="L5289" s="23">
        <f ca="1">NETWORKDAYS(LeaveTracker[[#This Row],[Start Date]],LeaveTracker[[#This Row],[End Date]],lstHolidays)</f>
        <v>1</v>
      </c>
      <c r="M5289" s="27"/>
    </row>
    <row r="5290" spans="1:13" ht="30" customHeight="1" x14ac:dyDescent="0.3">
      <c r="A5290" s="27">
        <f t="shared" si="58"/>
        <v>1534</v>
      </c>
      <c r="B5290" s="31">
        <v>45043</v>
      </c>
      <c r="C5290" s="31">
        <v>45034</v>
      </c>
      <c r="D5290" s="19" t="s">
        <v>1974</v>
      </c>
      <c r="E5290" s="19" t="str">
        <f>IF(ISBLANK(LeaveTracker[[#This Row],[Employee Name]]),"-----",VLOOKUP(LeaveTracker[[#This Row],[Employee Name]],Employees[[Employee Name]:[Office]],7))</f>
        <v>CENRO</v>
      </c>
      <c r="F5290" s="19">
        <f>IF(ISBLANK(LeaveTracker[[#This Row],[Employee Name]]),"-----",VLOOKUP(LeaveTracker[[#This Row],[Employee Name]],Employees[[Employee Name]:[Office]],6))</f>
        <v>0</v>
      </c>
      <c r="G5290" s="24">
        <v>45041</v>
      </c>
      <c r="H5290" s="24">
        <v>45041</v>
      </c>
      <c r="I5290" s="19" t="s">
        <v>82</v>
      </c>
      <c r="K5290" s="61" t="str">
        <f ca="1">LeaveTracker[[#This Row],[Days]]&amp;" "&amp;LeaveTracker[[#This Row],[Type of Leave]]</f>
        <v>1 VL</v>
      </c>
      <c r="L5290" s="23">
        <f ca="1">NETWORKDAYS(LeaveTracker[[#This Row],[Start Date]],LeaveTracker[[#This Row],[End Date]],lstHolidays)</f>
        <v>1</v>
      </c>
      <c r="M5290" s="27"/>
    </row>
    <row r="5291" spans="1:13" ht="30" customHeight="1" x14ac:dyDescent="0.3">
      <c r="A5291" s="27">
        <f t="shared" si="58"/>
        <v>1535</v>
      </c>
      <c r="B5291" s="31">
        <v>45043</v>
      </c>
      <c r="C5291" s="31">
        <v>45040</v>
      </c>
      <c r="D5291" s="19" t="s">
        <v>1974</v>
      </c>
      <c r="E5291" s="19" t="str">
        <f>IF(ISBLANK(LeaveTracker[[#This Row],[Employee Name]]),"-----",VLOOKUP(LeaveTracker[[#This Row],[Employee Name]],Employees[[Employee Name]:[Office]],7))</f>
        <v>CENRO</v>
      </c>
      <c r="F5291" s="19">
        <f>IF(ISBLANK(LeaveTracker[[#This Row],[Employee Name]]),"-----",VLOOKUP(LeaveTracker[[#This Row],[Employee Name]],Employees[[Employee Name]:[Office]],6))</f>
        <v>0</v>
      </c>
      <c r="G5291" s="24">
        <v>45037</v>
      </c>
      <c r="H5291" s="24">
        <v>45038</v>
      </c>
      <c r="I5291" s="19" t="s">
        <v>81</v>
      </c>
      <c r="K5291" s="61" t="str">
        <f ca="1">LeaveTracker[[#This Row],[Days]]&amp;" "&amp;LeaveTracker[[#This Row],[Type of Leave]]</f>
        <v>1 SL</v>
      </c>
      <c r="L5291" s="23">
        <f ca="1">NETWORKDAYS(LeaveTracker[[#This Row],[Start Date]],LeaveTracker[[#This Row],[End Date]],lstHolidays)</f>
        <v>1</v>
      </c>
      <c r="M5291" s="27"/>
    </row>
    <row r="5292" spans="1:13" ht="30" customHeight="1" x14ac:dyDescent="0.3">
      <c r="A5292" s="27">
        <f t="shared" si="58"/>
        <v>1536</v>
      </c>
      <c r="B5292" s="31">
        <v>45043</v>
      </c>
      <c r="C5292" s="31">
        <v>45030</v>
      </c>
      <c r="D5292" s="19" t="s">
        <v>1974</v>
      </c>
      <c r="E5292" s="19" t="str">
        <f>IF(ISBLANK(LeaveTracker[[#This Row],[Employee Name]]),"-----",VLOOKUP(LeaveTracker[[#This Row],[Employee Name]],Employees[[Employee Name]:[Office]],7))</f>
        <v>CENRO</v>
      </c>
      <c r="F5292" s="19">
        <f>IF(ISBLANK(LeaveTracker[[#This Row],[Employee Name]]),"-----",VLOOKUP(LeaveTracker[[#This Row],[Employee Name]],Employees[[Employee Name]:[Office]],6))</f>
        <v>0</v>
      </c>
      <c r="G5292" s="24">
        <v>45029</v>
      </c>
      <c r="H5292" s="24">
        <v>45029</v>
      </c>
      <c r="I5292" s="19" t="s">
        <v>81</v>
      </c>
      <c r="K5292" s="61" t="str">
        <f ca="1">LeaveTracker[[#This Row],[Days]]&amp;" "&amp;LeaveTracker[[#This Row],[Type of Leave]]</f>
        <v>1 SL</v>
      </c>
      <c r="L5292" s="23">
        <f ca="1">NETWORKDAYS(LeaveTracker[[#This Row],[Start Date]],LeaveTracker[[#This Row],[End Date]],lstHolidays)</f>
        <v>1</v>
      </c>
      <c r="M5292" s="27"/>
    </row>
    <row r="5293" spans="1:13" ht="30" customHeight="1" x14ac:dyDescent="0.3">
      <c r="A5293" s="27">
        <f t="shared" si="58"/>
        <v>1537</v>
      </c>
      <c r="B5293" s="31">
        <v>45043</v>
      </c>
      <c r="C5293" s="31">
        <v>45040</v>
      </c>
      <c r="D5293" s="19" t="s">
        <v>1887</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19" t="s">
        <v>82</v>
      </c>
      <c r="K5293" s="61" t="str">
        <f ca="1">LeaveTracker[[#This Row],[Days]]&amp;" "&amp;LeaveTracker[[#This Row],[Type of Leave]]</f>
        <v>2 VL</v>
      </c>
      <c r="L5293" s="23">
        <f ca="1">NETWORKDAYS(LeaveTracker[[#This Row],[Start Date]],LeaveTracker[[#This Row],[End Date]],lstHolidays)</f>
        <v>2</v>
      </c>
      <c r="M5293" s="27"/>
    </row>
    <row r="5294" spans="1:13" ht="30" customHeight="1" x14ac:dyDescent="0.3">
      <c r="A5294" s="27">
        <f t="shared" si="58"/>
        <v>1538</v>
      </c>
      <c r="B5294" s="31">
        <v>45043</v>
      </c>
      <c r="C5294" s="31">
        <v>45036</v>
      </c>
      <c r="D5294" s="19" t="s">
        <v>1887</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19" t="s">
        <v>82</v>
      </c>
      <c r="K5294" s="61" t="str">
        <f ca="1">LeaveTracker[[#This Row],[Days]]&amp;" "&amp;LeaveTracker[[#This Row],[Type of Leave]]</f>
        <v>1 VL</v>
      </c>
      <c r="L5294" s="23">
        <f ca="1">NETWORKDAYS(LeaveTracker[[#This Row],[Start Date]],LeaveTracker[[#This Row],[End Date]],lstHolidays)</f>
        <v>1</v>
      </c>
      <c r="M5294" s="27"/>
    </row>
    <row r="5295" spans="1:13" ht="30" customHeight="1" x14ac:dyDescent="0.3">
      <c r="A5295" s="27">
        <f t="shared" si="58"/>
        <v>1539</v>
      </c>
      <c r="B5295" s="31">
        <v>45043</v>
      </c>
      <c r="C5295" s="31">
        <v>45040</v>
      </c>
      <c r="D5295" s="19" t="s">
        <v>1741</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19" t="s">
        <v>81</v>
      </c>
      <c r="K5295" s="61" t="str">
        <f ca="1">LeaveTracker[[#This Row],[Days]]&amp;" "&amp;LeaveTracker[[#This Row],[Type of Leave]]</f>
        <v>1 SL</v>
      </c>
      <c r="L5295" s="23">
        <f ca="1">NETWORKDAYS(LeaveTracker[[#This Row],[Start Date]],LeaveTracker[[#This Row],[End Date]],lstHolidays)</f>
        <v>1</v>
      </c>
      <c r="M5295" s="27"/>
    </row>
    <row r="5296" spans="1:13" ht="30" customHeight="1" x14ac:dyDescent="0.3">
      <c r="A5296" s="27">
        <f t="shared" si="58"/>
        <v>1540</v>
      </c>
      <c r="B5296" s="31">
        <v>45043</v>
      </c>
      <c r="C5296" s="31">
        <v>45040</v>
      </c>
      <c r="D5296" s="19" t="s">
        <v>1741</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19" t="s">
        <v>81</v>
      </c>
      <c r="K5296" s="61" t="str">
        <f ca="1">LeaveTracker[[#This Row],[Days]]&amp;" "&amp;LeaveTracker[[#This Row],[Type of Leave]]</f>
        <v>1 SL</v>
      </c>
      <c r="L5296" s="23">
        <f ca="1">NETWORKDAYS(LeaveTracker[[#This Row],[Start Date]],LeaveTracker[[#This Row],[End Date]],lstHolidays)</f>
        <v>1</v>
      </c>
      <c r="M5296" s="27"/>
    </row>
    <row r="5297" spans="1:13" ht="30" customHeight="1" x14ac:dyDescent="0.3">
      <c r="A5297" s="27">
        <f t="shared" si="58"/>
        <v>1541</v>
      </c>
      <c r="B5297" s="31">
        <v>45043</v>
      </c>
      <c r="C5297" s="31">
        <v>45026</v>
      </c>
      <c r="D5297" s="19" t="s">
        <v>1308</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19" t="s">
        <v>82</v>
      </c>
      <c r="K5297" s="61" t="str">
        <f ca="1">LeaveTracker[[#This Row],[Days]]&amp;" "&amp;LeaveTracker[[#This Row],[Type of Leave]]</f>
        <v>2 VL</v>
      </c>
      <c r="L5297" s="23">
        <f ca="1">NETWORKDAYS(LeaveTracker[[#This Row],[Start Date]],LeaveTracker[[#This Row],[End Date]],lstHolidays)</f>
        <v>2</v>
      </c>
      <c r="M5297" s="27"/>
    </row>
    <row r="5298" spans="1:13" ht="30"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19" t="s">
        <v>82</v>
      </c>
      <c r="K5298" s="61" t="str">
        <f ca="1">LeaveTracker[[#This Row],[Days]]&amp;" "&amp;LeaveTracker[[#This Row],[Type of Leave]]</f>
        <v>1 VL</v>
      </c>
      <c r="L5298" s="23">
        <f ca="1">NETWORKDAYS(LeaveTracker[[#This Row],[Start Date]],LeaveTracker[[#This Row],[End Date]],lstHolidays)</f>
        <v>1</v>
      </c>
      <c r="M5298" s="27"/>
    </row>
    <row r="5299" spans="1:13" ht="30"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19" t="s">
        <v>82</v>
      </c>
      <c r="K5299" s="61" t="str">
        <f ca="1">LeaveTracker[[#This Row],[Days]]&amp;" "&amp;LeaveTracker[[#This Row],[Type of Leave]]</f>
        <v>1 VL</v>
      </c>
      <c r="L5299" s="23">
        <f ca="1">NETWORKDAYS(LeaveTracker[[#This Row],[Start Date]],LeaveTracker[[#This Row],[End Date]],lstHolidays)</f>
        <v>1</v>
      </c>
      <c r="M5299" s="27"/>
    </row>
    <row r="5300" spans="1:13" ht="30" customHeight="1" x14ac:dyDescent="0.3">
      <c r="A5300" s="27">
        <f t="shared" si="58"/>
        <v>1543</v>
      </c>
      <c r="B5300" s="31">
        <v>45043</v>
      </c>
      <c r="C5300" s="31">
        <v>45036</v>
      </c>
      <c r="D5300" s="19" t="s">
        <v>1190</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19" t="s">
        <v>298</v>
      </c>
      <c r="J5300" s="43" t="s">
        <v>2306</v>
      </c>
      <c r="K5300" s="61" t="str">
        <f ca="1">LeaveTracker[[#This Row],[Days]]&amp;" "&amp;LeaveTracker[[#This Row],[Type of Leave]]</f>
        <v>1 OTHER</v>
      </c>
      <c r="L5300" s="23">
        <f ca="1">NETWORKDAYS(LeaveTracker[[#This Row],[Start Date]],LeaveTracker[[#This Row],[End Date]],lstHolidays)</f>
        <v>1</v>
      </c>
      <c r="M5300" s="27"/>
    </row>
    <row r="5301" spans="1:13" ht="30"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19" t="s">
        <v>298</v>
      </c>
      <c r="J5301" s="43" t="s">
        <v>158</v>
      </c>
      <c r="K5301" s="61" t="str">
        <f ca="1">LeaveTracker[[#This Row],[Days]]&amp;" "&amp;LeaveTracker[[#This Row],[Type of Leave]]</f>
        <v>1 OTHER</v>
      </c>
      <c r="L5301" s="23">
        <f ca="1">NETWORKDAYS(LeaveTracker[[#This Row],[Start Date]],LeaveTracker[[#This Row],[End Date]],lstHolidays)</f>
        <v>1</v>
      </c>
      <c r="M5301" s="27"/>
    </row>
    <row r="5302" spans="1:13" ht="30" customHeight="1" x14ac:dyDescent="0.3">
      <c r="A5302" s="27">
        <f t="shared" si="58"/>
        <v>1545</v>
      </c>
      <c r="B5302" s="31">
        <v>45043</v>
      </c>
      <c r="D5302" s="19" t="s">
        <v>1049</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19" t="s">
        <v>81</v>
      </c>
      <c r="K5302" s="61" t="str">
        <f ca="1">LeaveTracker[[#This Row],[Days]]&amp;" "&amp;LeaveTracker[[#This Row],[Type of Leave]]</f>
        <v>1 SL</v>
      </c>
      <c r="L5302" s="23">
        <f ca="1">NETWORKDAYS(LeaveTracker[[#This Row],[Start Date]],LeaveTracker[[#This Row],[End Date]],lstHolidays)</f>
        <v>1</v>
      </c>
      <c r="M5302" s="27"/>
    </row>
    <row r="5303" spans="1:13" ht="30" customHeight="1" x14ac:dyDescent="0.3">
      <c r="A5303" s="27">
        <v>1545</v>
      </c>
      <c r="B5303" s="31">
        <v>45043</v>
      </c>
      <c r="D5303" s="19" t="s">
        <v>1049</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19" t="s">
        <v>81</v>
      </c>
      <c r="K5303" s="61" t="str">
        <f ca="1">LeaveTracker[[#This Row],[Days]]&amp;" "&amp;LeaveTracker[[#This Row],[Type of Leave]]</f>
        <v>1 SL</v>
      </c>
      <c r="L5303" s="23">
        <f ca="1">NETWORKDAYS(LeaveTracker[[#This Row],[Start Date]],LeaveTracker[[#This Row],[End Date]],lstHolidays)</f>
        <v>1</v>
      </c>
      <c r="M5303" s="27"/>
    </row>
    <row r="5304" spans="1:13" ht="30" customHeight="1" x14ac:dyDescent="0.3">
      <c r="A5304" s="27">
        <f t="shared" si="58"/>
        <v>1546</v>
      </c>
      <c r="B5304" s="31">
        <v>45043</v>
      </c>
      <c r="C5304" s="31">
        <v>45040</v>
      </c>
      <c r="D5304" s="19" t="s">
        <v>798</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19" t="s">
        <v>81</v>
      </c>
      <c r="K5304" s="61" t="str">
        <f ca="1">LeaveTracker[[#This Row],[Days]]&amp;" "&amp;LeaveTracker[[#This Row],[Type of Leave]]</f>
        <v>1 SL</v>
      </c>
      <c r="L5304" s="23">
        <f ca="1">NETWORKDAYS(LeaveTracker[[#This Row],[Start Date]],LeaveTracker[[#This Row],[End Date]],lstHolidays)</f>
        <v>1</v>
      </c>
      <c r="M5304" s="27"/>
    </row>
    <row r="5305" spans="1:13" ht="30"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19" t="s">
        <v>81</v>
      </c>
      <c r="K5305" s="61" t="str">
        <f ca="1">LeaveTracker[[#This Row],[Days]]&amp;" "&amp;LeaveTracker[[#This Row],[Type of Leave]]</f>
        <v>2 SL</v>
      </c>
      <c r="L5305" s="23">
        <f ca="1">NETWORKDAYS(LeaveTracker[[#This Row],[Start Date]],LeaveTracker[[#This Row],[End Date]],lstHolidays)</f>
        <v>2</v>
      </c>
      <c r="M5305" s="27"/>
    </row>
    <row r="5306" spans="1:13" ht="30" customHeight="1" x14ac:dyDescent="0.3">
      <c r="A5306" s="27">
        <f t="shared" si="58"/>
        <v>1548</v>
      </c>
      <c r="B5306" s="31">
        <v>45043</v>
      </c>
      <c r="C5306" s="31">
        <v>45041</v>
      </c>
      <c r="D5306" s="19" t="s">
        <v>2215</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19" t="s">
        <v>81</v>
      </c>
      <c r="K5306" s="61" t="str">
        <f ca="1">LeaveTracker[[#This Row],[Days]]&amp;" "&amp;LeaveTracker[[#This Row],[Type of Leave]]</f>
        <v>1 SL</v>
      </c>
      <c r="L5306" s="23">
        <f ca="1">NETWORKDAYS(LeaveTracker[[#This Row],[Start Date]],LeaveTracker[[#This Row],[End Date]],lstHolidays)</f>
        <v>1</v>
      </c>
      <c r="M5306" s="27"/>
    </row>
    <row r="5307" spans="1:13" ht="30" customHeight="1" x14ac:dyDescent="0.3">
      <c r="A5307" s="27">
        <f t="shared" si="58"/>
        <v>1549</v>
      </c>
      <c r="B5307" s="31">
        <v>45043</v>
      </c>
      <c r="C5307" s="31">
        <v>45038</v>
      </c>
      <c r="D5307" s="19" t="s">
        <v>1975</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19" t="s">
        <v>82</v>
      </c>
      <c r="K5307" s="61" t="str">
        <f>LeaveTracker[[#This Row],[Days]]&amp;" "&amp;LeaveTracker[[#This Row],[Type of Leave]]</f>
        <v>3 VL</v>
      </c>
      <c r="L5307" s="23">
        <v>3</v>
      </c>
      <c r="M5307" s="27"/>
    </row>
    <row r="5308" spans="1:13" ht="30" customHeight="1" x14ac:dyDescent="0.3">
      <c r="A5308" s="27">
        <f t="shared" si="58"/>
        <v>1550</v>
      </c>
      <c r="B5308" s="31">
        <v>45043</v>
      </c>
      <c r="C5308" s="31">
        <v>45040</v>
      </c>
      <c r="D5308" s="19" t="s">
        <v>1901</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19" t="s">
        <v>82</v>
      </c>
      <c r="K5308" s="61" t="str">
        <f ca="1">LeaveTracker[[#This Row],[Days]]&amp;" "&amp;LeaveTracker[[#This Row],[Type of Leave]]</f>
        <v>1 VL</v>
      </c>
      <c r="L5308" s="23">
        <f ca="1">NETWORKDAYS(LeaveTracker[[#This Row],[Start Date]],LeaveTracker[[#This Row],[End Date]],lstHolidays)</f>
        <v>1</v>
      </c>
      <c r="M5308" s="27"/>
    </row>
    <row r="5309" spans="1:13" ht="30" customHeight="1" x14ac:dyDescent="0.3">
      <c r="A5309" s="27">
        <f t="shared" si="58"/>
        <v>1551</v>
      </c>
      <c r="B5309" s="31">
        <v>45043</v>
      </c>
      <c r="C5309" s="31">
        <v>45040</v>
      </c>
      <c r="D5309" s="19" t="s">
        <v>1901</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19" t="s">
        <v>82</v>
      </c>
      <c r="K5309" s="61" t="str">
        <f ca="1">LeaveTracker[[#This Row],[Days]]&amp;" "&amp;LeaveTracker[[#This Row],[Type of Leave]]</f>
        <v>1 VL</v>
      </c>
      <c r="L5309" s="23">
        <f ca="1">NETWORKDAYS(LeaveTracker[[#This Row],[Start Date]],LeaveTracker[[#This Row],[End Date]],lstHolidays)</f>
        <v>1</v>
      </c>
      <c r="M5309" s="27"/>
    </row>
    <row r="5310" spans="1:13" ht="30" customHeight="1" x14ac:dyDescent="0.3">
      <c r="A5310" s="27">
        <v>1551</v>
      </c>
      <c r="B5310" s="31">
        <v>45043</v>
      </c>
      <c r="C5310" s="31">
        <v>45040</v>
      </c>
      <c r="D5310" s="19" t="s">
        <v>1901</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19" t="s">
        <v>82</v>
      </c>
      <c r="K5310" s="61" t="str">
        <f ca="1">LeaveTracker[[#This Row],[Days]]&amp;" "&amp;LeaveTracker[[#This Row],[Type of Leave]]</f>
        <v>1 VL</v>
      </c>
      <c r="L5310" s="23">
        <f ca="1">NETWORKDAYS(LeaveTracker[[#This Row],[Start Date]],LeaveTracker[[#This Row],[End Date]],lstHolidays)</f>
        <v>1</v>
      </c>
      <c r="M5310" s="27"/>
    </row>
    <row r="5311" spans="1:13" ht="30" customHeight="1" x14ac:dyDescent="0.3">
      <c r="A5311" s="27">
        <f t="shared" si="58"/>
        <v>1552</v>
      </c>
      <c r="B5311" s="31">
        <v>45043</v>
      </c>
      <c r="C5311" s="31">
        <v>45033</v>
      </c>
      <c r="D5311" s="19" t="s">
        <v>1846</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19" t="s">
        <v>81</v>
      </c>
      <c r="K5311" s="61" t="str">
        <f ca="1">LeaveTracker[[#This Row],[Days]]&amp;" "&amp;LeaveTracker[[#This Row],[Type of Leave]]</f>
        <v>3 SL</v>
      </c>
      <c r="L5311" s="23">
        <f ca="1">NETWORKDAYS(LeaveTracker[[#This Row],[Start Date]],LeaveTracker[[#This Row],[End Date]],lstHolidays)</f>
        <v>3</v>
      </c>
      <c r="M5311" s="27"/>
    </row>
    <row r="5312" spans="1:13" ht="30" customHeight="1" x14ac:dyDescent="0.3">
      <c r="A5312" s="27">
        <f t="shared" si="58"/>
        <v>1553</v>
      </c>
      <c r="B5312" s="31">
        <v>45043</v>
      </c>
      <c r="C5312" s="31">
        <v>45028</v>
      </c>
      <c r="D5312" s="19" t="s">
        <v>1834</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19" t="s">
        <v>82</v>
      </c>
      <c r="K5312" s="61" t="str">
        <f ca="1">LeaveTracker[[#This Row],[Days]]&amp;" "&amp;LeaveTracker[[#This Row],[Type of Leave]]</f>
        <v>2 VL</v>
      </c>
      <c r="L5312" s="23">
        <f ca="1">NETWORKDAYS(LeaveTracker[[#This Row],[Start Date]],LeaveTracker[[#This Row],[End Date]],lstHolidays)</f>
        <v>2</v>
      </c>
      <c r="M5312" s="27"/>
    </row>
    <row r="5313" spans="1:13" ht="30" customHeight="1" x14ac:dyDescent="0.3">
      <c r="A5313" s="27">
        <f t="shared" si="58"/>
        <v>1554</v>
      </c>
      <c r="B5313" s="31">
        <v>45043</v>
      </c>
      <c r="C5313" s="31">
        <v>45033</v>
      </c>
      <c r="D5313" s="19" t="s">
        <v>1926</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19" t="s">
        <v>82</v>
      </c>
      <c r="K5313" s="61" t="str">
        <f ca="1">LeaveTracker[[#This Row],[Days]]&amp;" "&amp;LeaveTracker[[#This Row],[Type of Leave]]</f>
        <v>2 VL</v>
      </c>
      <c r="L5313" s="23">
        <f ca="1">NETWORKDAYS(LeaveTracker[[#This Row],[Start Date]],LeaveTracker[[#This Row],[End Date]],lstHolidays)</f>
        <v>2</v>
      </c>
      <c r="M5313" s="27"/>
    </row>
    <row r="5314" spans="1:13" ht="30" customHeight="1" x14ac:dyDescent="0.3">
      <c r="A5314" s="27">
        <f t="shared" si="58"/>
        <v>1555</v>
      </c>
      <c r="B5314" s="31">
        <v>45043</v>
      </c>
      <c r="C5314" s="31">
        <v>45040</v>
      </c>
      <c r="D5314" s="19" t="s">
        <v>572</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19" t="s">
        <v>81</v>
      </c>
      <c r="K5314" s="61" t="str">
        <f ca="1">LeaveTracker[[#This Row],[Days]]&amp;" "&amp;LeaveTracker[[#This Row],[Type of Leave]]</f>
        <v>1 SL</v>
      </c>
      <c r="L5314" s="23">
        <f ca="1">NETWORKDAYS(LeaveTracker[[#This Row],[Start Date]],LeaveTracker[[#This Row],[End Date]],lstHolidays)</f>
        <v>1</v>
      </c>
      <c r="M5314" s="27"/>
    </row>
    <row r="5315" spans="1:13" ht="30" customHeight="1" x14ac:dyDescent="0.3">
      <c r="A5315" s="27">
        <f t="shared" si="58"/>
        <v>1556</v>
      </c>
      <c r="B5315" s="31">
        <v>45043</v>
      </c>
      <c r="C5315" s="31">
        <v>45030</v>
      </c>
      <c r="D5315" s="19" t="s">
        <v>1286</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19" t="s">
        <v>82</v>
      </c>
      <c r="K5315" s="61" t="str">
        <f ca="1">LeaveTracker[[#This Row],[Days]]&amp;" "&amp;LeaveTracker[[#This Row],[Type of Leave]]</f>
        <v>1 VL</v>
      </c>
      <c r="L5315" s="23">
        <f ca="1">NETWORKDAYS(LeaveTracker[[#This Row],[Start Date]],LeaveTracker[[#This Row],[End Date]],lstHolidays)</f>
        <v>1</v>
      </c>
      <c r="M5315" s="27"/>
    </row>
    <row r="5316" spans="1:13" ht="30" customHeight="1" x14ac:dyDescent="0.3">
      <c r="A5316" s="27">
        <f t="shared" si="58"/>
        <v>1557</v>
      </c>
      <c r="B5316" s="31">
        <v>45043</v>
      </c>
      <c r="C5316" s="31">
        <v>45040</v>
      </c>
      <c r="D5316" s="19" t="s">
        <v>660</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19" t="s">
        <v>298</v>
      </c>
      <c r="J5316" s="43" t="s">
        <v>105</v>
      </c>
      <c r="K5316" s="61" t="str">
        <f ca="1">LeaveTracker[[#This Row],[Days]]&amp;" "&amp;LeaveTracker[[#This Row],[Type of Leave]]</f>
        <v>1 OTHER</v>
      </c>
      <c r="L5316" s="23">
        <f ca="1">NETWORKDAYS(LeaveTracker[[#This Row],[Start Date]],LeaveTracker[[#This Row],[End Date]],lstHolidays)</f>
        <v>1</v>
      </c>
      <c r="M5316" s="27"/>
    </row>
    <row r="5317" spans="1:13" ht="30" customHeight="1" x14ac:dyDescent="0.3">
      <c r="A5317" s="27">
        <f t="shared" si="58"/>
        <v>1558</v>
      </c>
      <c r="B5317" s="31">
        <v>45043</v>
      </c>
      <c r="C5317" s="31">
        <v>45035</v>
      </c>
      <c r="D5317" s="19" t="s">
        <v>834</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19" t="s">
        <v>298</v>
      </c>
      <c r="J5317" s="43" t="s">
        <v>105</v>
      </c>
      <c r="K5317" s="61" t="str">
        <f ca="1">LeaveTracker[[#This Row],[Days]]&amp;" "&amp;LeaveTracker[[#This Row],[Type of Leave]]</f>
        <v>3 OTHER</v>
      </c>
      <c r="L5317" s="23">
        <f ca="1">NETWORKDAYS(LeaveTracker[[#This Row],[Start Date]],LeaveTracker[[#This Row],[End Date]],lstHolidays)</f>
        <v>3</v>
      </c>
      <c r="M5317" s="27"/>
    </row>
    <row r="5318" spans="1:13" ht="30" customHeight="1" x14ac:dyDescent="0.3">
      <c r="A5318" s="27">
        <f t="shared" si="58"/>
        <v>1559</v>
      </c>
      <c r="B5318" s="31">
        <v>45043</v>
      </c>
      <c r="C5318" s="31">
        <v>45029</v>
      </c>
      <c r="D5318" s="19" t="s">
        <v>1867</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19" t="s">
        <v>81</v>
      </c>
      <c r="K5318" s="61" t="str">
        <f ca="1">LeaveTracker[[#This Row],[Days]]&amp;" "&amp;LeaveTracker[[#This Row],[Type of Leave]]</f>
        <v>2 SL</v>
      </c>
      <c r="L5318" s="23">
        <f ca="1">NETWORKDAYS(LeaveTracker[[#This Row],[Start Date]],LeaveTracker[[#This Row],[End Date]],lstHolidays)</f>
        <v>2</v>
      </c>
      <c r="M5318" s="27"/>
    </row>
    <row r="5319" spans="1:13" ht="30" customHeight="1" x14ac:dyDescent="0.3">
      <c r="A5319" s="27">
        <v>1559</v>
      </c>
      <c r="B5319" s="31">
        <v>45043</v>
      </c>
      <c r="C5319" s="31">
        <v>45029</v>
      </c>
      <c r="D5319" s="19" t="s">
        <v>1867</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19" t="s">
        <v>81</v>
      </c>
      <c r="K5319" s="61" t="str">
        <f ca="1">LeaveTracker[[#This Row],[Days]]&amp;" "&amp;LeaveTracker[[#This Row],[Type of Leave]]</f>
        <v>1 SL</v>
      </c>
      <c r="L5319" s="23">
        <f ca="1">NETWORKDAYS(LeaveTracker[[#This Row],[Start Date]],LeaveTracker[[#This Row],[End Date]],lstHolidays)</f>
        <v>1</v>
      </c>
      <c r="M5319" s="27"/>
    </row>
    <row r="5320" spans="1:13" ht="30" customHeight="1" x14ac:dyDescent="0.3">
      <c r="A5320" s="27">
        <f t="shared" si="58"/>
        <v>1560</v>
      </c>
      <c r="B5320" s="31">
        <v>45043</v>
      </c>
      <c r="C5320" s="31">
        <v>45038</v>
      </c>
      <c r="D5320" s="19" t="s">
        <v>618</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19" t="s">
        <v>298</v>
      </c>
      <c r="J5320" s="43" t="s">
        <v>2100</v>
      </c>
      <c r="K5320" s="61" t="str">
        <f ca="1">LeaveTracker[[#This Row],[Days]]&amp;" "&amp;LeaveTracker[[#This Row],[Type of Leave]]</f>
        <v>1 OTHER</v>
      </c>
      <c r="L5320" s="23">
        <f ca="1">NETWORKDAYS(LeaveTracker[[#This Row],[Start Date]],LeaveTracker[[#This Row],[End Date]],lstHolidays)</f>
        <v>1</v>
      </c>
      <c r="M5320" s="27"/>
    </row>
    <row r="5321" spans="1:13" ht="30" customHeight="1" x14ac:dyDescent="0.3">
      <c r="A5321" s="27">
        <f t="shared" si="58"/>
        <v>1561</v>
      </c>
      <c r="B5321" s="31">
        <v>45043</v>
      </c>
      <c r="C5321" s="31">
        <v>45041</v>
      </c>
      <c r="D5321" s="19" t="s">
        <v>466</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19" t="s">
        <v>81</v>
      </c>
      <c r="K5321" s="61" t="str">
        <f ca="1">LeaveTracker[[#This Row],[Days]]&amp;" "&amp;LeaveTracker[[#This Row],[Type of Leave]]</f>
        <v>1 SL</v>
      </c>
      <c r="L5321" s="23">
        <f ca="1">NETWORKDAYS(LeaveTracker[[#This Row],[Start Date]],LeaveTracker[[#This Row],[End Date]],lstHolidays)</f>
        <v>1</v>
      </c>
      <c r="M5321" s="27"/>
    </row>
    <row r="5322" spans="1:13" ht="30" customHeight="1" x14ac:dyDescent="0.3">
      <c r="A5322" s="27">
        <f t="shared" si="58"/>
        <v>1562</v>
      </c>
      <c r="B5322" s="31">
        <v>45043</v>
      </c>
      <c r="C5322" s="31">
        <v>45036</v>
      </c>
      <c r="D5322" s="19" t="s">
        <v>2308</v>
      </c>
      <c r="E5322" s="19" t="str">
        <f>IF(ISBLANK(LeaveTracker[[#This Row],[Employee Name]]),"-----",VLOOKUP(LeaveTracker[[#This Row],[Employee Name]],Employees[[Employee Name]:[Office]],7))</f>
        <v>PEOPLE'S PARK</v>
      </c>
      <c r="F5322" s="19">
        <f>IF(ISBLANK(LeaveTracker[[#This Row],[Employee Name]]),"-----",VLOOKUP(LeaveTracker[[#This Row],[Employee Name]],Employees[[Employee Name]:[Office]],6))</f>
        <v>0</v>
      </c>
      <c r="G5322" s="24">
        <v>45041</v>
      </c>
      <c r="H5322" s="24">
        <v>45045</v>
      </c>
      <c r="I5322" s="19" t="s">
        <v>82</v>
      </c>
      <c r="K5322" s="61" t="str">
        <f>LeaveTracker[[#This Row],[Days]]&amp;" "&amp;LeaveTracker[[#This Row],[Type of Leave]]</f>
        <v>5 VL</v>
      </c>
      <c r="L5322" s="23">
        <v>5</v>
      </c>
      <c r="M5322" s="27"/>
    </row>
    <row r="5323" spans="1:13" ht="30"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19" t="s">
        <v>81</v>
      </c>
      <c r="K5323" s="61" t="str">
        <f ca="1">LeaveTracker[[#This Row],[Days]]&amp;" "&amp;LeaveTracker[[#This Row],[Type of Leave]]</f>
        <v>1 SL</v>
      </c>
      <c r="L5323" s="23">
        <f ca="1">NETWORKDAYS(LeaveTracker[[#This Row],[Start Date]],LeaveTracker[[#This Row],[End Date]],lstHolidays)</f>
        <v>1</v>
      </c>
      <c r="M5323" s="27"/>
    </row>
    <row r="5324" spans="1:13" ht="30" customHeight="1" x14ac:dyDescent="0.3">
      <c r="A5324" s="27">
        <f t="shared" si="58"/>
        <v>1564</v>
      </c>
      <c r="B5324" s="31">
        <v>45043</v>
      </c>
      <c r="C5324" s="31">
        <v>45040</v>
      </c>
      <c r="D5324" s="19" t="s">
        <v>2311</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19" t="s">
        <v>81</v>
      </c>
      <c r="K5324" s="61" t="str">
        <f ca="1">LeaveTracker[[#This Row],[Days]]&amp;" "&amp;LeaveTracker[[#This Row],[Type of Leave]]</f>
        <v>1 SL</v>
      </c>
      <c r="L5324" s="23">
        <f ca="1">NETWORKDAYS(LeaveTracker[[#This Row],[Start Date]],LeaveTracker[[#This Row],[End Date]],lstHolidays)</f>
        <v>1</v>
      </c>
      <c r="M5324" s="27"/>
    </row>
    <row r="5325" spans="1:13" ht="30" customHeight="1" x14ac:dyDescent="0.3">
      <c r="A5325" s="27">
        <f t="shared" si="58"/>
        <v>1565</v>
      </c>
      <c r="B5325" s="31">
        <v>45043</v>
      </c>
      <c r="C5325" s="31">
        <v>45035</v>
      </c>
      <c r="D5325" s="19" t="s">
        <v>541</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19" t="s">
        <v>81</v>
      </c>
      <c r="K5325" s="61" t="str">
        <f ca="1">LeaveTracker[[#This Row],[Days]]&amp;" "&amp;LeaveTracker[[#This Row],[Type of Leave]]</f>
        <v>1 SL</v>
      </c>
      <c r="L5325" s="23">
        <f ca="1">NETWORKDAYS(LeaveTracker[[#This Row],[Start Date]],LeaveTracker[[#This Row],[End Date]],lstHolidays)</f>
        <v>1</v>
      </c>
      <c r="M5325" s="27"/>
    </row>
    <row r="5326" spans="1:13" ht="30" customHeight="1" x14ac:dyDescent="0.3">
      <c r="A5326" s="27">
        <f t="shared" si="58"/>
        <v>1566</v>
      </c>
      <c r="B5326" s="31">
        <v>45043</v>
      </c>
      <c r="C5326" s="31">
        <v>45035</v>
      </c>
      <c r="D5326" s="19" t="s">
        <v>541</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19" t="s">
        <v>81</v>
      </c>
      <c r="K5326" s="61" t="str">
        <f ca="1">LeaveTracker[[#This Row],[Days]]&amp;" "&amp;LeaveTracker[[#This Row],[Type of Leave]]</f>
        <v>1 SL</v>
      </c>
      <c r="L5326" s="23">
        <f ca="1">NETWORKDAYS(LeaveTracker[[#This Row],[Start Date]],LeaveTracker[[#This Row],[End Date]],lstHolidays)</f>
        <v>1</v>
      </c>
      <c r="M5326" s="27"/>
    </row>
    <row r="5327" spans="1:13" ht="30" customHeight="1" x14ac:dyDescent="0.3">
      <c r="A5327" s="27">
        <f t="shared" si="58"/>
        <v>1567</v>
      </c>
      <c r="B5327" s="31">
        <v>45043</v>
      </c>
      <c r="C5327" s="31">
        <v>45040</v>
      </c>
      <c r="D5327" s="19" t="s">
        <v>855</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19" t="s">
        <v>82</v>
      </c>
      <c r="K5327" s="61" t="str">
        <f ca="1">LeaveTracker[[#This Row],[Days]]&amp;" "&amp;LeaveTracker[[#This Row],[Type of Leave]]</f>
        <v>2 VL</v>
      </c>
      <c r="L5327" s="23">
        <f ca="1">NETWORKDAYS(LeaveTracker[[#This Row],[Start Date]],LeaveTracker[[#This Row],[End Date]],lstHolidays)</f>
        <v>2</v>
      </c>
      <c r="M5327" s="27"/>
    </row>
    <row r="5328" spans="1:13" ht="30" customHeight="1" x14ac:dyDescent="0.3">
      <c r="A5328" s="27">
        <f t="shared" si="58"/>
        <v>1568</v>
      </c>
      <c r="B5328" s="31">
        <v>45043</v>
      </c>
      <c r="C5328" s="31">
        <v>45040</v>
      </c>
      <c r="D5328" s="19" t="s">
        <v>708</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19" t="s">
        <v>82</v>
      </c>
      <c r="K5328" s="61" t="str">
        <f ca="1">LeaveTracker[[#This Row],[Days]]&amp;" "&amp;LeaveTracker[[#This Row],[Type of Leave]]</f>
        <v>5 VL</v>
      </c>
      <c r="L5328" s="23">
        <f ca="1">NETWORKDAYS(LeaveTracker[[#This Row],[Start Date]],LeaveTracker[[#This Row],[End Date]],lstHolidays)</f>
        <v>5</v>
      </c>
      <c r="M5328" s="27"/>
    </row>
    <row r="5329" spans="1:13" ht="30" customHeight="1" x14ac:dyDescent="0.3">
      <c r="A5329" s="27">
        <f t="shared" si="58"/>
        <v>1569</v>
      </c>
      <c r="B5329" s="31">
        <v>45043</v>
      </c>
      <c r="C5329" s="31">
        <v>45038</v>
      </c>
      <c r="D5329" s="19" t="s">
        <v>1268</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19" t="s">
        <v>81</v>
      </c>
      <c r="K5329" s="61" t="str">
        <f ca="1">LeaveTracker[[#This Row],[Days]]&amp;" "&amp;LeaveTracker[[#This Row],[Type of Leave]]</f>
        <v>1 SL</v>
      </c>
      <c r="L5329" s="23">
        <f ca="1">NETWORKDAYS(LeaveTracker[[#This Row],[Start Date]],LeaveTracker[[#This Row],[End Date]],lstHolidays)</f>
        <v>1</v>
      </c>
      <c r="M5329" s="27"/>
    </row>
    <row r="5330" spans="1:13" ht="30" customHeight="1" x14ac:dyDescent="0.3">
      <c r="A5330" s="27">
        <f t="shared" si="58"/>
        <v>1570</v>
      </c>
      <c r="B5330" s="31">
        <v>45043</v>
      </c>
      <c r="C5330" s="31">
        <v>45040</v>
      </c>
      <c r="D5330" s="19" t="s">
        <v>1840</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19" t="s">
        <v>81</v>
      </c>
      <c r="K5330" s="61" t="str">
        <f ca="1">LeaveTracker[[#This Row],[Days]]&amp;" "&amp;LeaveTracker[[#This Row],[Type of Leave]]</f>
        <v>3 SL</v>
      </c>
      <c r="L5330" s="23">
        <f ca="1">NETWORKDAYS(LeaveTracker[[#This Row],[Start Date]],LeaveTracker[[#This Row],[End Date]],lstHolidays)</f>
        <v>3</v>
      </c>
      <c r="M5330" s="27"/>
    </row>
    <row r="5331" spans="1:13" ht="30" customHeight="1" x14ac:dyDescent="0.3">
      <c r="A5331" s="27">
        <f t="shared" si="58"/>
        <v>1571</v>
      </c>
      <c r="B5331" s="31">
        <v>45043</v>
      </c>
      <c r="C5331" s="31">
        <v>45038</v>
      </c>
      <c r="D5331" s="19" t="s">
        <v>1747</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19" t="s">
        <v>82</v>
      </c>
      <c r="K5331" s="61" t="str">
        <f ca="1">LeaveTracker[[#This Row],[Days]]&amp;" "&amp;LeaveTracker[[#This Row],[Type of Leave]]</f>
        <v>3 VL</v>
      </c>
      <c r="L5331" s="23">
        <f ca="1">NETWORKDAYS(LeaveTracker[[#This Row],[Start Date]],LeaveTracker[[#This Row],[End Date]],lstHolidays)</f>
        <v>3</v>
      </c>
      <c r="M5331" s="27"/>
    </row>
    <row r="5332" spans="1:13" ht="30" customHeight="1" x14ac:dyDescent="0.3">
      <c r="A5332" s="27">
        <f t="shared" si="58"/>
        <v>1572</v>
      </c>
      <c r="B5332" s="31">
        <v>45043</v>
      </c>
      <c r="C5332" s="31">
        <v>45040</v>
      </c>
      <c r="D5332" s="19" t="s">
        <v>708</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19" t="s">
        <v>82</v>
      </c>
      <c r="K5332" s="61" t="str">
        <f ca="1">LeaveTracker[[#This Row],[Days]]&amp;" "&amp;LeaveTracker[[#This Row],[Type of Leave]]</f>
        <v>4 VL</v>
      </c>
      <c r="L5332" s="23">
        <f ca="1">NETWORKDAYS(LeaveTracker[[#This Row],[Start Date]],LeaveTracker[[#This Row],[End Date]],lstHolidays)</f>
        <v>4</v>
      </c>
      <c r="M5332" s="27"/>
    </row>
    <row r="5333" spans="1:13" ht="30" customHeight="1" x14ac:dyDescent="0.3">
      <c r="A5333" s="27">
        <f t="shared" si="58"/>
        <v>1573</v>
      </c>
      <c r="B5333" s="31">
        <v>45043</v>
      </c>
      <c r="C5333" s="31">
        <v>45036</v>
      </c>
      <c r="D5333" s="19" t="s">
        <v>860</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19" t="s">
        <v>81</v>
      </c>
      <c r="K5333" s="61" t="str">
        <f ca="1">LeaveTracker[[#This Row],[Days]]&amp;" "&amp;LeaveTracker[[#This Row],[Type of Leave]]</f>
        <v>1 SL</v>
      </c>
      <c r="L5333" s="23">
        <f ca="1">NETWORKDAYS(LeaveTracker[[#This Row],[Start Date]],LeaveTracker[[#This Row],[End Date]],lstHolidays)</f>
        <v>1</v>
      </c>
      <c r="M5333" s="27"/>
    </row>
    <row r="5334" spans="1:13" ht="30"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19" t="s">
        <v>82</v>
      </c>
      <c r="K5334" s="61" t="str">
        <f ca="1">LeaveTracker[[#This Row],[Days]]&amp;" "&amp;LeaveTracker[[#This Row],[Type of Leave]]</f>
        <v>3 VL</v>
      </c>
      <c r="L5334" s="23">
        <f ca="1">NETWORKDAYS(LeaveTracker[[#This Row],[Start Date]],LeaveTracker[[#This Row],[End Date]],lstHolidays)</f>
        <v>3</v>
      </c>
      <c r="M5334" s="27"/>
    </row>
    <row r="5335" spans="1:13" ht="30" customHeight="1" x14ac:dyDescent="0.3">
      <c r="A5335" s="27">
        <f t="shared" si="58"/>
        <v>1575</v>
      </c>
      <c r="B5335" s="31">
        <v>45043</v>
      </c>
      <c r="C5335" s="31">
        <v>45035</v>
      </c>
      <c r="D5335" s="19" t="s">
        <v>435</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19" t="s">
        <v>81</v>
      </c>
      <c r="K5335" s="61" t="str">
        <f ca="1">LeaveTracker[[#This Row],[Days]]&amp;" "&amp;LeaveTracker[[#This Row],[Type of Leave]]</f>
        <v>1 SL</v>
      </c>
      <c r="L5335" s="23">
        <f ca="1">NETWORKDAYS(LeaveTracker[[#This Row],[Start Date]],LeaveTracker[[#This Row],[End Date]],lstHolidays)</f>
        <v>1</v>
      </c>
      <c r="M5335" s="27"/>
    </row>
    <row r="5336" spans="1:13" ht="30" customHeight="1" x14ac:dyDescent="0.3">
      <c r="A5336" s="27">
        <v>1575</v>
      </c>
      <c r="B5336" s="31">
        <v>45043</v>
      </c>
      <c r="C5336" s="31">
        <v>45035</v>
      </c>
      <c r="D5336" s="19" t="s">
        <v>435</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19" t="s">
        <v>81</v>
      </c>
      <c r="K5336" s="61" t="str">
        <f ca="1">LeaveTracker[[#This Row],[Days]]&amp;" "&amp;LeaveTracker[[#This Row],[Type of Leave]]</f>
        <v>2 SL</v>
      </c>
      <c r="L5336" s="23">
        <f ca="1">NETWORKDAYS(LeaveTracker[[#This Row],[Start Date]],LeaveTracker[[#This Row],[End Date]],lstHolidays)</f>
        <v>2</v>
      </c>
      <c r="M5336" s="27"/>
    </row>
    <row r="5337" spans="1:13" ht="30" customHeight="1" x14ac:dyDescent="0.3">
      <c r="A5337" s="27">
        <f t="shared" si="58"/>
        <v>1576</v>
      </c>
      <c r="B5337" s="31">
        <v>45043</v>
      </c>
      <c r="C5337" s="31">
        <v>45016</v>
      </c>
      <c r="D5337" s="19" t="s">
        <v>435</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19" t="s">
        <v>81</v>
      </c>
      <c r="K5337" s="61" t="str">
        <f ca="1">LeaveTracker[[#This Row],[Days]]&amp;" "&amp;LeaveTracker[[#This Row],[Type of Leave]]</f>
        <v>1 SL</v>
      </c>
      <c r="L5337" s="23">
        <f ca="1">NETWORKDAYS(LeaveTracker[[#This Row],[Start Date]],LeaveTracker[[#This Row],[End Date]],lstHolidays)</f>
        <v>1</v>
      </c>
      <c r="M5337" s="27"/>
    </row>
    <row r="5338" spans="1:13" ht="30" customHeight="1" x14ac:dyDescent="0.3">
      <c r="A5338" s="27">
        <f t="shared" si="58"/>
        <v>1577</v>
      </c>
      <c r="B5338" s="31">
        <v>45043</v>
      </c>
      <c r="C5338" s="31">
        <v>45040</v>
      </c>
      <c r="D5338" s="19" t="s">
        <v>708</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19" t="s">
        <v>298</v>
      </c>
      <c r="J5338" s="43" t="s">
        <v>105</v>
      </c>
      <c r="K5338" s="61" t="str">
        <f ca="1">LeaveTracker[[#This Row],[Days]]&amp;" "&amp;LeaveTracker[[#This Row],[Type of Leave]]</f>
        <v>0 OTHER</v>
      </c>
      <c r="L5338" s="23">
        <f ca="1">NETWORKDAYS(LeaveTracker[[#This Row],[Start Date]],LeaveTracker[[#This Row],[End Date]],lstHolidays)</f>
        <v>0</v>
      </c>
      <c r="M5338" s="27"/>
    </row>
    <row r="5339" spans="1:13" ht="30" customHeight="1" x14ac:dyDescent="0.3">
      <c r="A5339" s="27">
        <f t="shared" si="58"/>
        <v>1578</v>
      </c>
      <c r="B5339" s="31">
        <v>45043</v>
      </c>
      <c r="C5339" s="31">
        <v>45040</v>
      </c>
      <c r="D5339" s="19" t="s">
        <v>1010</v>
      </c>
      <c r="E5339" s="19" t="str">
        <f>IF(ISBLANK(LeaveTracker[[#This Row],[Employee Name]]),"-----",VLOOKUP(LeaveTracker[[#This Row],[Employee Name]],Employees[[Employee Name]:[Office]],7))</f>
        <v>NUTRITION OFFICE</v>
      </c>
      <c r="F5339" s="19" t="str">
        <f>IF(ISBLANK(LeaveTracker[[#This Row],[Employee Name]]),"-----",VLOOKUP(LeaveTracker[[#This Row],[Employee Name]],Employees[[Employee Name]:[Office]],6))</f>
        <v>REGULAR</v>
      </c>
      <c r="G5339" s="24">
        <v>45033</v>
      </c>
      <c r="H5339" s="24">
        <v>45035</v>
      </c>
      <c r="I5339" s="19" t="s">
        <v>82</v>
      </c>
      <c r="K5339" s="61" t="str">
        <f ca="1">LeaveTracker[[#This Row],[Days]]&amp;" "&amp;LeaveTracker[[#This Row],[Type of Leave]]</f>
        <v>3 VL</v>
      </c>
      <c r="L5339" s="23">
        <f ca="1">NETWORKDAYS(LeaveTracker[[#This Row],[Start Date]],LeaveTracker[[#This Row],[End Date]],lstHolidays)</f>
        <v>3</v>
      </c>
      <c r="M5339" s="27"/>
    </row>
    <row r="5340" spans="1:13" ht="30" customHeight="1" x14ac:dyDescent="0.3">
      <c r="A5340" s="27">
        <f t="shared" si="58"/>
        <v>1579</v>
      </c>
      <c r="B5340" s="31">
        <v>45043</v>
      </c>
      <c r="C5340" s="31">
        <v>45036</v>
      </c>
      <c r="D5340" s="19" t="s">
        <v>2110</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19" t="s">
        <v>81</v>
      </c>
      <c r="K5340" s="61" t="str">
        <f ca="1">LeaveTracker[[#This Row],[Days]]&amp;" "&amp;LeaveTracker[[#This Row],[Type of Leave]]</f>
        <v>1 SL</v>
      </c>
      <c r="L5340" s="23">
        <f ca="1">NETWORKDAYS(LeaveTracker[[#This Row],[Start Date]],LeaveTracker[[#This Row],[End Date]],lstHolidays)</f>
        <v>1</v>
      </c>
      <c r="M5340" s="27"/>
    </row>
    <row r="5341" spans="1:13" ht="30" customHeight="1" x14ac:dyDescent="0.3">
      <c r="A5341" s="27">
        <f t="shared" si="58"/>
        <v>1580</v>
      </c>
      <c r="B5341" s="31">
        <v>45043</v>
      </c>
      <c r="C5341" s="31">
        <v>45036</v>
      </c>
      <c r="D5341" s="19" t="s">
        <v>1753</v>
      </c>
      <c r="E5341" s="19" t="str">
        <f>IF(ISBLANK(LeaveTracker[[#This Row],[Employee Name]]),"-----",VLOOKUP(LeaveTracker[[#This Row],[Employee Name]],Employees[[Employee Name]:[Office]],7))</f>
        <v>ACCOUNTING</v>
      </c>
      <c r="F5341" s="19" t="str">
        <f>IF(ISBLANK(LeaveTracker[[#This Row],[Employee Name]]),"-----",VLOOKUP(LeaveTracker[[#This Row],[Employee Name]],Employees[[Employee Name]:[Office]],6))</f>
        <v>CASUAL</v>
      </c>
      <c r="G5341" s="24">
        <v>45034</v>
      </c>
      <c r="H5341" s="24">
        <v>45035</v>
      </c>
      <c r="I5341" s="19" t="s">
        <v>81</v>
      </c>
      <c r="K5341" s="61" t="str">
        <f ca="1">LeaveTracker[[#This Row],[Days]]&amp;" "&amp;LeaveTracker[[#This Row],[Type of Leave]]</f>
        <v>2 SL</v>
      </c>
      <c r="L5341" s="23">
        <f ca="1">NETWORKDAYS(LeaveTracker[[#This Row],[Start Date]],LeaveTracker[[#This Row],[End Date]],lstHolidays)</f>
        <v>2</v>
      </c>
      <c r="M5341" s="27"/>
    </row>
    <row r="5342" spans="1:13" ht="30" customHeight="1" x14ac:dyDescent="0.3">
      <c r="A5342" s="27">
        <f t="shared" si="58"/>
        <v>1581</v>
      </c>
      <c r="B5342" s="31">
        <v>45043</v>
      </c>
      <c r="C5342" s="31">
        <v>45036</v>
      </c>
      <c r="D5342" s="19" t="s">
        <v>871</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19" t="s">
        <v>298</v>
      </c>
      <c r="J5342" s="43" t="s">
        <v>105</v>
      </c>
      <c r="K5342" s="61" t="str">
        <f ca="1">LeaveTracker[[#This Row],[Days]]&amp;" "&amp;LeaveTracker[[#This Row],[Type of Leave]]</f>
        <v>1 OTHER</v>
      </c>
      <c r="L5342" s="23">
        <f ca="1">NETWORKDAYS(LeaveTracker[[#This Row],[Start Date]],LeaveTracker[[#This Row],[End Date]],lstHolidays)</f>
        <v>1</v>
      </c>
      <c r="M5342" s="27"/>
    </row>
    <row r="5343" spans="1:13" ht="30" customHeight="1" x14ac:dyDescent="0.3">
      <c r="A5343" s="27">
        <f t="shared" ref="A5343:A5406" si="59">A5342+1</f>
        <v>1582</v>
      </c>
      <c r="B5343" s="31">
        <v>45051</v>
      </c>
      <c r="C5343" s="31">
        <v>45049</v>
      </c>
      <c r="D5343" s="19" t="s">
        <v>1800</v>
      </c>
      <c r="E5343" s="19" t="str">
        <f>IF(ISBLANK(LeaveTracker[[#This Row],[Employee Name]]),"-----",VLOOKUP(LeaveTracker[[#This Row],[Employee Name]],Employees[[Employee Name]:[Office]],7))</f>
        <v>GSO</v>
      </c>
      <c r="F5343" s="19" t="str">
        <f>IF(ISBLANK(LeaveTracker[[#This Row],[Employee Name]]),"-----",VLOOKUP(LeaveTracker[[#This Row],[Employee Name]],Employees[[Employee Name]:[Office]],6))</f>
        <v>CASUAL</v>
      </c>
      <c r="G5343" s="24">
        <v>45068</v>
      </c>
      <c r="H5343" s="24">
        <v>45073</v>
      </c>
      <c r="I5343" s="19" t="s">
        <v>82</v>
      </c>
      <c r="K5343" s="61" t="str">
        <f ca="1">LeaveTracker[[#This Row],[Days]]&amp;" "&amp;LeaveTracker[[#This Row],[Type of Leave]]</f>
        <v>5 VL</v>
      </c>
      <c r="L5343" s="23">
        <f ca="1">NETWORKDAYS(LeaveTracker[[#This Row],[Start Date]],LeaveTracker[[#This Row],[End Date]],lstHolidays)</f>
        <v>5</v>
      </c>
      <c r="M5343" s="27"/>
    </row>
    <row r="5344" spans="1:13" ht="30" customHeight="1" x14ac:dyDescent="0.3">
      <c r="A5344" s="27">
        <f t="shared" si="59"/>
        <v>1583</v>
      </c>
      <c r="B5344" s="31">
        <v>45051</v>
      </c>
      <c r="C5344" s="31">
        <v>45041</v>
      </c>
      <c r="D5344" s="19" t="s">
        <v>283</v>
      </c>
      <c r="E5344" s="19" t="str">
        <f>IF(ISBLANK(LeaveTracker[[#This Row],[Employee Name]]),"-----",VLOOKUP(LeaveTracker[[#This Row],[Employee Name]],Employees[[Employee Name]:[Office]],7))</f>
        <v>PICNIC GROVE</v>
      </c>
      <c r="F5344" s="19" t="str">
        <f>IF(ISBLANK(LeaveTracker[[#This Row],[Employee Name]]),"-----",VLOOKUP(LeaveTracker[[#This Row],[Employee Name]],Employees[[Employee Name]:[Office]],6))</f>
        <v>REGULAR</v>
      </c>
      <c r="G5344" s="24">
        <v>45065</v>
      </c>
      <c r="H5344" s="24">
        <v>45066</v>
      </c>
      <c r="I5344" s="19" t="s">
        <v>81</v>
      </c>
      <c r="K5344" s="61" t="str">
        <f>LeaveTracker[[#This Row],[Days]]&amp;" "&amp;LeaveTracker[[#This Row],[Type of Leave]]</f>
        <v>2 SL</v>
      </c>
      <c r="L5344" s="23">
        <v>2</v>
      </c>
      <c r="M5344" s="27"/>
    </row>
    <row r="5345" spans="1:13" ht="30" customHeight="1" x14ac:dyDescent="0.3">
      <c r="A5345" s="27">
        <f t="shared" si="59"/>
        <v>1584</v>
      </c>
      <c r="B5345" s="31">
        <v>45051</v>
      </c>
      <c r="C5345" s="31">
        <v>45043</v>
      </c>
      <c r="D5345" s="19" t="s">
        <v>405</v>
      </c>
      <c r="E5345" s="19" t="str">
        <f>IF(ISBLANK(LeaveTracker[[#This Row],[Employee Name]]),"-----",VLOOKUP(LeaveTracker[[#This Row],[Employee Name]],Employees[[Employee Name]:[Office]],7))</f>
        <v>CTO</v>
      </c>
      <c r="F5345" s="19" t="str">
        <f>IF(ISBLANK(LeaveTracker[[#This Row],[Employee Name]]),"-----",VLOOKUP(LeaveTracker[[#This Row],[Employee Name]],Employees[[Employee Name]:[Office]],6))</f>
        <v>REGULAR</v>
      </c>
      <c r="G5345" s="24">
        <v>45042</v>
      </c>
      <c r="H5345" s="24">
        <v>45042</v>
      </c>
      <c r="I5345" s="19" t="s">
        <v>81</v>
      </c>
      <c r="K5345" s="61" t="str">
        <f ca="1">LeaveTracker[[#This Row],[Days]]&amp;" "&amp;LeaveTracker[[#This Row],[Type of Leave]]</f>
        <v>1 SL</v>
      </c>
      <c r="L5345" s="23">
        <f ca="1">NETWORKDAYS(LeaveTracker[[#This Row],[Start Date]],LeaveTracker[[#This Row],[End Date]],lstHolidays)</f>
        <v>1</v>
      </c>
      <c r="M5345" s="27"/>
    </row>
    <row r="5346" spans="1:13" ht="30" customHeight="1" x14ac:dyDescent="0.3">
      <c r="A5346" s="27">
        <f t="shared" si="59"/>
        <v>1585</v>
      </c>
      <c r="B5346" s="31">
        <v>45051</v>
      </c>
      <c r="C5346" s="31">
        <v>45042</v>
      </c>
      <c r="D5346" s="19" t="s">
        <v>624</v>
      </c>
      <c r="E5346" s="19" t="str">
        <f>IF(ISBLANK(LeaveTracker[[#This Row],[Employee Name]]),"-----",VLOOKUP(LeaveTracker[[#This Row],[Employee Name]],Employees[[Employee Name]:[Office]],7))</f>
        <v>CTO</v>
      </c>
      <c r="F5346" s="19" t="str">
        <f>IF(ISBLANK(LeaveTracker[[#This Row],[Employee Name]]),"-----",VLOOKUP(LeaveTracker[[#This Row],[Employee Name]],Employees[[Employee Name]:[Office]],6))</f>
        <v>REGULAR</v>
      </c>
      <c r="G5346" s="24">
        <v>45051</v>
      </c>
      <c r="H5346" s="24">
        <v>45051</v>
      </c>
      <c r="I5346" s="19" t="s">
        <v>82</v>
      </c>
      <c r="K5346" s="61" t="str">
        <f ca="1">LeaveTracker[[#This Row],[Days]]&amp;" "&amp;LeaveTracker[[#This Row],[Type of Leave]]</f>
        <v>1 VL</v>
      </c>
      <c r="L5346" s="23">
        <f ca="1">NETWORKDAYS(LeaveTracker[[#This Row],[Start Date]],LeaveTracker[[#This Row],[End Date]],lstHolidays)</f>
        <v>1</v>
      </c>
      <c r="M5346" s="27"/>
    </row>
    <row r="5347" spans="1:13" ht="30" customHeight="1" x14ac:dyDescent="0.3">
      <c r="A5347" s="27">
        <f t="shared" si="59"/>
        <v>1586</v>
      </c>
      <c r="B5347" s="31">
        <v>45051</v>
      </c>
      <c r="C5347" s="31">
        <v>45043</v>
      </c>
      <c r="D5347" s="19" t="s">
        <v>407</v>
      </c>
      <c r="E5347" s="19" t="str">
        <f>IF(ISBLANK(LeaveTracker[[#This Row],[Employee Name]]),"-----",VLOOKUP(LeaveTracker[[#This Row],[Employee Name]],Employees[[Employee Name]:[Office]],7))</f>
        <v>CTO</v>
      </c>
      <c r="F5347" s="19" t="str">
        <f>IF(ISBLANK(LeaveTracker[[#This Row],[Employee Name]]),"-----",VLOOKUP(LeaveTracker[[#This Row],[Employee Name]],Employees[[Employee Name]:[Office]],6))</f>
        <v>REGULAR</v>
      </c>
      <c r="G5347" s="24">
        <v>45042</v>
      </c>
      <c r="H5347" s="24">
        <v>45042</v>
      </c>
      <c r="I5347" s="19" t="s">
        <v>81</v>
      </c>
      <c r="K5347" s="61" t="str">
        <f ca="1">LeaveTracker[[#This Row],[Days]]&amp;" "&amp;LeaveTracker[[#This Row],[Type of Leave]]</f>
        <v>1 SL</v>
      </c>
      <c r="L5347" s="23">
        <f ca="1">NETWORKDAYS(LeaveTracker[[#This Row],[Start Date]],LeaveTracker[[#This Row],[End Date]],lstHolidays)</f>
        <v>1</v>
      </c>
      <c r="M5347" s="27"/>
    </row>
    <row r="5348" spans="1:13" ht="30" customHeight="1" x14ac:dyDescent="0.3">
      <c r="A5348" s="27">
        <f t="shared" si="59"/>
        <v>1587</v>
      </c>
      <c r="B5348" s="31">
        <v>45051</v>
      </c>
      <c r="C5348" s="31">
        <v>45043</v>
      </c>
      <c r="D5348" s="19" t="s">
        <v>1842</v>
      </c>
      <c r="E5348" s="19" t="str">
        <f>IF(ISBLANK(LeaveTracker[[#This Row],[Employee Name]]),"-----",VLOOKUP(LeaveTracker[[#This Row],[Employee Name]],Employees[[Employee Name]:[Office]],7))</f>
        <v>CPDO</v>
      </c>
      <c r="F5348" s="19" t="str">
        <f>IF(ISBLANK(LeaveTracker[[#This Row],[Employee Name]]),"-----",VLOOKUP(LeaveTracker[[#This Row],[Employee Name]],Employees[[Employee Name]:[Office]],6))</f>
        <v>CASUAL</v>
      </c>
      <c r="G5348" s="24">
        <v>45049</v>
      </c>
      <c r="H5348" s="24">
        <v>45049</v>
      </c>
      <c r="I5348" s="19" t="s">
        <v>82</v>
      </c>
      <c r="K5348" s="61" t="str">
        <f ca="1">LeaveTracker[[#This Row],[Days]]&amp;" "&amp;LeaveTracker[[#This Row],[Type of Leave]]</f>
        <v>1 VL</v>
      </c>
      <c r="L5348" s="23">
        <f ca="1">NETWORKDAYS(LeaveTracker[[#This Row],[Start Date]],LeaveTracker[[#This Row],[End Date]],lstHolidays)</f>
        <v>1</v>
      </c>
      <c r="M5348" s="27"/>
    </row>
    <row r="5349" spans="1:13" ht="30" customHeight="1" x14ac:dyDescent="0.3">
      <c r="A5349" s="27">
        <f t="shared" si="59"/>
        <v>1588</v>
      </c>
      <c r="B5349" s="31">
        <v>45051</v>
      </c>
      <c r="C5349" s="31">
        <v>45050</v>
      </c>
      <c r="D5349" s="19" t="s">
        <v>2017</v>
      </c>
      <c r="E5349" s="19" t="str">
        <f>IF(ISBLANK(LeaveTracker[[#This Row],[Employee Name]]),"-----",VLOOKUP(LeaveTracker[[#This Row],[Employee Name]],Employees[[Employee Name]:[Office]],7))</f>
        <v>HRMO</v>
      </c>
      <c r="F5349" s="19" t="str">
        <f>IF(ISBLANK(LeaveTracker[[#This Row],[Employee Name]]),"-----",VLOOKUP(LeaveTracker[[#This Row],[Employee Name]],Employees[[Employee Name]:[Office]],6))</f>
        <v>REGULAR</v>
      </c>
      <c r="G5349" s="24">
        <v>45061</v>
      </c>
      <c r="H5349" s="24">
        <v>45065</v>
      </c>
      <c r="I5349" s="19" t="s">
        <v>82</v>
      </c>
      <c r="K5349" s="61" t="str">
        <f ca="1">LeaveTracker[[#This Row],[Days]]&amp;" "&amp;LeaveTracker[[#This Row],[Type of Leave]]</f>
        <v>5 VL</v>
      </c>
      <c r="L5349" s="23">
        <f ca="1">NETWORKDAYS(LeaveTracker[[#This Row],[Start Date]],LeaveTracker[[#This Row],[End Date]],lstHolidays)</f>
        <v>5</v>
      </c>
      <c r="M5349" s="27"/>
    </row>
    <row r="5350" spans="1:13" ht="30" customHeight="1" x14ac:dyDescent="0.3">
      <c r="A5350" s="27">
        <f t="shared" si="59"/>
        <v>1589</v>
      </c>
      <c r="B5350" s="31">
        <v>45051</v>
      </c>
      <c r="C5350" s="31">
        <v>45043</v>
      </c>
      <c r="D5350" s="19" t="s">
        <v>2287</v>
      </c>
      <c r="E5350" s="19" t="str">
        <f>IF(ISBLANK(LeaveTracker[[#This Row],[Employee Name]]),"-----",VLOOKUP(LeaveTracker[[#This Row],[Employee Name]],Employees[[Employee Name]:[Office]],7))</f>
        <v>CHO</v>
      </c>
      <c r="F5350" s="19">
        <f>IF(ISBLANK(LeaveTracker[[#This Row],[Employee Name]]),"-----",VLOOKUP(LeaveTracker[[#This Row],[Employee Name]],Employees[[Employee Name]:[Office]],6))</f>
        <v>0</v>
      </c>
      <c r="G5350" s="24">
        <v>45034</v>
      </c>
      <c r="H5350" s="24">
        <v>45034</v>
      </c>
      <c r="I5350" s="19" t="s">
        <v>81</v>
      </c>
      <c r="K5350" s="61" t="str">
        <f ca="1">LeaveTracker[[#This Row],[Days]]&amp;" "&amp;LeaveTracker[[#This Row],[Type of Leave]]</f>
        <v>1 SL</v>
      </c>
      <c r="L5350" s="23">
        <f ca="1">NETWORKDAYS(LeaveTracker[[#This Row],[Start Date]],LeaveTracker[[#This Row],[End Date]],lstHolidays)</f>
        <v>1</v>
      </c>
      <c r="M5350" s="27"/>
    </row>
    <row r="5351" spans="1:13" ht="30" customHeight="1" x14ac:dyDescent="0.3">
      <c r="A5351" s="27">
        <v>1589</v>
      </c>
      <c r="B5351" s="31">
        <v>45051</v>
      </c>
      <c r="C5351" s="31">
        <v>45043</v>
      </c>
      <c r="D5351" s="19" t="s">
        <v>2287</v>
      </c>
      <c r="E5351" s="19" t="str">
        <f>IF(ISBLANK(LeaveTracker[[#This Row],[Employee Name]]),"-----",VLOOKUP(LeaveTracker[[#This Row],[Employee Name]],Employees[[Employee Name]:[Office]],7))</f>
        <v>CHO</v>
      </c>
      <c r="F5351" s="19">
        <f>IF(ISBLANK(LeaveTracker[[#This Row],[Employee Name]]),"-----",VLOOKUP(LeaveTracker[[#This Row],[Employee Name]],Employees[[Employee Name]:[Office]],6))</f>
        <v>0</v>
      </c>
      <c r="G5351" s="24">
        <v>45042</v>
      </c>
      <c r="H5351" s="24">
        <v>45042</v>
      </c>
      <c r="I5351" s="19" t="s">
        <v>81</v>
      </c>
      <c r="K5351" s="61" t="str">
        <f ca="1">LeaveTracker[[#This Row],[Days]]&amp;" "&amp;LeaveTracker[[#This Row],[Type of Leave]]</f>
        <v>1 SL</v>
      </c>
      <c r="L5351" s="23">
        <f ca="1">NETWORKDAYS(LeaveTracker[[#This Row],[Start Date]],LeaveTracker[[#This Row],[End Date]],lstHolidays)</f>
        <v>1</v>
      </c>
      <c r="M5351" s="27"/>
    </row>
    <row r="5352" spans="1:13" ht="30" customHeight="1" x14ac:dyDescent="0.3">
      <c r="A5352" s="27">
        <f t="shared" si="59"/>
        <v>1590</v>
      </c>
      <c r="B5352" s="31">
        <v>45051</v>
      </c>
      <c r="C5352" s="31">
        <v>45042</v>
      </c>
      <c r="D5352" s="19" t="s">
        <v>826</v>
      </c>
      <c r="E5352" s="19" t="str">
        <f>IF(ISBLANK(LeaveTracker[[#This Row],[Employee Name]]),"-----",VLOOKUP(LeaveTracker[[#This Row],[Employee Name]],Employees[[Employee Name]:[Office]],7))</f>
        <v>CHO</v>
      </c>
      <c r="F5352" s="19" t="str">
        <f>IF(ISBLANK(LeaveTracker[[#This Row],[Employee Name]]),"-----",VLOOKUP(LeaveTracker[[#This Row],[Employee Name]],Employees[[Employee Name]:[Office]],6))</f>
        <v>REGULAR</v>
      </c>
      <c r="G5352" s="24">
        <v>45041</v>
      </c>
      <c r="H5352" s="24">
        <v>45041</v>
      </c>
      <c r="I5352" s="19" t="s">
        <v>298</v>
      </c>
      <c r="J5352" s="43" t="s">
        <v>158</v>
      </c>
      <c r="K5352" s="61" t="str">
        <f ca="1">LeaveTracker[[#This Row],[Days]]&amp;" "&amp;LeaveTracker[[#This Row],[Type of Leave]]</f>
        <v>1 OTHER</v>
      </c>
      <c r="L5352" s="23">
        <f ca="1">NETWORKDAYS(LeaveTracker[[#This Row],[Start Date]],LeaveTracker[[#This Row],[End Date]],lstHolidays)</f>
        <v>1</v>
      </c>
      <c r="M5352" s="27"/>
    </row>
    <row r="5353" spans="1:13" ht="30" customHeight="1" x14ac:dyDescent="0.3">
      <c r="A5353" s="27">
        <f t="shared" si="59"/>
        <v>1591</v>
      </c>
      <c r="B5353" s="31">
        <v>45051</v>
      </c>
      <c r="C5353" s="31">
        <v>45043</v>
      </c>
      <c r="D5353" s="19" t="s">
        <v>175</v>
      </c>
      <c r="E5353" s="19" t="str">
        <f>IF(ISBLANK(LeaveTracker[[#This Row],[Employee Name]]),"-----",VLOOKUP(LeaveTracker[[#This Row],[Employee Name]],Employees[[Employee Name]:[Office]],7))</f>
        <v>HRMO</v>
      </c>
      <c r="F5353" s="19" t="str">
        <f>IF(ISBLANK(LeaveTracker[[#This Row],[Employee Name]]),"-----",VLOOKUP(LeaveTracker[[#This Row],[Employee Name]],Employees[[Employee Name]:[Office]],6))</f>
        <v>REGULAR</v>
      </c>
      <c r="G5353" s="24">
        <v>45044</v>
      </c>
      <c r="H5353" s="24">
        <v>45044</v>
      </c>
      <c r="I5353" s="19" t="s">
        <v>298</v>
      </c>
      <c r="J5353" s="43" t="s">
        <v>105</v>
      </c>
      <c r="K5353" s="61" t="str">
        <f ca="1">LeaveTracker[[#This Row],[Days]]&amp;" "&amp;LeaveTracker[[#This Row],[Type of Leave]]</f>
        <v>1 OTHER</v>
      </c>
      <c r="L5353" s="23">
        <f ca="1">NETWORKDAYS(LeaveTracker[[#This Row],[Start Date]],LeaveTracker[[#This Row],[End Date]],lstHolidays)</f>
        <v>1</v>
      </c>
      <c r="M5353" s="27"/>
    </row>
    <row r="5354" spans="1:13" ht="30" customHeight="1" x14ac:dyDescent="0.3">
      <c r="A5354" s="27">
        <f t="shared" si="59"/>
        <v>1592</v>
      </c>
      <c r="B5354" s="31">
        <v>45051</v>
      </c>
      <c r="C5354" s="31">
        <v>45041</v>
      </c>
      <c r="D5354" s="19" t="s">
        <v>488</v>
      </c>
      <c r="E5354" s="19" t="str">
        <f>IF(ISBLANK(LeaveTracker[[#This Row],[Employee Name]]),"-----",VLOOKUP(LeaveTracker[[#This Row],[Employee Name]],Employees[[Employee Name]:[Office]],7))</f>
        <v>THRDC</v>
      </c>
      <c r="F5354" s="19" t="str">
        <f>IF(ISBLANK(LeaveTracker[[#This Row],[Employee Name]]),"-----",VLOOKUP(LeaveTracker[[#This Row],[Employee Name]],Employees[[Employee Name]:[Office]],6))</f>
        <v>REGULAR</v>
      </c>
      <c r="G5354" s="24">
        <v>45044</v>
      </c>
      <c r="H5354" s="24">
        <v>45044</v>
      </c>
      <c r="I5354" s="19" t="s">
        <v>82</v>
      </c>
      <c r="K5354" s="61" t="str">
        <f ca="1">LeaveTracker[[#This Row],[Days]]&amp;" "&amp;LeaveTracker[[#This Row],[Type of Leave]]</f>
        <v>1 VL</v>
      </c>
      <c r="L5354" s="23">
        <f ca="1">NETWORKDAYS(LeaveTracker[[#This Row],[Start Date]],LeaveTracker[[#This Row],[End Date]],lstHolidays)</f>
        <v>1</v>
      </c>
      <c r="M5354" s="27"/>
    </row>
    <row r="5355" spans="1:13" ht="30" customHeight="1" x14ac:dyDescent="0.3">
      <c r="A5355" s="27">
        <f t="shared" si="59"/>
        <v>1593</v>
      </c>
      <c r="B5355" s="31">
        <v>45051</v>
      </c>
      <c r="C5355" s="31">
        <v>45040</v>
      </c>
      <c r="D5355" s="19" t="s">
        <v>1080</v>
      </c>
      <c r="E5355" s="19" t="str">
        <f>IF(ISBLANK(LeaveTracker[[#This Row],[Employee Name]]),"-----",VLOOKUP(LeaveTracker[[#This Row],[Employee Name]],Employees[[Employee Name]:[Office]],7))</f>
        <v>CTO</v>
      </c>
      <c r="F5355" s="19" t="str">
        <f>IF(ISBLANK(LeaveTracker[[#This Row],[Employee Name]]),"-----",VLOOKUP(LeaveTracker[[#This Row],[Employee Name]],Employees[[Employee Name]:[Office]],6))</f>
        <v>REGULAR</v>
      </c>
      <c r="G5355" s="24">
        <v>45044</v>
      </c>
      <c r="H5355" s="24">
        <v>45044</v>
      </c>
      <c r="I5355" s="19" t="s">
        <v>82</v>
      </c>
      <c r="K5355" s="61" t="str">
        <f ca="1">LeaveTracker[[#This Row],[Days]]&amp;" "&amp;LeaveTracker[[#This Row],[Type of Leave]]</f>
        <v>1 VL</v>
      </c>
      <c r="L5355" s="23">
        <f ca="1">NETWORKDAYS(LeaveTracker[[#This Row],[Start Date]],LeaveTracker[[#This Row],[End Date]],lstHolidays)</f>
        <v>1</v>
      </c>
      <c r="M5355" s="27"/>
    </row>
    <row r="5356" spans="1:13" ht="30" customHeight="1" x14ac:dyDescent="0.3">
      <c r="A5356" s="27">
        <f t="shared" si="59"/>
        <v>1594</v>
      </c>
      <c r="B5356" s="31">
        <v>45051</v>
      </c>
      <c r="C5356" s="31">
        <v>45043</v>
      </c>
      <c r="D5356" s="19" t="s">
        <v>1078</v>
      </c>
      <c r="E5356" s="19" t="str">
        <f>IF(ISBLANK(LeaveTracker[[#This Row],[Employee Name]]),"-----",VLOOKUP(LeaveTracker[[#This Row],[Employee Name]],Employees[[Employee Name]:[Office]],7))</f>
        <v>CTO</v>
      </c>
      <c r="F5356" s="19" t="str">
        <f>IF(ISBLANK(LeaveTracker[[#This Row],[Employee Name]]),"-----",VLOOKUP(LeaveTracker[[#This Row],[Employee Name]],Employees[[Employee Name]:[Office]],6))</f>
        <v>REGULAR</v>
      </c>
      <c r="G5356" s="24">
        <v>45040</v>
      </c>
      <c r="H5356" s="24">
        <v>45041</v>
      </c>
      <c r="I5356" s="19" t="s">
        <v>76</v>
      </c>
      <c r="K5356" s="61" t="str">
        <f ca="1">LeaveTracker[[#This Row],[Days]]&amp;" "&amp;LeaveTracker[[#This Row],[Type of Leave]]</f>
        <v>2 Maternity</v>
      </c>
      <c r="L5356" s="23">
        <f ca="1">NETWORKDAYS(LeaveTracker[[#This Row],[Start Date]],LeaveTracker[[#This Row],[End Date]],lstHolidays)</f>
        <v>2</v>
      </c>
      <c r="M5356" s="27"/>
    </row>
    <row r="5357" spans="1:13" ht="30" customHeight="1" x14ac:dyDescent="0.3">
      <c r="A5357" s="27">
        <f t="shared" si="59"/>
        <v>1595</v>
      </c>
      <c r="B5357" s="31">
        <v>45051</v>
      </c>
      <c r="C5357" s="31">
        <v>45043</v>
      </c>
      <c r="D5357" s="19" t="s">
        <v>525</v>
      </c>
      <c r="E5357" s="19" t="str">
        <f>IF(ISBLANK(LeaveTracker[[#This Row],[Employee Name]]),"-----",VLOOKUP(LeaveTracker[[#This Row],[Employee Name]],Employees[[Employee Name]:[Office]],7))</f>
        <v>GSO</v>
      </c>
      <c r="F5357" s="19" t="str">
        <f>IF(ISBLANK(LeaveTracker[[#This Row],[Employee Name]]),"-----",VLOOKUP(LeaveTracker[[#This Row],[Employee Name]],Employees[[Employee Name]:[Office]],6))</f>
        <v>REGULAR</v>
      </c>
      <c r="G5357" s="24">
        <v>45061</v>
      </c>
      <c r="H5357" s="24">
        <v>45061</v>
      </c>
      <c r="I5357" s="19" t="s">
        <v>82</v>
      </c>
      <c r="K5357" s="61" t="str">
        <f ca="1">LeaveTracker[[#This Row],[Days]]&amp;" "&amp;LeaveTracker[[#This Row],[Type of Leave]]</f>
        <v>1 VL</v>
      </c>
      <c r="L5357" s="23">
        <f ca="1">NETWORKDAYS(LeaveTracker[[#This Row],[Start Date]],LeaveTracker[[#This Row],[End Date]],lstHolidays)</f>
        <v>1</v>
      </c>
      <c r="M5357" s="27"/>
    </row>
    <row r="5358" spans="1:13" ht="30" customHeight="1" x14ac:dyDescent="0.3">
      <c r="A5358" s="27">
        <f t="shared" si="59"/>
        <v>1596</v>
      </c>
      <c r="B5358" s="31">
        <v>45051</v>
      </c>
      <c r="C5358" s="31">
        <v>45043</v>
      </c>
      <c r="D5358" s="19" t="s">
        <v>1772</v>
      </c>
      <c r="E5358" s="19" t="str">
        <f>IF(ISBLANK(LeaveTracker[[#This Row],[Employee Name]]),"-----",VLOOKUP(LeaveTracker[[#This Row],[Employee Name]],Employees[[Employee Name]:[Office]],7))</f>
        <v>LIBRARY</v>
      </c>
      <c r="F5358" s="19" t="str">
        <f>IF(ISBLANK(LeaveTracker[[#This Row],[Employee Name]]),"-----",VLOOKUP(LeaveTracker[[#This Row],[Employee Name]],Employees[[Employee Name]:[Office]],6))</f>
        <v>CASUAL</v>
      </c>
      <c r="G5358" s="24">
        <v>45042</v>
      </c>
      <c r="H5358" s="24">
        <v>45042</v>
      </c>
      <c r="I5358" s="19" t="s">
        <v>81</v>
      </c>
      <c r="K5358" s="61" t="str">
        <f ca="1">LeaveTracker[[#This Row],[Days]]&amp;" "&amp;LeaveTracker[[#This Row],[Type of Leave]]</f>
        <v>1 SL</v>
      </c>
      <c r="L5358" s="23">
        <f ca="1">NETWORKDAYS(LeaveTracker[[#This Row],[Start Date]],LeaveTracker[[#This Row],[End Date]],lstHolidays)</f>
        <v>1</v>
      </c>
      <c r="M5358" s="27"/>
    </row>
    <row r="5359" spans="1:13" ht="30" customHeight="1" x14ac:dyDescent="0.3">
      <c r="A5359" s="27">
        <f t="shared" si="59"/>
        <v>1597</v>
      </c>
      <c r="B5359" s="31">
        <v>45051</v>
      </c>
      <c r="C5359" s="31">
        <v>45043</v>
      </c>
      <c r="D5359" s="19" t="s">
        <v>1772</v>
      </c>
      <c r="E5359" s="19" t="str">
        <f>IF(ISBLANK(LeaveTracker[[#This Row],[Employee Name]]),"-----",VLOOKUP(LeaveTracker[[#This Row],[Employee Name]],Employees[[Employee Name]:[Office]],7))</f>
        <v>LIBRARY</v>
      </c>
      <c r="F5359" s="19" t="str">
        <f>IF(ISBLANK(LeaveTracker[[#This Row],[Employee Name]]),"-----",VLOOKUP(LeaveTracker[[#This Row],[Employee Name]],Employees[[Employee Name]:[Office]],6))</f>
        <v>CASUAL</v>
      </c>
      <c r="G5359" s="24">
        <v>45049</v>
      </c>
      <c r="H5359" s="24">
        <v>45050</v>
      </c>
      <c r="I5359" s="19" t="s">
        <v>82</v>
      </c>
      <c r="K5359" s="61" t="str">
        <f ca="1">LeaveTracker[[#This Row],[Days]]&amp;" "&amp;LeaveTracker[[#This Row],[Type of Leave]]</f>
        <v>2 VL</v>
      </c>
      <c r="L5359" s="23">
        <f ca="1">NETWORKDAYS(LeaveTracker[[#This Row],[Start Date]],LeaveTracker[[#This Row],[End Date]],lstHolidays)</f>
        <v>2</v>
      </c>
      <c r="M5359" s="27"/>
    </row>
    <row r="5360" spans="1:13" ht="30" customHeight="1" x14ac:dyDescent="0.3">
      <c r="A5360" s="27">
        <f t="shared" si="59"/>
        <v>1598</v>
      </c>
      <c r="B5360" s="31">
        <v>45051</v>
      </c>
      <c r="C5360" s="31">
        <v>45043</v>
      </c>
      <c r="D5360" s="19" t="s">
        <v>574</v>
      </c>
      <c r="E5360" s="19" t="str">
        <f>IF(ISBLANK(LeaveTracker[[#This Row],[Employee Name]]),"-----",VLOOKUP(LeaveTracker[[#This Row],[Employee Name]],Employees[[Employee Name]:[Office]],7))</f>
        <v>CCT</v>
      </c>
      <c r="F5360" s="19" t="str">
        <f>IF(ISBLANK(LeaveTracker[[#This Row],[Employee Name]]),"-----",VLOOKUP(LeaveTracker[[#This Row],[Employee Name]],Employees[[Employee Name]:[Office]],6))</f>
        <v>REGULAR</v>
      </c>
      <c r="G5360" s="24">
        <v>45051</v>
      </c>
      <c r="H5360" s="24">
        <v>45051</v>
      </c>
      <c r="I5360" s="19" t="s">
        <v>298</v>
      </c>
      <c r="J5360" s="43" t="s">
        <v>105</v>
      </c>
      <c r="K5360" s="61" t="str">
        <f ca="1">LeaveTracker[[#This Row],[Days]]&amp;" "&amp;LeaveTracker[[#This Row],[Type of Leave]]</f>
        <v>1 OTHER</v>
      </c>
      <c r="L5360" s="23">
        <f ca="1">NETWORKDAYS(LeaveTracker[[#This Row],[Start Date]],LeaveTracker[[#This Row],[End Date]],lstHolidays)</f>
        <v>1</v>
      </c>
      <c r="M5360" s="27"/>
    </row>
    <row r="5361" spans="1:13" ht="30" customHeight="1" x14ac:dyDescent="0.3">
      <c r="A5361" s="27">
        <f t="shared" si="59"/>
        <v>1599</v>
      </c>
      <c r="B5361" s="31">
        <v>45051</v>
      </c>
      <c r="C5361" s="31">
        <v>45041</v>
      </c>
      <c r="D5361" s="19" t="s">
        <v>2163</v>
      </c>
      <c r="E5361" s="19" t="str">
        <f>IF(ISBLANK(LeaveTracker[[#This Row],[Employee Name]]),"-----",VLOOKUP(LeaveTracker[[#This Row],[Employee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LeaveTracker[[#This Row],[Days]]&amp;" "&amp;LeaveTracker[[#This Row],[Type of Leave]]</f>
        <v>9 VL</v>
      </c>
      <c r="L5361" s="23">
        <f ca="1">NETWORKDAYS(LeaveTracker[[#This Row],[Start Date]],LeaveTracker[[#This Row],[End Date]],lstHolidays)</f>
        <v>9</v>
      </c>
      <c r="M5361" s="27"/>
    </row>
    <row r="5362" spans="1:13" ht="30" customHeight="1" x14ac:dyDescent="0.3">
      <c r="A5362" s="27">
        <f t="shared" si="59"/>
        <v>1600</v>
      </c>
      <c r="B5362" s="31">
        <v>45051</v>
      </c>
      <c r="C5362" s="31">
        <v>45044</v>
      </c>
      <c r="D5362" s="19" t="s">
        <v>459</v>
      </c>
      <c r="E5362" s="19" t="str">
        <f>IF(ISBLANK(LeaveTracker[[#This Row],[Employee Name]]),"-----",VLOOKUP(LeaveTracker[[#This Row],[Employee Name]],Employees[[Employee Name]:[Office]],7))</f>
        <v>HRMO</v>
      </c>
      <c r="F5362" s="19" t="str">
        <f>IF(ISBLANK(LeaveTracker[[#This Row],[Employee Name]]),"-----",VLOOKUP(LeaveTracker[[#This Row],[Employee Name]],Employees[[Employee Name]:[Office]],6))</f>
        <v>REGULAR</v>
      </c>
      <c r="G5362" s="24">
        <v>45048</v>
      </c>
      <c r="H5362" s="24">
        <v>45048</v>
      </c>
      <c r="I5362" s="19" t="s">
        <v>298</v>
      </c>
      <c r="J5362" s="43" t="s">
        <v>105</v>
      </c>
      <c r="K5362" s="61" t="str">
        <f ca="1">LeaveTracker[[#This Row],[Days]]&amp;" "&amp;LeaveTracker[[#This Row],[Type of Leave]]</f>
        <v>1 OTHER</v>
      </c>
      <c r="L5362" s="23">
        <f ca="1">NETWORKDAYS(LeaveTracker[[#This Row],[Start Date]],LeaveTracker[[#This Row],[End Date]],lstHolidays)</f>
        <v>1</v>
      </c>
      <c r="M5362" s="27"/>
    </row>
    <row r="5363" spans="1:13" ht="30" customHeight="1" x14ac:dyDescent="0.3">
      <c r="A5363" s="27">
        <f t="shared" si="59"/>
        <v>1601</v>
      </c>
      <c r="B5363" s="31">
        <v>45051</v>
      </c>
      <c r="C5363" s="31">
        <v>45043</v>
      </c>
      <c r="D5363" s="19" t="s">
        <v>722</v>
      </c>
      <c r="E5363" s="19" t="str">
        <f>IF(ISBLANK(LeaveTracker[[#This Row],[Employee Name]]),"-----",VLOOKUP(LeaveTracker[[#This Row],[Employee Name]],Employees[[Employee Name]:[Office]],7))</f>
        <v>LCR</v>
      </c>
      <c r="F5363" s="19" t="str">
        <f>IF(ISBLANK(LeaveTracker[[#This Row],[Employee Name]]),"-----",VLOOKUP(LeaveTracker[[#This Row],[Employee Name]],Employees[[Employee Name]:[Office]],6))</f>
        <v>REGULAR</v>
      </c>
      <c r="G5363" s="24">
        <v>45061</v>
      </c>
      <c r="H5363" s="24">
        <v>45062</v>
      </c>
      <c r="I5363" s="19" t="s">
        <v>298</v>
      </c>
      <c r="J5363" s="43" t="s">
        <v>105</v>
      </c>
      <c r="K5363" s="61" t="str">
        <f ca="1">LeaveTracker[[#This Row],[Days]]&amp;" "&amp;LeaveTracker[[#This Row],[Type of Leave]]</f>
        <v>2 OTHER</v>
      </c>
      <c r="L5363" s="23">
        <f ca="1">NETWORKDAYS(LeaveTracker[[#This Row],[Start Date]],LeaveTracker[[#This Row],[End Date]],lstHolidays)</f>
        <v>2</v>
      </c>
      <c r="M5363" s="27"/>
    </row>
    <row r="5364" spans="1:13" ht="30" customHeight="1" x14ac:dyDescent="0.3">
      <c r="A5364" s="27">
        <f t="shared" si="59"/>
        <v>1602</v>
      </c>
      <c r="B5364" s="31">
        <v>45051</v>
      </c>
      <c r="C5364" s="31">
        <v>45043</v>
      </c>
      <c r="D5364" s="19" t="s">
        <v>722</v>
      </c>
      <c r="E5364" s="19" t="str">
        <f>IF(ISBLANK(LeaveTracker[[#This Row],[Employee Name]]),"-----",VLOOKUP(LeaveTracker[[#This Row],[Employee Name]],Employees[[Employee Name]:[Office]],7))</f>
        <v>LCR</v>
      </c>
      <c r="F5364" s="19" t="str">
        <f>IF(ISBLANK(LeaveTracker[[#This Row],[Employee Name]]),"-----",VLOOKUP(LeaveTracker[[#This Row],[Employee Name]],Employees[[Employee Name]:[Office]],6))</f>
        <v>REGULAR</v>
      </c>
      <c r="G5364" s="24">
        <v>45054</v>
      </c>
      <c r="H5364" s="24">
        <v>45054</v>
      </c>
      <c r="I5364" s="19" t="s">
        <v>82</v>
      </c>
      <c r="K5364" s="61" t="str">
        <f ca="1">LeaveTracker[[#This Row],[Days]]&amp;" "&amp;LeaveTracker[[#This Row],[Type of Leave]]</f>
        <v>1 VL</v>
      </c>
      <c r="L5364" s="23">
        <f ca="1">NETWORKDAYS(LeaveTracker[[#This Row],[Start Date]],LeaveTracker[[#This Row],[End Date]],lstHolidays)</f>
        <v>1</v>
      </c>
      <c r="M5364" s="27"/>
    </row>
    <row r="5365" spans="1:13" ht="30" customHeight="1" x14ac:dyDescent="0.3">
      <c r="A5365" s="27">
        <f t="shared" si="59"/>
        <v>1603</v>
      </c>
      <c r="B5365" s="31">
        <v>45051</v>
      </c>
      <c r="C5365" s="31">
        <v>45042</v>
      </c>
      <c r="D5365" s="19" t="s">
        <v>1974</v>
      </c>
      <c r="E5365" s="19" t="str">
        <f>IF(ISBLANK(LeaveTracker[[#This Row],[Employee Name]]),"-----",VLOOKUP(LeaveTracker[[#This Row],[Employee Name]],Employees[[Employee Name]:[Office]],7))</f>
        <v>CENRO</v>
      </c>
      <c r="F5365" s="19">
        <f>IF(ISBLANK(LeaveTracker[[#This Row],[Employee Name]]),"-----",VLOOKUP(LeaveTracker[[#This Row],[Employee Name]],Employees[[Employee Name]:[Office]],6))</f>
        <v>0</v>
      </c>
      <c r="G5365" s="24">
        <v>45056</v>
      </c>
      <c r="H5365" s="24">
        <v>45056</v>
      </c>
      <c r="I5365" s="19" t="s">
        <v>82</v>
      </c>
      <c r="K5365" s="61" t="str">
        <f ca="1">LeaveTracker[[#This Row],[Days]]&amp;" "&amp;LeaveTracker[[#This Row],[Type of Leave]]</f>
        <v>1 VL</v>
      </c>
      <c r="L5365" s="23">
        <f ca="1">NETWORKDAYS(LeaveTracker[[#This Row],[Start Date]],LeaveTracker[[#This Row],[End Date]],lstHolidays)</f>
        <v>1</v>
      </c>
      <c r="M5365" s="27"/>
    </row>
    <row r="5366" spans="1:13" ht="30" customHeight="1" x14ac:dyDescent="0.3">
      <c r="A5366" s="27">
        <v>1603</v>
      </c>
      <c r="B5366" s="31">
        <v>45051</v>
      </c>
      <c r="C5366" s="31">
        <v>45042</v>
      </c>
      <c r="D5366" s="19" t="s">
        <v>1974</v>
      </c>
      <c r="E5366" s="19" t="str">
        <f>IF(ISBLANK(LeaveTracker[[#This Row],[Employee Name]]),"-----",VLOOKUP(LeaveTracker[[#This Row],[Employee Name]],Employees[[Employee Name]:[Office]],7))</f>
        <v>CENRO</v>
      </c>
      <c r="F5366" s="19">
        <f>IF(ISBLANK(LeaveTracker[[#This Row],[Employee Name]]),"-----",VLOOKUP(LeaveTracker[[#This Row],[Employee Name]],Employees[[Employee Name]:[Office]],6))</f>
        <v>0</v>
      </c>
      <c r="G5366" s="24">
        <v>45061</v>
      </c>
      <c r="H5366" s="24">
        <v>45061</v>
      </c>
      <c r="I5366" s="19" t="s">
        <v>82</v>
      </c>
      <c r="K5366" s="61" t="str">
        <f ca="1">LeaveTracker[[#This Row],[Days]]&amp;" "&amp;LeaveTracker[[#This Row],[Type of Leave]]</f>
        <v>1 VL</v>
      </c>
      <c r="L5366" s="23">
        <f ca="1">NETWORKDAYS(LeaveTracker[[#This Row],[Start Date]],LeaveTracker[[#This Row],[End Date]],lstHolidays)</f>
        <v>1</v>
      </c>
      <c r="M5366" s="27"/>
    </row>
    <row r="5367" spans="1:13" ht="30" customHeight="1" x14ac:dyDescent="0.3">
      <c r="A5367" s="27">
        <f t="shared" si="59"/>
        <v>1604</v>
      </c>
      <c r="B5367" s="31">
        <v>45051</v>
      </c>
      <c r="C5367" s="31">
        <v>45044</v>
      </c>
      <c r="D5367" s="19" t="s">
        <v>1103</v>
      </c>
      <c r="E5367" s="19" t="str">
        <f>IF(ISBLANK(LeaveTracker[[#This Row],[Employee Name]]),"-----",VLOOKUP(LeaveTracker[[#This Row],[Employee Name]],Employees[[Employee Name]:[Office]],7))</f>
        <v>CPDO</v>
      </c>
      <c r="F5367" s="19" t="str">
        <f>IF(ISBLANK(LeaveTracker[[#This Row],[Employee Name]]),"-----",VLOOKUP(LeaveTracker[[#This Row],[Employee Name]],Employees[[Employee Name]:[Office]],6))</f>
        <v>REGULAR</v>
      </c>
      <c r="G5367" s="24">
        <v>45040</v>
      </c>
      <c r="H5367" s="24">
        <v>45041</v>
      </c>
      <c r="I5367" s="19" t="s">
        <v>81</v>
      </c>
      <c r="K5367" s="61" t="str">
        <f ca="1">LeaveTracker[[#This Row],[Days]]&amp;" "&amp;LeaveTracker[[#This Row],[Type of Leave]]</f>
        <v>2 SL</v>
      </c>
      <c r="L5367" s="23">
        <f ca="1">NETWORKDAYS(LeaveTracker[[#This Row],[Start Date]],LeaveTracker[[#This Row],[End Date]],lstHolidays)</f>
        <v>2</v>
      </c>
      <c r="M5367" s="27"/>
    </row>
    <row r="5368" spans="1:13" ht="30" customHeight="1" x14ac:dyDescent="0.3">
      <c r="A5368" s="27">
        <f t="shared" si="59"/>
        <v>1605</v>
      </c>
      <c r="B5368" s="31">
        <v>45051</v>
      </c>
      <c r="C5368" s="31">
        <v>45044</v>
      </c>
      <c r="D5368" s="19" t="s">
        <v>415</v>
      </c>
      <c r="E5368" s="19" t="str">
        <f>IF(ISBLANK(LeaveTracker[[#This Row],[Employee Name]]),"-----",VLOOKUP(LeaveTracker[[#This Row],[Employee Name]],Employees[[Employee Name]:[Office]],7))</f>
        <v>CTO</v>
      </c>
      <c r="F5368" s="19" t="str">
        <f>IF(ISBLANK(LeaveTracker[[#This Row],[Employee Name]]),"-----",VLOOKUP(LeaveTracker[[#This Row],[Employee Name]],Employees[[Employee Name]:[Office]],6))</f>
        <v>REGULAR</v>
      </c>
      <c r="G5368" s="24">
        <v>45054</v>
      </c>
      <c r="H5368" s="24">
        <v>45056</v>
      </c>
      <c r="I5368" s="19" t="s">
        <v>82</v>
      </c>
      <c r="K5368" s="61" t="str">
        <f ca="1">LeaveTracker[[#This Row],[Days]]&amp;" "&amp;LeaveTracker[[#This Row],[Type of Leave]]</f>
        <v>3 VL</v>
      </c>
      <c r="L5368" s="23">
        <f ca="1">NETWORKDAYS(LeaveTracker[[#This Row],[Start Date]],LeaveTracker[[#This Row],[End Date]],lstHolidays)</f>
        <v>3</v>
      </c>
      <c r="M5368" s="27"/>
    </row>
    <row r="5369" spans="1:13" ht="30" customHeight="1" x14ac:dyDescent="0.3">
      <c r="A5369" s="27">
        <f t="shared" si="59"/>
        <v>1606</v>
      </c>
      <c r="B5369" s="31">
        <v>45051</v>
      </c>
      <c r="C5369" s="31">
        <v>45048</v>
      </c>
      <c r="D5369" s="19" t="s">
        <v>1080</v>
      </c>
      <c r="E5369" s="19" t="str">
        <f>IF(ISBLANK(LeaveTracker[[#This Row],[Employee Name]]),"-----",VLOOKUP(LeaveTracker[[#This Row],[Employee Name]],Employees[[Employee Name]:[Office]],7))</f>
        <v>CTO</v>
      </c>
      <c r="F5369" s="19" t="str">
        <f>IF(ISBLANK(LeaveTracker[[#This Row],[Employee Name]]),"-----",VLOOKUP(LeaveTracker[[#This Row],[Employee Name]],Employees[[Employee Name]:[Office]],6))</f>
        <v>REGULAR</v>
      </c>
      <c r="G5369" s="24">
        <v>45061</v>
      </c>
      <c r="H5369" s="24">
        <v>45061</v>
      </c>
      <c r="I5369" s="19" t="s">
        <v>82</v>
      </c>
      <c r="K5369" s="61" t="str">
        <f ca="1">LeaveTracker[[#This Row],[Days]]&amp;" "&amp;LeaveTracker[[#This Row],[Type of Leave]]</f>
        <v>1 VL</v>
      </c>
      <c r="L5369" s="23">
        <f ca="1">NETWORKDAYS(LeaveTracker[[#This Row],[Start Date]],LeaveTracker[[#This Row],[End Date]],lstHolidays)</f>
        <v>1</v>
      </c>
      <c r="M5369" s="27"/>
    </row>
    <row r="5370" spans="1:13" ht="30" customHeight="1" x14ac:dyDescent="0.3">
      <c r="A5370" s="27">
        <f t="shared" si="59"/>
        <v>1607</v>
      </c>
      <c r="B5370" s="31">
        <v>45051</v>
      </c>
      <c r="C5370" s="31">
        <v>45048</v>
      </c>
      <c r="D5370" s="19" t="s">
        <v>407</v>
      </c>
      <c r="E5370" s="19" t="str">
        <f>IF(ISBLANK(LeaveTracker[[#This Row],[Employee Name]]),"-----",VLOOKUP(LeaveTracker[[#This Row],[Employee Name]],Employees[[Employee Name]:[Office]],7))</f>
        <v>CTO</v>
      </c>
      <c r="F5370" s="19" t="str">
        <f>IF(ISBLANK(LeaveTracker[[#This Row],[Employee Name]]),"-----",VLOOKUP(LeaveTracker[[#This Row],[Employee Name]],Employees[[Employee Name]:[Office]],6))</f>
        <v>REGULAR</v>
      </c>
      <c r="G5370" s="24">
        <v>45061</v>
      </c>
      <c r="H5370" s="24">
        <v>45061</v>
      </c>
      <c r="I5370" s="19" t="s">
        <v>82</v>
      </c>
      <c r="K5370" s="61" t="str">
        <f ca="1">LeaveTracker[[#This Row],[Days]]&amp;" "&amp;LeaveTracker[[#This Row],[Type of Leave]]</f>
        <v>1 VL</v>
      </c>
      <c r="L5370" s="23">
        <f ca="1">NETWORKDAYS(LeaveTracker[[#This Row],[Start Date]],LeaveTracker[[#This Row],[End Date]],lstHolidays)</f>
        <v>1</v>
      </c>
      <c r="M5370" s="27"/>
    </row>
    <row r="5371" spans="1:13" ht="30" customHeight="1" x14ac:dyDescent="0.3">
      <c r="A5371" s="27">
        <f t="shared" si="59"/>
        <v>1608</v>
      </c>
      <c r="B5371" s="31">
        <v>45051</v>
      </c>
      <c r="C5371" s="31">
        <v>45048</v>
      </c>
      <c r="D5371" s="19" t="s">
        <v>2315</v>
      </c>
      <c r="E5371" s="19">
        <f>IF(ISBLANK(LeaveTracker[[#This Row],[Employee Name]]),"-----",VLOOKUP(LeaveTracker[[#This Row],[Employee Name]],Employees[[Employee Name]:[Office]],7))</f>
        <v>0</v>
      </c>
      <c r="F5371" s="19">
        <f>IF(ISBLANK(LeaveTracker[[#This Row],[Employee Name]]),"-----",VLOOKUP(LeaveTracker[[#This Row],[Employee Name]],Employees[[Employee Name]:[Office]],6))</f>
        <v>0</v>
      </c>
      <c r="G5371" s="24">
        <v>45062</v>
      </c>
      <c r="H5371" s="24">
        <v>45063</v>
      </c>
      <c r="I5371" s="19" t="s">
        <v>82</v>
      </c>
      <c r="K5371" s="61" t="str">
        <f ca="1">LeaveTracker[[#This Row],[Days]]&amp;" "&amp;LeaveTracker[[#This Row],[Type of Leave]]</f>
        <v>2 VL</v>
      </c>
      <c r="L5371" s="23">
        <f ca="1">NETWORKDAYS(LeaveTracker[[#This Row],[Start Date]],LeaveTracker[[#This Row],[End Date]],lstHolidays)</f>
        <v>2</v>
      </c>
      <c r="M5371" s="27"/>
    </row>
    <row r="5372" spans="1:13" ht="30" customHeight="1" x14ac:dyDescent="0.3">
      <c r="A5372" s="27">
        <f t="shared" si="59"/>
        <v>1609</v>
      </c>
      <c r="B5372" s="31">
        <v>45051</v>
      </c>
      <c r="D5372" s="19" t="s">
        <v>2206</v>
      </c>
      <c r="E5372" s="19" t="str">
        <f>IF(ISBLANK(LeaveTracker[[#This Row],[Employee Name]]),"-----",VLOOKUP(LeaveTracker[[#This Row],[Employee Name]],Employees[[Employee Name]:[Office]],7))</f>
        <v>CENRO</v>
      </c>
      <c r="F5372" s="19">
        <f>IF(ISBLANK(LeaveTracker[[#This Row],[Employee Name]]),"-----",VLOOKUP(LeaveTracker[[#This Row],[Employee Name]],Employees[[Employee Name]:[Office]],6))</f>
        <v>0</v>
      </c>
      <c r="G5372" s="24">
        <v>45050</v>
      </c>
      <c r="H5372" s="24">
        <v>45051</v>
      </c>
      <c r="I5372" s="19" t="s">
        <v>82</v>
      </c>
      <c r="K5372" s="61" t="str">
        <f ca="1">LeaveTracker[[#This Row],[Days]]&amp;" "&amp;LeaveTracker[[#This Row],[Type of Leave]]</f>
        <v>2 VL</v>
      </c>
      <c r="L5372" s="23">
        <f ca="1">NETWORKDAYS(LeaveTracker[[#This Row],[Start Date]],LeaveTracker[[#This Row],[End Date]],lstHolidays)</f>
        <v>2</v>
      </c>
      <c r="M5372" s="27"/>
    </row>
    <row r="5373" spans="1:13" ht="30" customHeight="1" x14ac:dyDescent="0.3">
      <c r="A5373" s="27">
        <f t="shared" si="59"/>
        <v>1610</v>
      </c>
      <c r="B5373" s="31">
        <v>45051</v>
      </c>
      <c r="C5373" s="31">
        <v>45048</v>
      </c>
      <c r="D5373" s="19" t="s">
        <v>1802</v>
      </c>
      <c r="E5373" s="19" t="str">
        <f>IF(ISBLANK(LeaveTracker[[#This Row],[Employee Name]]),"-----",VLOOKUP(LeaveTracker[[#This Row],[Employee Name]],Employees[[Employee Name]:[Office]],7))</f>
        <v>CENRO</v>
      </c>
      <c r="F5373" s="19" t="str">
        <f>IF(ISBLANK(LeaveTracker[[#This Row],[Employee Name]]),"-----",VLOOKUP(LeaveTracker[[#This Row],[Employee Name]],Employees[[Employee Name]:[Office]],6))</f>
        <v>CASUAL</v>
      </c>
      <c r="G5373" s="24">
        <v>45043</v>
      </c>
      <c r="H5373" s="24">
        <v>45044</v>
      </c>
      <c r="I5373" s="19" t="s">
        <v>81</v>
      </c>
      <c r="K5373" s="61" t="str">
        <f ca="1">LeaveTracker[[#This Row],[Days]]&amp;" "&amp;LeaveTracker[[#This Row],[Type of Leave]]</f>
        <v>2 SL</v>
      </c>
      <c r="L5373" s="23">
        <f ca="1">NETWORKDAYS(LeaveTracker[[#This Row],[Start Date]],LeaveTracker[[#This Row],[End Date]],lstHolidays)</f>
        <v>2</v>
      </c>
      <c r="M5373" s="27"/>
    </row>
    <row r="5374" spans="1:13" ht="30" customHeight="1" x14ac:dyDescent="0.3">
      <c r="A5374" s="27">
        <v>1610</v>
      </c>
      <c r="B5374" s="31">
        <v>45051</v>
      </c>
      <c r="C5374" s="31">
        <v>45048</v>
      </c>
      <c r="D5374" s="19" t="s">
        <v>1802</v>
      </c>
      <c r="E5374" s="19" t="str">
        <f>IF(ISBLANK(LeaveTracker[[#This Row],[Employee Name]]),"-----",VLOOKUP(LeaveTracker[[#This Row],[Employee Name]],Employees[[Employee Name]:[Office]],7))</f>
        <v>CENRO</v>
      </c>
      <c r="F5374" s="19" t="str">
        <f>IF(ISBLANK(LeaveTracker[[#This Row],[Employee Name]]),"-----",VLOOKUP(LeaveTracker[[#This Row],[Employee Name]],Employees[[Employee Name]:[Office]],6))</f>
        <v>CASUAL</v>
      </c>
      <c r="G5374" s="24">
        <v>45047</v>
      </c>
      <c r="H5374" s="24">
        <v>45047</v>
      </c>
      <c r="I5374" s="19" t="s">
        <v>81</v>
      </c>
      <c r="K5374" s="61" t="str">
        <f>LeaveTracker[[#This Row],[Days]]&amp;" "&amp;LeaveTracker[[#This Row],[Type of Leave]]</f>
        <v>1 SL</v>
      </c>
      <c r="L5374" s="23">
        <v>1</v>
      </c>
      <c r="M5374" s="27"/>
    </row>
    <row r="5375" spans="1:13" ht="30" customHeight="1" x14ac:dyDescent="0.3">
      <c r="A5375" s="27">
        <f t="shared" si="59"/>
        <v>1611</v>
      </c>
      <c r="B5375" s="31">
        <v>45051</v>
      </c>
      <c r="C5375" s="31">
        <v>45048</v>
      </c>
      <c r="D5375" s="19" t="s">
        <v>1804</v>
      </c>
      <c r="E5375" s="19" t="str">
        <f>IF(ISBLANK(LeaveTracker[[#This Row],[Employee Name]]),"-----",VLOOKUP(LeaveTracker[[#This Row],[Employee Name]],Employees[[Employee Name]:[Office]],7))</f>
        <v>CENRO</v>
      </c>
      <c r="F5375" s="19" t="str">
        <f>IF(ISBLANK(LeaveTracker[[#This Row],[Employee Name]]),"-----",VLOOKUP(LeaveTracker[[#This Row],[Employee Name]],Employees[[Employee Name]:[Office]],6))</f>
        <v>CASUAL</v>
      </c>
      <c r="G5375" s="24">
        <v>45047</v>
      </c>
      <c r="H5375" s="24">
        <v>45047</v>
      </c>
      <c r="I5375" s="19" t="s">
        <v>81</v>
      </c>
      <c r="K5375" s="61" t="str">
        <f>LeaveTracker[[#This Row],[Days]]&amp;" "&amp;LeaveTracker[[#This Row],[Type of Leave]]</f>
        <v>1 SL</v>
      </c>
      <c r="L5375" s="23">
        <v>1</v>
      </c>
      <c r="M5375" s="27"/>
    </row>
    <row r="5376" spans="1:13" ht="30" customHeight="1" x14ac:dyDescent="0.3">
      <c r="A5376" s="27">
        <f t="shared" si="59"/>
        <v>1612</v>
      </c>
      <c r="B5376" s="31">
        <v>45051</v>
      </c>
      <c r="C5376" s="31">
        <v>45044</v>
      </c>
      <c r="D5376" s="19" t="s">
        <v>2215</v>
      </c>
      <c r="E5376" s="19" t="str">
        <f>IF(ISBLANK(LeaveTracker[[#This Row],[Employee Name]]),"-----",VLOOKUP(LeaveTracker[[#This Row],[Employee Name]],Employees[[Employee Name]:[Office]],7))</f>
        <v>CENRO</v>
      </c>
      <c r="F5376" s="19" t="str">
        <f>IF(ISBLANK(LeaveTracker[[#This Row],[Employee Name]]),"-----",VLOOKUP(LeaveTracker[[#This Row],[Employee Name]],Employees[[Employee Name]:[Office]],6))</f>
        <v>CASUAL</v>
      </c>
      <c r="G5376" s="24">
        <v>45050</v>
      </c>
      <c r="H5376" s="24">
        <v>45051</v>
      </c>
      <c r="I5376" s="19" t="s">
        <v>82</v>
      </c>
      <c r="K5376" s="61" t="str">
        <f ca="1">LeaveTracker[[#This Row],[Days]]&amp;" "&amp;LeaveTracker[[#This Row],[Type of Leave]]</f>
        <v>2 VL</v>
      </c>
      <c r="L5376" s="23">
        <f ca="1">NETWORKDAYS(LeaveTracker[[#This Row],[Start Date]],LeaveTracker[[#This Row],[End Date]],lstHolidays)</f>
        <v>2</v>
      </c>
      <c r="M5376" s="27"/>
    </row>
    <row r="5377" spans="1:13" ht="30" customHeight="1" x14ac:dyDescent="0.3">
      <c r="A5377" s="27">
        <f t="shared" si="59"/>
        <v>1613</v>
      </c>
      <c r="B5377" s="31">
        <v>45051</v>
      </c>
      <c r="C5377" s="31">
        <v>45048</v>
      </c>
      <c r="D5377" s="19" t="s">
        <v>242</v>
      </c>
      <c r="E5377" s="19" t="str">
        <f>IF(ISBLANK(LeaveTracker[[#This Row],[Employee Name]]),"-----",VLOOKUP(LeaveTracker[[#This Row],[Employee Name]],Employees[[Employee Name]:[Office]],7))</f>
        <v>TCCH/TICC</v>
      </c>
      <c r="F5377" s="19" t="str">
        <f>IF(ISBLANK(LeaveTracker[[#This Row],[Employee Name]]),"-----",VLOOKUP(LeaveTracker[[#This Row],[Employee Name]],Employees[[Employee Name]:[Office]],6))</f>
        <v>REGULAR</v>
      </c>
      <c r="G5377" s="24">
        <v>45043</v>
      </c>
      <c r="H5377" s="24">
        <v>45044</v>
      </c>
      <c r="I5377" s="19" t="s">
        <v>81</v>
      </c>
      <c r="K5377" s="61" t="str">
        <f ca="1">LeaveTracker[[#This Row],[Days]]&amp;" "&amp;LeaveTracker[[#This Row],[Type of Leave]]</f>
        <v>2 SL</v>
      </c>
      <c r="L5377" s="23">
        <f ca="1">NETWORKDAYS(LeaveTracker[[#This Row],[Start Date]],LeaveTracker[[#This Row],[End Date]],lstHolidays)</f>
        <v>2</v>
      </c>
      <c r="M5377" s="27"/>
    </row>
    <row r="5378" spans="1:13" ht="30" customHeight="1" x14ac:dyDescent="0.3">
      <c r="A5378" s="27">
        <f t="shared" si="59"/>
        <v>1614</v>
      </c>
      <c r="B5378" s="31">
        <v>45051</v>
      </c>
      <c r="C5378" s="31">
        <v>45048</v>
      </c>
      <c r="D5378" s="19" t="s">
        <v>612</v>
      </c>
      <c r="E5378" s="19" t="str">
        <f>IF(ISBLANK(LeaveTracker[[#This Row],[Employee Name]]),"-----",VLOOKUP(LeaveTracker[[#This Row],[Employee Name]],Employees[[Employee Name]:[Office]],7))</f>
        <v>CBO</v>
      </c>
      <c r="F5378" s="19" t="str">
        <f>IF(ISBLANK(LeaveTracker[[#This Row],[Employee Name]]),"-----",VLOOKUP(LeaveTracker[[#This Row],[Employee Name]],Employees[[Employee Name]:[Office]],6))</f>
        <v>REGULAR</v>
      </c>
      <c r="G5378" s="24">
        <v>45056</v>
      </c>
      <c r="H5378" s="24">
        <v>45056</v>
      </c>
      <c r="I5378" s="19" t="s">
        <v>82</v>
      </c>
      <c r="K5378" s="61" t="str">
        <f ca="1">LeaveTracker[[#This Row],[Days]]&amp;" "&amp;LeaveTracker[[#This Row],[Type of Leave]]</f>
        <v>1 VL</v>
      </c>
      <c r="L5378" s="23">
        <f ca="1">NETWORKDAYS(LeaveTracker[[#This Row],[Start Date]],LeaveTracker[[#This Row],[End Date]],lstHolidays)</f>
        <v>1</v>
      </c>
      <c r="M5378" s="27"/>
    </row>
    <row r="5379" spans="1:13" ht="30" customHeight="1" x14ac:dyDescent="0.3">
      <c r="A5379" s="27">
        <f t="shared" si="59"/>
        <v>1615</v>
      </c>
      <c r="B5379" s="31">
        <v>45051</v>
      </c>
      <c r="C5379" s="31">
        <v>45048</v>
      </c>
      <c r="D5379" s="19" t="s">
        <v>609</v>
      </c>
      <c r="E5379" s="19" t="str">
        <f>IF(ISBLANK(LeaveTracker[[#This Row],[Employee Name]]),"-----",VLOOKUP(LeaveTracker[[#This Row],[Employee Name]],Employees[[Employee Name]:[Office]],7))</f>
        <v>CBO</v>
      </c>
      <c r="F5379" s="19" t="str">
        <f>IF(ISBLANK(LeaveTracker[[#This Row],[Employee Name]]),"-----",VLOOKUP(LeaveTracker[[#This Row],[Employee Name]],Employees[[Employee Name]:[Office]],6))</f>
        <v>REGULAR</v>
      </c>
      <c r="G5379" s="24">
        <v>45055</v>
      </c>
      <c r="H5379" s="24">
        <v>45055</v>
      </c>
      <c r="I5379" s="19" t="s">
        <v>298</v>
      </c>
      <c r="J5379" s="43" t="s">
        <v>105</v>
      </c>
      <c r="K5379" s="61" t="str">
        <f ca="1">LeaveTracker[[#This Row],[Days]]&amp;" "&amp;LeaveTracker[[#This Row],[Type of Leave]]</f>
        <v>1 OTHER</v>
      </c>
      <c r="L5379" s="23">
        <f ca="1">NETWORKDAYS(LeaveTracker[[#This Row],[Start Date]],LeaveTracker[[#This Row],[End Date]],lstHolidays)</f>
        <v>1</v>
      </c>
      <c r="M5379" s="27"/>
    </row>
    <row r="5380" spans="1:13" ht="30" customHeight="1" x14ac:dyDescent="0.3">
      <c r="A5380" s="27">
        <f t="shared" si="59"/>
        <v>1616</v>
      </c>
      <c r="B5380" s="31">
        <v>45051</v>
      </c>
      <c r="C5380" s="31">
        <v>45048</v>
      </c>
      <c r="D5380" s="19" t="s">
        <v>2316</v>
      </c>
      <c r="E5380" s="19" t="str">
        <f>IF(ISBLANK(LeaveTracker[[#This Row],[Employee Name]]),"-----",VLOOKUP(LeaveTracker[[#This Row],[Employee Name]],Employees[[Employee Name]:[Office]],7))</f>
        <v>CTO</v>
      </c>
      <c r="F5380" s="19">
        <f>IF(ISBLANK(LeaveTracker[[#This Row],[Employee Name]]),"-----",VLOOKUP(LeaveTracker[[#This Row],[Employee Name]],Employees[[Employee Name]:[Office]],6))</f>
        <v>0</v>
      </c>
      <c r="G5380" s="24">
        <v>45057</v>
      </c>
      <c r="H5380" s="24">
        <v>45057</v>
      </c>
      <c r="I5380" s="19" t="s">
        <v>298</v>
      </c>
      <c r="J5380" s="43" t="s">
        <v>105</v>
      </c>
      <c r="K5380" s="61" t="str">
        <f ca="1">LeaveTracker[[#This Row],[Days]]&amp;" "&amp;LeaveTracker[[#This Row],[Type of Leave]]</f>
        <v>1 OTHER</v>
      </c>
      <c r="L5380" s="23">
        <f ca="1">NETWORKDAYS(LeaveTracker[[#This Row],[Start Date]],LeaveTracker[[#This Row],[End Date]],lstHolidays)</f>
        <v>1</v>
      </c>
      <c r="M5380" s="27"/>
    </row>
    <row r="5381" spans="1:13" ht="30" customHeight="1" x14ac:dyDescent="0.3">
      <c r="A5381" s="27">
        <f t="shared" si="59"/>
        <v>1617</v>
      </c>
      <c r="B5381" s="31">
        <v>45051</v>
      </c>
      <c r="C5381" s="31">
        <v>45048</v>
      </c>
      <c r="D5381" s="19" t="s">
        <v>121</v>
      </c>
      <c r="E5381" s="19" t="str">
        <f>IF(ISBLANK(LeaveTracker[[#This Row],[Employee Name]]),"-----",VLOOKUP(LeaveTracker[[#This Row],[Employee Name]],Employees[[Employee Name]:[Office]],7))</f>
        <v>CHARACTER OFFICE</v>
      </c>
      <c r="F5381" s="19" t="str">
        <f>IF(ISBLANK(LeaveTracker[[#This Row],[Employee Name]]),"-----",VLOOKUP(LeaveTracker[[#This Row],[Employee Name]],Employees[[Employee Name]:[Office]],6))</f>
        <v>REGULAR</v>
      </c>
      <c r="G5381" s="24">
        <v>45044</v>
      </c>
      <c r="H5381" s="24">
        <v>45044</v>
      </c>
      <c r="I5381" s="19" t="s">
        <v>81</v>
      </c>
      <c r="K5381" s="61" t="str">
        <f ca="1">LeaveTracker[[#This Row],[Days]]&amp;" "&amp;LeaveTracker[[#This Row],[Type of Leave]]</f>
        <v>1 SL</v>
      </c>
      <c r="L5381" s="23">
        <f ca="1">NETWORKDAYS(LeaveTracker[[#This Row],[Start Date]],LeaveTracker[[#This Row],[End Date]],lstHolidays)</f>
        <v>1</v>
      </c>
      <c r="M5381" s="27"/>
    </row>
    <row r="5382" spans="1:13" ht="30" customHeight="1" x14ac:dyDescent="0.3">
      <c r="A5382" s="27">
        <f t="shared" si="59"/>
        <v>1618</v>
      </c>
      <c r="B5382" s="31">
        <v>45051</v>
      </c>
      <c r="C5382" s="31">
        <v>45047</v>
      </c>
      <c r="D5382" s="19" t="s">
        <v>601</v>
      </c>
      <c r="E5382" s="19" t="str">
        <f>IF(ISBLANK(LeaveTracker[[#This Row],[Employee Name]]),"-----",VLOOKUP(LeaveTracker[[#This Row],[Employee Name]],Employees[[Employee Name]:[Office]],7))</f>
        <v>MAHOGANY MARKET</v>
      </c>
      <c r="F5382" s="19" t="str">
        <f>IF(ISBLANK(LeaveTracker[[#This Row],[Employee Name]]),"-----",VLOOKUP(LeaveTracker[[#This Row],[Employee Name]],Employees[[Employee Name]:[Office]],6))</f>
        <v>REGULAR</v>
      </c>
      <c r="G5382" s="24">
        <v>45046</v>
      </c>
      <c r="H5382" s="24">
        <v>45046</v>
      </c>
      <c r="I5382" s="19" t="s">
        <v>81</v>
      </c>
      <c r="K5382" s="61" t="str">
        <f ca="1">LeaveTracker[[#This Row],[Days]]&amp;" "&amp;LeaveTracker[[#This Row],[Type of Leave]]</f>
        <v>0 SL</v>
      </c>
      <c r="L5382" s="23">
        <f ca="1">NETWORKDAYS(LeaveTracker[[#This Row],[Start Date]],LeaveTracker[[#This Row],[End Date]],lstHolidays)</f>
        <v>0</v>
      </c>
      <c r="M5382" s="27"/>
    </row>
    <row r="5383" spans="1:13" ht="30" customHeight="1" x14ac:dyDescent="0.3">
      <c r="A5383" s="27">
        <f t="shared" si="59"/>
        <v>1619</v>
      </c>
      <c r="B5383" s="31">
        <v>45051</v>
      </c>
      <c r="C5383" s="31">
        <v>45048</v>
      </c>
      <c r="D5383" s="19" t="s">
        <v>501</v>
      </c>
      <c r="E5383" s="19" t="str">
        <f>IF(ISBLANK(LeaveTracker[[#This Row],[Employee Name]]),"-----",VLOOKUP(LeaveTracker[[#This Row],[Employee Name]],Employees[[Employee Name]:[Office]],7))</f>
        <v>COOPERATIVE OFFICE</v>
      </c>
      <c r="F5383" s="19" t="str">
        <f>IF(ISBLANK(LeaveTracker[[#This Row],[Employee Name]]),"-----",VLOOKUP(LeaveTracker[[#This Row],[Employee Name]],Employees[[Employee Name]:[Office]],6))</f>
        <v>REGULAR</v>
      </c>
      <c r="G5383" s="24">
        <v>45044</v>
      </c>
      <c r="H5383" s="24">
        <v>45044</v>
      </c>
      <c r="I5383" s="19" t="s">
        <v>81</v>
      </c>
      <c r="K5383" s="61" t="str">
        <f ca="1">LeaveTracker[[#This Row],[Days]]&amp;" "&amp;LeaveTracker[[#This Row],[Type of Leave]]</f>
        <v>1 SL</v>
      </c>
      <c r="L5383" s="23">
        <f ca="1">NETWORKDAYS(LeaveTracker[[#This Row],[Start Date]],LeaveTracker[[#This Row],[End Date]],lstHolidays)</f>
        <v>1</v>
      </c>
      <c r="M5383" s="27"/>
    </row>
    <row r="5384" spans="1:13" ht="30" customHeight="1" x14ac:dyDescent="0.3">
      <c r="A5384" s="27">
        <f t="shared" si="59"/>
        <v>1620</v>
      </c>
      <c r="B5384" s="31">
        <v>45051</v>
      </c>
      <c r="C5384" s="31">
        <v>45048</v>
      </c>
      <c r="D5384" s="19" t="s">
        <v>632</v>
      </c>
      <c r="E5384" s="19" t="str">
        <f>IF(ISBLANK(LeaveTracker[[#This Row],[Employee Name]]),"-----",VLOOKUP(LeaveTracker[[#This Row],[Employee Name]],Employees[[Employee Name]:[Office]],7))</f>
        <v>LIBRARY</v>
      </c>
      <c r="F5384" s="19" t="str">
        <f>IF(ISBLANK(LeaveTracker[[#This Row],[Employee Name]]),"-----",VLOOKUP(LeaveTracker[[#This Row],[Employee Name]],Employees[[Employee Name]:[Office]],6))</f>
        <v>REGULAR</v>
      </c>
      <c r="G5384" s="24">
        <v>45043</v>
      </c>
      <c r="H5384" s="24">
        <v>45044</v>
      </c>
      <c r="I5384" s="19" t="s">
        <v>81</v>
      </c>
      <c r="K5384" s="61" t="str">
        <f ca="1">LeaveTracker[[#This Row],[Days]]&amp;" "&amp;LeaveTracker[[#This Row],[Type of Leave]]</f>
        <v>2 SL</v>
      </c>
      <c r="L5384" s="23">
        <f ca="1">NETWORKDAYS(LeaveTracker[[#This Row],[Start Date]],LeaveTracker[[#This Row],[End Date]],lstHolidays)</f>
        <v>2</v>
      </c>
      <c r="M5384" s="27"/>
    </row>
    <row r="5385" spans="1:13" ht="30" customHeight="1" x14ac:dyDescent="0.3">
      <c r="A5385" s="27">
        <f t="shared" si="59"/>
        <v>1621</v>
      </c>
      <c r="B5385" s="31">
        <v>45051</v>
      </c>
      <c r="C5385" s="31">
        <v>45048</v>
      </c>
      <c r="D5385" s="19" t="s">
        <v>1927</v>
      </c>
      <c r="E5385" s="19" t="str">
        <f>IF(ISBLANK(LeaveTracker[[#This Row],[Employee Name]]),"-----",VLOOKUP(LeaveTracker[[#This Row],[Employee Name]],Employees[[Employee Name]:[Office]],7))</f>
        <v>INTERNAL</v>
      </c>
      <c r="F5385" s="19" t="str">
        <f>IF(ISBLANK(LeaveTracker[[#This Row],[Employee Name]]),"-----",VLOOKUP(LeaveTracker[[#This Row],[Employee Name]],Employees[[Employee Name]:[Office]],6))</f>
        <v>CASUAL</v>
      </c>
      <c r="G5385" s="24">
        <v>45044</v>
      </c>
      <c r="H5385" s="24">
        <v>45044</v>
      </c>
      <c r="I5385" s="19" t="s">
        <v>81</v>
      </c>
      <c r="K5385" s="61" t="str">
        <f ca="1">LeaveTracker[[#This Row],[Days]]&amp;" "&amp;LeaveTracker[[#This Row],[Type of Leave]]</f>
        <v>1 SL</v>
      </c>
      <c r="L5385" s="23">
        <f ca="1">NETWORKDAYS(LeaveTracker[[#This Row],[Start Date]],LeaveTracker[[#This Row],[End Date]],lstHolidays)</f>
        <v>1</v>
      </c>
      <c r="M5385" s="27"/>
    </row>
    <row r="5386" spans="1:13" ht="30" customHeight="1" x14ac:dyDescent="0.3">
      <c r="A5386" s="27">
        <f t="shared" si="59"/>
        <v>1622</v>
      </c>
      <c r="B5386" s="31">
        <v>45051</v>
      </c>
      <c r="C5386" s="31">
        <v>45048</v>
      </c>
      <c r="D5386" s="19" t="s">
        <v>1768</v>
      </c>
      <c r="E5386" s="19" t="str">
        <f>IF(ISBLANK(LeaveTracker[[#This Row],[Employee Name]]),"-----",VLOOKUP(LeaveTracker[[#This Row],[Employee Name]],Employees[[Employee Name]:[Office]],7))</f>
        <v>GSO</v>
      </c>
      <c r="F5386" s="19" t="str">
        <f>IF(ISBLANK(LeaveTracker[[#This Row],[Employee Name]]),"-----",VLOOKUP(LeaveTracker[[#This Row],[Employee Name]],Employees[[Employee Name]:[Office]],6))</f>
        <v>CASUAL</v>
      </c>
      <c r="G5386" s="24">
        <v>45054</v>
      </c>
      <c r="H5386" s="24">
        <v>45054</v>
      </c>
      <c r="I5386" s="19" t="s">
        <v>82</v>
      </c>
      <c r="K5386" s="61" t="str">
        <f ca="1">LeaveTracker[[#This Row],[Days]]&amp;" "&amp;LeaveTracker[[#This Row],[Type of Leave]]</f>
        <v>1 VL</v>
      </c>
      <c r="L5386" s="23">
        <f ca="1">NETWORKDAYS(LeaveTracker[[#This Row],[Start Date]],LeaveTracker[[#This Row],[End Date]],lstHolidays)</f>
        <v>1</v>
      </c>
      <c r="M5386" s="27"/>
    </row>
    <row r="5387" spans="1:13" ht="30" customHeight="1" x14ac:dyDescent="0.3">
      <c r="A5387" s="27">
        <f t="shared" si="59"/>
        <v>1623</v>
      </c>
      <c r="B5387" s="31">
        <v>45051</v>
      </c>
      <c r="C5387" s="31">
        <v>45048</v>
      </c>
      <c r="D5387" s="19" t="s">
        <v>1785</v>
      </c>
      <c r="E5387" s="19" t="str">
        <f>IF(ISBLANK(LeaveTracker[[#This Row],[Employee Name]]),"-----",VLOOKUP(LeaveTracker[[#This Row],[Employee Name]],Employees[[Employee Name]:[Office]],7))</f>
        <v>SP</v>
      </c>
      <c r="F5387" s="19" t="str">
        <f>IF(ISBLANK(LeaveTracker[[#This Row],[Employee Name]]),"-----",VLOOKUP(LeaveTracker[[#This Row],[Employee Name]],Employees[[Employee Name]:[Office]],6))</f>
        <v>CASUAL</v>
      </c>
      <c r="G5387" s="24">
        <v>45040</v>
      </c>
      <c r="H5387" s="24">
        <v>45044</v>
      </c>
      <c r="I5387" s="19" t="s">
        <v>81</v>
      </c>
      <c r="K5387" s="61" t="str">
        <f ca="1">LeaveTracker[[#This Row],[Days]]&amp;" "&amp;LeaveTracker[[#This Row],[Type of Leave]]</f>
        <v>5 SL</v>
      </c>
      <c r="L5387" s="23">
        <f ca="1">NETWORKDAYS(LeaveTracker[[#This Row],[Start Date]],LeaveTracker[[#This Row],[End Date]],lstHolidays)</f>
        <v>5</v>
      </c>
      <c r="M5387" s="27"/>
    </row>
    <row r="5388" spans="1:13" ht="30" customHeight="1" x14ac:dyDescent="0.3">
      <c r="A5388" s="27">
        <f t="shared" si="59"/>
        <v>1624</v>
      </c>
      <c r="B5388" s="31">
        <v>45051</v>
      </c>
      <c r="C5388" s="31">
        <v>45048</v>
      </c>
      <c r="D5388" s="19" t="s">
        <v>355</v>
      </c>
      <c r="E5388" s="19" t="str">
        <f>IF(ISBLANK(LeaveTracker[[#This Row],[Employee Name]]),"-----",VLOOKUP(LeaveTracker[[#This Row],[Employee Name]],Employees[[Employee Name]:[Office]],7))</f>
        <v>LCR</v>
      </c>
      <c r="F5388" s="19" t="str">
        <f>IF(ISBLANK(LeaveTracker[[#This Row],[Employee Name]]),"-----",VLOOKUP(LeaveTracker[[#This Row],[Employee Name]],Employees[[Employee Name]:[Office]],6))</f>
        <v>REGULAR</v>
      </c>
      <c r="G5388" s="24">
        <v>45061</v>
      </c>
      <c r="H5388" s="24">
        <v>45061</v>
      </c>
      <c r="I5388" s="19" t="s">
        <v>298</v>
      </c>
      <c r="J5388" s="43" t="s">
        <v>105</v>
      </c>
      <c r="K5388" s="61" t="str">
        <f ca="1">LeaveTracker[[#This Row],[Days]]&amp;" "&amp;LeaveTracker[[#This Row],[Type of Leave]]</f>
        <v>1 OTHER</v>
      </c>
      <c r="L5388" s="23">
        <f ca="1">NETWORKDAYS(LeaveTracker[[#This Row],[Start Date]],LeaveTracker[[#This Row],[End Date]],lstHolidays)</f>
        <v>1</v>
      </c>
      <c r="M5388" s="27"/>
    </row>
    <row r="5389" spans="1:13" ht="30" customHeight="1" x14ac:dyDescent="0.3">
      <c r="A5389" s="27">
        <f t="shared" si="59"/>
        <v>1625</v>
      </c>
      <c r="B5389" s="31">
        <v>45051</v>
      </c>
      <c r="C5389" s="31">
        <v>45049</v>
      </c>
      <c r="D5389" s="19" t="s">
        <v>849</v>
      </c>
      <c r="E5389" s="19" t="str">
        <f>IF(ISBLANK(LeaveTracker[[#This Row],[Employee Name]]),"-----",VLOOKUP(LeaveTracker[[#This Row],[Employee Name]],Employees[[Employee Name]:[Office]],7))</f>
        <v>MO</v>
      </c>
      <c r="F5389" s="19" t="str">
        <f>IF(ISBLANK(LeaveTracker[[#This Row],[Employee Name]]),"-----",VLOOKUP(LeaveTracker[[#This Row],[Employee Name]],Employees[[Employee Name]:[Office]],6))</f>
        <v>REGULAR</v>
      </c>
      <c r="G5389" s="24">
        <v>45048</v>
      </c>
      <c r="H5389" s="24">
        <v>45048</v>
      </c>
      <c r="I5389" s="19" t="s">
        <v>81</v>
      </c>
      <c r="K5389" s="61" t="str">
        <f ca="1">LeaveTracker[[#This Row],[Days]]&amp;" "&amp;LeaveTracker[[#This Row],[Type of Leave]]</f>
        <v>1 SL</v>
      </c>
      <c r="L5389" s="23">
        <f ca="1">NETWORKDAYS(LeaveTracker[[#This Row],[Start Date]],LeaveTracker[[#This Row],[End Date]],lstHolidays)</f>
        <v>1</v>
      </c>
      <c r="M5389" s="27"/>
    </row>
    <row r="5390" spans="1:13" ht="30" customHeight="1" x14ac:dyDescent="0.3">
      <c r="A5390" s="27">
        <f t="shared" si="59"/>
        <v>1626</v>
      </c>
      <c r="B5390" s="31">
        <v>45051</v>
      </c>
      <c r="C5390" s="31">
        <v>45049</v>
      </c>
      <c r="D5390" s="19" t="s">
        <v>849</v>
      </c>
      <c r="E5390" s="19" t="str">
        <f>IF(ISBLANK(LeaveTracker[[#This Row],[Employee Name]]),"-----",VLOOKUP(LeaveTracker[[#This Row],[Employee Name]],Employees[[Employee Name]:[Office]],7))</f>
        <v>MO</v>
      </c>
      <c r="F5390" s="19" t="str">
        <f>IF(ISBLANK(LeaveTracker[[#This Row],[Employee Name]]),"-----",VLOOKUP(LeaveTracker[[#This Row],[Employee Name]],Employees[[Employee Name]:[Office]],6))</f>
        <v>REGULAR</v>
      </c>
      <c r="G5390" s="24">
        <v>45040</v>
      </c>
      <c r="H5390" s="24">
        <v>45040</v>
      </c>
      <c r="I5390" s="19" t="s">
        <v>81</v>
      </c>
      <c r="K5390" s="61" t="str">
        <f ca="1">LeaveTracker[[#This Row],[Days]]&amp;" "&amp;LeaveTracker[[#This Row],[Type of Leave]]</f>
        <v>1 SL</v>
      </c>
      <c r="L5390" s="23">
        <f ca="1">NETWORKDAYS(LeaveTracker[[#This Row],[Start Date]],LeaveTracker[[#This Row],[End Date]],lstHolidays)</f>
        <v>1</v>
      </c>
      <c r="M5390" s="27"/>
    </row>
    <row r="5391" spans="1:13" ht="30" customHeight="1" x14ac:dyDescent="0.3">
      <c r="A5391" s="27">
        <f t="shared" si="59"/>
        <v>1627</v>
      </c>
      <c r="B5391" s="31">
        <v>45051</v>
      </c>
      <c r="C5391" s="31">
        <v>45049</v>
      </c>
      <c r="D5391" s="19" t="s">
        <v>464</v>
      </c>
      <c r="E5391" s="19" t="str">
        <f>IF(ISBLANK(LeaveTracker[[#This Row],[Employee Name]]),"-----",VLOOKUP(LeaveTracker[[#This Row],[Employee Name]],Employees[[Employee Name]:[Office]],7))</f>
        <v>ASSESSORS OFFICE</v>
      </c>
      <c r="F5391" s="19" t="str">
        <f>IF(ISBLANK(LeaveTracker[[#This Row],[Employee Name]]),"-----",VLOOKUP(LeaveTracker[[#This Row],[Employee Name]],Employees[[Employee Name]:[Office]],6))</f>
        <v>REGULAR</v>
      </c>
      <c r="G5391" s="24">
        <v>45048</v>
      </c>
      <c r="H5391" s="24">
        <v>45048</v>
      </c>
      <c r="I5391" s="19" t="s">
        <v>81</v>
      </c>
      <c r="K5391" s="61" t="str">
        <f ca="1">LeaveTracker[[#This Row],[Days]]&amp;" "&amp;LeaveTracker[[#This Row],[Type of Leave]]</f>
        <v>1 SL</v>
      </c>
      <c r="L5391" s="23">
        <f ca="1">NETWORKDAYS(LeaveTracker[[#This Row],[Start Date]],LeaveTracker[[#This Row],[End Date]],lstHolidays)</f>
        <v>1</v>
      </c>
      <c r="M5391" s="27"/>
    </row>
    <row r="5392" spans="1:13" ht="30" customHeight="1" x14ac:dyDescent="0.3">
      <c r="A5392" s="27">
        <f t="shared" si="59"/>
        <v>1628</v>
      </c>
      <c r="B5392" s="31">
        <v>45051</v>
      </c>
      <c r="C5392" s="31">
        <v>45042</v>
      </c>
      <c r="D5392" s="19" t="s">
        <v>1902</v>
      </c>
      <c r="E5392" s="19" t="str">
        <f>IF(ISBLANK(LeaveTracker[[#This Row],[Employee Name]]),"-----",VLOOKUP(LeaveTracker[[#This Row],[Employee Name]],Employees[[Employee Name]:[Office]],7))</f>
        <v>ONT</v>
      </c>
      <c r="F5392" s="19" t="str">
        <f>IF(ISBLANK(LeaveTracker[[#This Row],[Employee Name]]),"-----",VLOOKUP(LeaveTracker[[#This Row],[Employee Name]],Employees[[Employee Name]:[Office]],6))</f>
        <v>REGULAR</v>
      </c>
      <c r="G5392" s="24">
        <v>45055</v>
      </c>
      <c r="H5392" s="24">
        <v>45055</v>
      </c>
      <c r="I5392" s="19" t="s">
        <v>82</v>
      </c>
      <c r="K5392" s="61" t="str">
        <f ca="1">LeaveTracker[[#This Row],[Days]]&amp;" "&amp;LeaveTracker[[#This Row],[Type of Leave]]</f>
        <v>1 VL</v>
      </c>
      <c r="L5392" s="23">
        <f ca="1">NETWORKDAYS(LeaveTracker[[#This Row],[Start Date]],LeaveTracker[[#This Row],[End Date]],lstHolidays)</f>
        <v>1</v>
      </c>
      <c r="M5392" s="27"/>
    </row>
    <row r="5393" spans="1:13" ht="30" customHeight="1" x14ac:dyDescent="0.3">
      <c r="A5393" s="27">
        <f t="shared" si="59"/>
        <v>1629</v>
      </c>
      <c r="B5393" s="31">
        <v>45051</v>
      </c>
      <c r="C5393" s="31">
        <v>45042</v>
      </c>
      <c r="D5393" s="19" t="s">
        <v>1902</v>
      </c>
      <c r="E5393" s="19" t="str">
        <f>IF(ISBLANK(LeaveTracker[[#This Row],[Employee Name]]),"-----",VLOOKUP(LeaveTracker[[#This Row],[Employee Name]],Employees[[Employee Name]:[Office]],7))</f>
        <v>ONT</v>
      </c>
      <c r="F5393" s="19" t="str">
        <f>IF(ISBLANK(LeaveTracker[[#This Row],[Employee Name]]),"-----",VLOOKUP(LeaveTracker[[#This Row],[Employee Name]],Employees[[Employee Name]:[Office]],6))</f>
        <v>REGULAR</v>
      </c>
      <c r="G5393" s="24">
        <v>45054</v>
      </c>
      <c r="H5393" s="24">
        <v>45054</v>
      </c>
      <c r="I5393" s="19" t="s">
        <v>298</v>
      </c>
      <c r="J5393" s="43" t="s">
        <v>158</v>
      </c>
      <c r="K5393" s="61" t="str">
        <f ca="1">LeaveTracker[[#This Row],[Days]]&amp;" "&amp;LeaveTracker[[#This Row],[Type of Leave]]</f>
        <v>1 OTHER</v>
      </c>
      <c r="L5393" s="23">
        <f ca="1">NETWORKDAYS(LeaveTracker[[#This Row],[Start Date]],LeaveTracker[[#This Row],[End Date]],lstHolidays)</f>
        <v>1</v>
      </c>
      <c r="M5393" s="27"/>
    </row>
    <row r="5394" spans="1:13" ht="30" customHeight="1" x14ac:dyDescent="0.3">
      <c r="A5394" s="27">
        <f t="shared" si="59"/>
        <v>1630</v>
      </c>
      <c r="B5394" s="31">
        <v>45051</v>
      </c>
      <c r="C5394" s="31">
        <v>45050</v>
      </c>
      <c r="D5394" s="19" t="s">
        <v>1758</v>
      </c>
      <c r="E5394" s="19" t="str">
        <f>IF(ISBLANK(LeaveTracker[[#This Row],[Employee Name]]),"-----",VLOOKUP(LeaveTracker[[#This Row],[Employee Name]],Employees[[Employee Name]:[Office]],7))</f>
        <v>AGRICULTURE OFFICE</v>
      </c>
      <c r="F5394" s="19" t="str">
        <f>IF(ISBLANK(LeaveTracker[[#This Row],[Employee Name]]),"-----",VLOOKUP(LeaveTracker[[#This Row],[Employee Name]],Employees[[Employee Name]:[Office]],6))</f>
        <v>CASUAL</v>
      </c>
      <c r="G5394" s="24">
        <v>45057</v>
      </c>
      <c r="H5394" s="24">
        <v>45061</v>
      </c>
      <c r="I5394" s="19" t="s">
        <v>82</v>
      </c>
      <c r="K5394" s="61" t="str">
        <f ca="1">LeaveTracker[[#This Row],[Days]]&amp;" "&amp;LeaveTracker[[#This Row],[Type of Leave]]</f>
        <v>3 VL</v>
      </c>
      <c r="L5394" s="23">
        <f ca="1">NETWORKDAYS(LeaveTracker[[#This Row],[Start Date]],LeaveTracker[[#This Row],[End Date]],lstHolidays)</f>
        <v>3</v>
      </c>
      <c r="M5394" s="27"/>
    </row>
    <row r="5395" spans="1:13" ht="30" customHeight="1" x14ac:dyDescent="0.3">
      <c r="A5395" s="27">
        <v>1630</v>
      </c>
      <c r="B5395" s="31">
        <v>45051</v>
      </c>
      <c r="C5395" s="31">
        <v>45050</v>
      </c>
      <c r="D5395" s="19" t="s">
        <v>1758</v>
      </c>
      <c r="E5395" s="19" t="str">
        <f>IF(ISBLANK(LeaveTracker[[#This Row],[Employee Name]]),"-----",VLOOKUP(LeaveTracker[[#This Row],[Employee Name]],Employees[[Employee Name]:[Office]],7))</f>
        <v>AGRICULTURE OFFICE</v>
      </c>
      <c r="F5395" s="19" t="str">
        <f>IF(ISBLANK(LeaveTracker[[#This Row],[Employee Name]]),"-----",VLOOKUP(LeaveTracker[[#This Row],[Employee Name]],Employees[[Employee Name]:[Office]],6))</f>
        <v>CASUAL</v>
      </c>
      <c r="G5395" s="24">
        <v>45064</v>
      </c>
      <c r="H5395" s="24">
        <v>45065</v>
      </c>
      <c r="I5395" s="19" t="s">
        <v>82</v>
      </c>
      <c r="K5395" s="61" t="str">
        <f ca="1">LeaveTracker[[#This Row],[Days]]&amp;" "&amp;LeaveTracker[[#This Row],[Type of Leave]]</f>
        <v>2 VL</v>
      </c>
      <c r="L5395" s="23">
        <f ca="1">NETWORKDAYS(LeaveTracker[[#This Row],[Start Date]],LeaveTracker[[#This Row],[End Date]],lstHolidays)</f>
        <v>2</v>
      </c>
      <c r="M5395" s="27"/>
    </row>
    <row r="5396" spans="1:13" ht="30" customHeight="1" x14ac:dyDescent="0.3">
      <c r="A5396" s="27">
        <f t="shared" si="59"/>
        <v>1631</v>
      </c>
      <c r="B5396" s="31">
        <v>45051</v>
      </c>
      <c r="C5396" s="31">
        <v>45043</v>
      </c>
      <c r="D5396" s="19" t="s">
        <v>1850</v>
      </c>
      <c r="E5396" s="19" t="str">
        <f>IF(ISBLANK(LeaveTracker[[#This Row],[Employee Name]]),"-----",VLOOKUP(LeaveTracker[[#This Row],[Employee Name]],Employees[[Employee Name]:[Office]],7))</f>
        <v>CENRO</v>
      </c>
      <c r="F5396" s="19" t="str">
        <f>IF(ISBLANK(LeaveTracker[[#This Row],[Employee Name]]),"-----",VLOOKUP(LeaveTracker[[#This Row],[Employee Name]],Employees[[Employee Name]:[Office]],6))</f>
        <v>CASUAL</v>
      </c>
      <c r="G5396" s="24">
        <v>45042</v>
      </c>
      <c r="H5396" s="24">
        <v>45042</v>
      </c>
      <c r="I5396" s="19" t="s">
        <v>81</v>
      </c>
      <c r="K5396" s="61" t="str">
        <f ca="1">LeaveTracker[[#This Row],[Days]]&amp;" "&amp;LeaveTracker[[#This Row],[Type of Leave]]</f>
        <v>1 SL</v>
      </c>
      <c r="L5396" s="23">
        <f ca="1">NETWORKDAYS(LeaveTracker[[#This Row],[Start Date]],LeaveTracker[[#This Row],[End Date]],lstHolidays)</f>
        <v>1</v>
      </c>
      <c r="M5396" s="27"/>
    </row>
    <row r="5397" spans="1:13" ht="30" customHeight="1" x14ac:dyDescent="0.3">
      <c r="A5397" s="27">
        <f t="shared" si="59"/>
        <v>1632</v>
      </c>
      <c r="B5397" s="31">
        <v>45051</v>
      </c>
      <c r="C5397" s="31">
        <v>45038</v>
      </c>
      <c r="D5397" s="19" t="s">
        <v>1993</v>
      </c>
      <c r="E5397" s="19" t="str">
        <f>IF(ISBLANK(LeaveTracker[[#This Row],[Employee Name]]),"-----",VLOOKUP(LeaveTracker[[#This Row],[Employee Name]],Employees[[Employee Name]:[Office]],7))</f>
        <v>CHO</v>
      </c>
      <c r="F5397" s="19" t="str">
        <f>IF(ISBLANK(LeaveTracker[[#This Row],[Employee Name]]),"-----",VLOOKUP(LeaveTracker[[#This Row],[Employee Name]],Employees[[Employee Name]:[Office]],6))</f>
        <v>CASUAL</v>
      </c>
      <c r="G5397" s="24">
        <v>45035</v>
      </c>
      <c r="H5397" s="24">
        <v>45036</v>
      </c>
      <c r="I5397" s="19" t="s">
        <v>81</v>
      </c>
      <c r="K5397" s="61" t="str">
        <f ca="1">LeaveTracker[[#This Row],[Days]]&amp;" "&amp;LeaveTracker[[#This Row],[Type of Leave]]</f>
        <v>2 SL</v>
      </c>
      <c r="L5397" s="23">
        <f ca="1">NETWORKDAYS(LeaveTracker[[#This Row],[Start Date]],LeaveTracker[[#This Row],[End Date]],lstHolidays)</f>
        <v>2</v>
      </c>
      <c r="M5397" s="27"/>
    </row>
    <row r="5398" spans="1:13" ht="30" customHeight="1" x14ac:dyDescent="0.3">
      <c r="A5398" s="27">
        <f t="shared" si="59"/>
        <v>1633</v>
      </c>
      <c r="B5398" s="31">
        <v>45051</v>
      </c>
      <c r="C5398" s="31">
        <v>45043</v>
      </c>
      <c r="D5398" s="19" t="s">
        <v>2318</v>
      </c>
      <c r="E5398" s="19" t="str">
        <f>IF(ISBLANK(LeaveTracker[[#This Row],[Employee Name]]),"-----",VLOOKUP(LeaveTracker[[#This Row],[Employee Name]],Employees[[Employee Name]:[Office]],7))</f>
        <v>PICNIC GROVE</v>
      </c>
      <c r="F5398" s="19">
        <f>IF(ISBLANK(LeaveTracker[[#This Row],[Employee Name]]),"-----",VLOOKUP(LeaveTracker[[#This Row],[Employee Name]],Employees[[Employee Name]:[Office]],6))</f>
        <v>0</v>
      </c>
      <c r="G5398" s="24">
        <v>45047</v>
      </c>
      <c r="H5398" s="24">
        <v>45077</v>
      </c>
      <c r="I5398" s="19" t="s">
        <v>82</v>
      </c>
      <c r="K5398" s="61" t="str">
        <f ca="1">LeaveTracker[[#This Row],[Days]]&amp;" "&amp;LeaveTracker[[#This Row],[Type of Leave]]</f>
        <v>22 VL</v>
      </c>
      <c r="L5398" s="23">
        <f ca="1">NETWORKDAYS(LeaveTracker[[#This Row],[Start Date]],LeaveTracker[[#This Row],[End Date]],lstHolidays)</f>
        <v>22</v>
      </c>
      <c r="M5398" s="27"/>
    </row>
    <row r="5399" spans="1:13" ht="30" customHeight="1" x14ac:dyDescent="0.3">
      <c r="A5399" s="27">
        <f t="shared" si="59"/>
        <v>1634</v>
      </c>
      <c r="B5399" s="31">
        <v>45051</v>
      </c>
      <c r="C5399" s="31">
        <v>45044</v>
      </c>
      <c r="D5399" s="19" t="s">
        <v>1038</v>
      </c>
      <c r="E5399" s="19" t="str">
        <f>IF(ISBLANK(LeaveTracker[[#This Row],[Employee Name]]),"-----",VLOOKUP(LeaveTracker[[#This Row],[Employee Name]],Employees[[Employee Name]:[Office]],7))</f>
        <v>CENRO</v>
      </c>
      <c r="F5399" s="19" t="str">
        <f>IF(ISBLANK(LeaveTracker[[#This Row],[Employee Name]]),"-----",VLOOKUP(LeaveTracker[[#This Row],[Employee Name]],Employees[[Employee Name]:[Office]],6))</f>
        <v>REGULAR</v>
      </c>
      <c r="G5399" s="24">
        <v>45042</v>
      </c>
      <c r="H5399" s="24">
        <v>45043</v>
      </c>
      <c r="I5399" s="19" t="s">
        <v>81</v>
      </c>
      <c r="K5399" s="61" t="str">
        <f ca="1">LeaveTracker[[#This Row],[Days]]&amp;" "&amp;LeaveTracker[[#This Row],[Type of Leave]]</f>
        <v>2 SL</v>
      </c>
      <c r="L5399" s="23">
        <f ca="1">NETWORKDAYS(LeaveTracker[[#This Row],[Start Date]],LeaveTracker[[#This Row],[End Date]],lstHolidays)</f>
        <v>2</v>
      </c>
      <c r="M5399" s="27"/>
    </row>
    <row r="5400" spans="1:13" ht="30" customHeight="1" x14ac:dyDescent="0.3">
      <c r="A5400" s="27">
        <f t="shared" si="59"/>
        <v>1635</v>
      </c>
      <c r="B5400" s="31">
        <v>45051</v>
      </c>
      <c r="C5400" s="31">
        <v>45045</v>
      </c>
      <c r="D5400" s="19" t="s">
        <v>2320</v>
      </c>
      <c r="E5400" s="19" t="str">
        <f>IF(ISBLANK(LeaveTracker[[#This Row],[Employee Name]]),"-----",VLOOKUP(LeaveTracker[[#This Row],[Employee Name]],Employees[[Employee Name]:[Office]],7))</f>
        <v>PICNIC GROVE</v>
      </c>
      <c r="F5400" s="19">
        <f>IF(ISBLANK(LeaveTracker[[#This Row],[Employee Name]]),"-----",VLOOKUP(LeaveTracker[[#This Row],[Employee Name]],Employees[[Employee Name]:[Office]],6))</f>
        <v>0</v>
      </c>
      <c r="G5400" s="24">
        <v>45062</v>
      </c>
      <c r="H5400" s="24">
        <v>45077</v>
      </c>
      <c r="I5400" s="19" t="s">
        <v>82</v>
      </c>
      <c r="K5400" s="61" t="str">
        <f ca="1">LeaveTracker[[#This Row],[Days]]&amp;" "&amp;LeaveTracker[[#This Row],[Type of Leave]]</f>
        <v>12 VL</v>
      </c>
      <c r="L5400" s="23">
        <f ca="1">NETWORKDAYS(LeaveTracker[[#This Row],[Start Date]],LeaveTracker[[#This Row],[End Date]],lstHolidays)</f>
        <v>12</v>
      </c>
      <c r="M5400" s="27"/>
    </row>
    <row r="5401" spans="1:13" ht="30" customHeight="1" x14ac:dyDescent="0.3">
      <c r="A5401" s="27">
        <f t="shared" si="59"/>
        <v>1636</v>
      </c>
      <c r="B5401" s="31">
        <v>45051</v>
      </c>
      <c r="C5401" s="31">
        <v>45045</v>
      </c>
      <c r="D5401" s="19" t="s">
        <v>1791</v>
      </c>
      <c r="E5401" s="19" t="str">
        <f>IF(ISBLANK(LeaveTracker[[#This Row],[Employee Name]]),"-----",VLOOKUP(LeaveTracker[[#This Row],[Employee Name]],Employees[[Employee Name]:[Office]],7))</f>
        <v>NUTRITION OFFICE</v>
      </c>
      <c r="F5401" s="19" t="str">
        <f>IF(ISBLANK(LeaveTracker[[#This Row],[Employee Name]]),"-----",VLOOKUP(LeaveTracker[[#This Row],[Employee Name]],Employees[[Employee Name]:[Office]],6))</f>
        <v>REGULAR</v>
      </c>
      <c r="G5401" s="24">
        <v>45065</v>
      </c>
      <c r="H5401" s="24">
        <v>45068</v>
      </c>
      <c r="I5401" s="19" t="s">
        <v>82</v>
      </c>
      <c r="K5401" s="61" t="str">
        <f ca="1">LeaveTracker[[#This Row],[Days]]&amp;" "&amp;LeaveTracker[[#This Row],[Type of Leave]]</f>
        <v>2 VL</v>
      </c>
      <c r="L5401" s="23">
        <f ca="1">NETWORKDAYS(LeaveTracker[[#This Row],[Start Date]],LeaveTracker[[#This Row],[End Date]],lstHolidays)</f>
        <v>2</v>
      </c>
      <c r="M5401" s="27"/>
    </row>
    <row r="5402" spans="1:13" ht="30" customHeight="1" x14ac:dyDescent="0.3">
      <c r="A5402" s="27">
        <v>1636</v>
      </c>
      <c r="B5402" s="31">
        <v>45051</v>
      </c>
      <c r="C5402" s="31">
        <v>45045</v>
      </c>
      <c r="D5402" s="19" t="s">
        <v>1791</v>
      </c>
      <c r="E5402" s="19" t="str">
        <f>IF(ISBLANK(LeaveTracker[[#This Row],[Employee Name]]),"-----",VLOOKUP(LeaveTracker[[#This Row],[Employee Name]],Employees[[Employee Name]:[Office]],7))</f>
        <v>NUTRITION OFFICE</v>
      </c>
      <c r="F5402" s="19" t="str">
        <f>IF(ISBLANK(LeaveTracker[[#This Row],[Employee Name]]),"-----",VLOOKUP(LeaveTracker[[#This Row],[Employee Name]],Employees[[Employee Name]:[Office]],6))</f>
        <v>REGULAR</v>
      </c>
      <c r="G5402" s="24">
        <v>45072</v>
      </c>
      <c r="H5402" s="24">
        <v>45075</v>
      </c>
      <c r="I5402" s="19" t="s">
        <v>82</v>
      </c>
      <c r="K5402" s="61" t="str">
        <f ca="1">LeaveTracker[[#This Row],[Days]]&amp;" "&amp;LeaveTracker[[#This Row],[Type of Leave]]</f>
        <v>2 VL</v>
      </c>
      <c r="L5402" s="23">
        <f ca="1">NETWORKDAYS(LeaveTracker[[#This Row],[Start Date]],LeaveTracker[[#This Row],[End Date]],lstHolidays)</f>
        <v>2</v>
      </c>
      <c r="M5402" s="27"/>
    </row>
    <row r="5403" spans="1:13" ht="30" customHeight="1" x14ac:dyDescent="0.3">
      <c r="A5403" s="27">
        <f t="shared" si="59"/>
        <v>1637</v>
      </c>
      <c r="B5403" s="31">
        <v>45051</v>
      </c>
      <c r="C5403" s="31">
        <v>45049</v>
      </c>
      <c r="D5403" s="19" t="s">
        <v>1851</v>
      </c>
      <c r="E5403" s="19" t="str">
        <f>IF(ISBLANK(LeaveTracker[[#This Row],[Employee Name]]),"-----",VLOOKUP(LeaveTracker[[#This Row],[Employee Name]],Employees[[Employee Name]:[Office]],7))</f>
        <v>BIR</v>
      </c>
      <c r="F5403" s="19" t="str">
        <f>IF(ISBLANK(LeaveTracker[[#This Row],[Employee Name]]),"-----",VLOOKUP(LeaveTracker[[#This Row],[Employee Name]],Employees[[Employee Name]:[Office]],6))</f>
        <v>CASUAL</v>
      </c>
      <c r="G5403" s="24">
        <v>45044</v>
      </c>
      <c r="H5403" s="24">
        <v>45044</v>
      </c>
      <c r="I5403" s="19" t="s">
        <v>81</v>
      </c>
      <c r="K5403" s="61" t="str">
        <f ca="1">LeaveTracker[[#This Row],[Days]]&amp;" "&amp;LeaveTracker[[#This Row],[Type of Leave]]</f>
        <v>1 SL</v>
      </c>
      <c r="L5403" s="23">
        <f ca="1">NETWORKDAYS(LeaveTracker[[#This Row],[Start Date]],LeaveTracker[[#This Row],[End Date]],lstHolidays)</f>
        <v>1</v>
      </c>
      <c r="M5403" s="27"/>
    </row>
    <row r="5404" spans="1:13" ht="30" customHeight="1" x14ac:dyDescent="0.3">
      <c r="A5404" s="27">
        <f t="shared" si="59"/>
        <v>1638</v>
      </c>
      <c r="B5404" s="31">
        <v>45051</v>
      </c>
      <c r="C5404" s="31">
        <v>45040</v>
      </c>
      <c r="D5404" s="19" t="s">
        <v>1799</v>
      </c>
      <c r="E5404" s="19" t="str">
        <f>IF(ISBLANK(LeaveTracker[[#This Row],[Employee Name]]),"-----",VLOOKUP(LeaveTracker[[#This Row],[Employee Name]],Employees[[Employee Name]:[Office]],7))</f>
        <v>CENRO</v>
      </c>
      <c r="F5404" s="19" t="str">
        <f>IF(ISBLANK(LeaveTracker[[#This Row],[Employee Name]]),"-----",VLOOKUP(LeaveTracker[[#This Row],[Employee Name]],Employees[[Employee Name]:[Office]],6))</f>
        <v>CASUAL</v>
      </c>
      <c r="G5404" s="24">
        <v>45038</v>
      </c>
      <c r="H5404" s="24">
        <v>45038</v>
      </c>
      <c r="I5404" s="19" t="s">
        <v>81</v>
      </c>
      <c r="K5404" s="61" t="str">
        <f>LeaveTracker[[#This Row],[Days]]&amp;" "&amp;LeaveTracker[[#This Row],[Type of Leave]]</f>
        <v>1 SL</v>
      </c>
      <c r="L5404" s="23">
        <v>1</v>
      </c>
      <c r="M5404" s="27"/>
    </row>
    <row r="5405" spans="1:13" ht="30" customHeight="1" x14ac:dyDescent="0.3">
      <c r="A5405" s="27">
        <f t="shared" si="59"/>
        <v>1639</v>
      </c>
      <c r="B5405" s="31">
        <v>45051</v>
      </c>
      <c r="C5405" s="31">
        <v>45049</v>
      </c>
      <c r="D5405" s="19" t="s">
        <v>1799</v>
      </c>
      <c r="E5405" s="19" t="str">
        <f>IF(ISBLANK(LeaveTracker[[#This Row],[Employee Name]]),"-----",VLOOKUP(LeaveTracker[[#This Row],[Employee Name]],Employees[[Employee Name]:[Office]],7))</f>
        <v>CENRO</v>
      </c>
      <c r="F5405" s="19" t="str">
        <f>IF(ISBLANK(LeaveTracker[[#This Row],[Employee Name]]),"-----",VLOOKUP(LeaveTracker[[#This Row],[Employee Name]],Employees[[Employee Name]:[Office]],6))</f>
        <v>CASUAL</v>
      </c>
      <c r="G5405" s="24">
        <v>45057</v>
      </c>
      <c r="H5405" s="24">
        <v>45057</v>
      </c>
      <c r="I5405" s="19" t="s">
        <v>82</v>
      </c>
      <c r="K5405" s="61" t="str">
        <f ca="1">LeaveTracker[[#This Row],[Days]]&amp;" "&amp;LeaveTracker[[#This Row],[Type of Leave]]</f>
        <v>1 VL</v>
      </c>
      <c r="L5405" s="23">
        <f ca="1">NETWORKDAYS(LeaveTracker[[#This Row],[Start Date]],LeaveTracker[[#This Row],[End Date]],lstHolidays)</f>
        <v>1</v>
      </c>
      <c r="M5405" s="27"/>
    </row>
    <row r="5406" spans="1:13" ht="30" customHeight="1" x14ac:dyDescent="0.3">
      <c r="A5406" s="27">
        <f t="shared" si="59"/>
        <v>1640</v>
      </c>
      <c r="B5406" s="31">
        <v>45051</v>
      </c>
      <c r="C5406" s="31">
        <v>45049</v>
      </c>
      <c r="D5406" s="19" t="s">
        <v>1823</v>
      </c>
      <c r="E5406" s="19" t="str">
        <f>IF(ISBLANK(LeaveTracker[[#This Row],[Employee Name]]),"-----",VLOOKUP(LeaveTracker[[#This Row],[Employee Name]],Employees[[Employee Name]:[Office]],7))</f>
        <v>TICC</v>
      </c>
      <c r="F5406" s="19" t="str">
        <f>IF(ISBLANK(LeaveTracker[[#This Row],[Employee Name]]),"-----",VLOOKUP(LeaveTracker[[#This Row],[Employee Name]],Employees[[Employee Name]:[Office]],6))</f>
        <v>CASUAL</v>
      </c>
      <c r="G5406" s="24">
        <v>45061</v>
      </c>
      <c r="H5406" s="24">
        <v>45062</v>
      </c>
      <c r="I5406" s="19" t="s">
        <v>82</v>
      </c>
      <c r="K5406" s="61" t="str">
        <f ca="1">LeaveTracker[[#This Row],[Days]]&amp;" "&amp;LeaveTracker[[#This Row],[Type of Leave]]</f>
        <v>2 VL</v>
      </c>
      <c r="L5406" s="23">
        <f ca="1">NETWORKDAYS(LeaveTracker[[#This Row],[Start Date]],LeaveTracker[[#This Row],[End Date]],lstHolidays)</f>
        <v>2</v>
      </c>
      <c r="M5406" s="27"/>
    </row>
    <row r="5407" spans="1:13" ht="30" customHeight="1" x14ac:dyDescent="0.3">
      <c r="A5407" s="27">
        <v>1640</v>
      </c>
      <c r="B5407" s="31">
        <v>45051</v>
      </c>
      <c r="C5407" s="31">
        <v>45049</v>
      </c>
      <c r="D5407" s="19" t="s">
        <v>1823</v>
      </c>
      <c r="E5407" s="19" t="str">
        <f>IF(ISBLANK(LeaveTracker[[#This Row],[Employee Name]]),"-----",VLOOKUP(LeaveTracker[[#This Row],[Employee Name]],Employees[[Employee Name]:[Office]],7))</f>
        <v>TICC</v>
      </c>
      <c r="F5407" s="19" t="str">
        <f>IF(ISBLANK(LeaveTracker[[#This Row],[Employee Name]]),"-----",VLOOKUP(LeaveTracker[[#This Row],[Employee Name]],Employees[[Employee Name]:[Office]],6))</f>
        <v>CASUAL</v>
      </c>
      <c r="G5407" s="24">
        <v>45072</v>
      </c>
      <c r="H5407" s="24">
        <v>45073</v>
      </c>
      <c r="I5407" s="19" t="s">
        <v>82</v>
      </c>
      <c r="K5407" s="61" t="str">
        <f ca="1">LeaveTracker[[#This Row],[Days]]&amp;" "&amp;LeaveTracker[[#This Row],[Type of Leave]]</f>
        <v>1 VL</v>
      </c>
      <c r="L5407" s="23">
        <f ca="1">NETWORKDAYS(LeaveTracker[[#This Row],[Start Date]],LeaveTracker[[#This Row],[End Date]],lstHolidays)</f>
        <v>1</v>
      </c>
      <c r="M5407" s="27"/>
    </row>
    <row r="5408" spans="1:13" ht="30" customHeight="1" x14ac:dyDescent="0.3">
      <c r="A5408" s="27">
        <f t="shared" ref="A5408:A5471" si="60">A5407+1</f>
        <v>1641</v>
      </c>
      <c r="B5408" s="31">
        <v>45051</v>
      </c>
      <c r="C5408" s="31">
        <v>45044</v>
      </c>
      <c r="D5408" s="19" t="s">
        <v>1865</v>
      </c>
      <c r="E5408" s="19" t="str">
        <f>IF(ISBLANK(LeaveTracker[[#This Row],[Employee Name]]),"-----",VLOOKUP(LeaveTracker[[#This Row],[Employee Name]],Employees[[Employee Name]:[Office]],7))</f>
        <v>TICC</v>
      </c>
      <c r="F5408" s="19" t="str">
        <f>IF(ISBLANK(LeaveTracker[[#This Row],[Employee Name]]),"-----",VLOOKUP(LeaveTracker[[#This Row],[Employee Name]],Employees[[Employee Name]:[Office]],6))</f>
        <v>CASUAL</v>
      </c>
      <c r="G5408" s="24">
        <v>45054</v>
      </c>
      <c r="H5408" s="24">
        <v>45058</v>
      </c>
      <c r="I5408" s="19" t="s">
        <v>82</v>
      </c>
      <c r="K5408" s="61" t="str">
        <f ca="1">LeaveTracker[[#This Row],[Days]]&amp;" "&amp;LeaveTracker[[#This Row],[Type of Leave]]</f>
        <v>5 VL</v>
      </c>
      <c r="L5408" s="23">
        <f ca="1">NETWORKDAYS(LeaveTracker[[#This Row],[Start Date]],LeaveTracker[[#This Row],[End Date]],lstHolidays)</f>
        <v>5</v>
      </c>
      <c r="M5408" s="27"/>
    </row>
    <row r="5409" spans="1:13" ht="30" customHeight="1" x14ac:dyDescent="0.3">
      <c r="A5409" s="27">
        <f t="shared" si="60"/>
        <v>1642</v>
      </c>
      <c r="B5409" s="31">
        <v>45051</v>
      </c>
      <c r="C5409" s="31">
        <v>45044</v>
      </c>
      <c r="D5409" s="19" t="s">
        <v>252</v>
      </c>
      <c r="E5409" s="19" t="str">
        <f>IF(ISBLANK(LeaveTracker[[#This Row],[Employee Name]]),"-----",VLOOKUP(LeaveTracker[[#This Row],[Employee Name]],Employees[[Employee Name]:[Office]],7))</f>
        <v>TCCH/TICC</v>
      </c>
      <c r="F5409" s="19" t="str">
        <f>IF(ISBLANK(LeaveTracker[[#This Row],[Employee Name]]),"-----",VLOOKUP(LeaveTracker[[#This Row],[Employee Name]],Employees[[Employee Name]:[Office]],6))</f>
        <v>REGULAR</v>
      </c>
      <c r="G5409" s="24">
        <v>45103</v>
      </c>
      <c r="H5409" s="24">
        <v>45103</v>
      </c>
      <c r="I5409" s="19" t="s">
        <v>298</v>
      </c>
      <c r="J5409" s="43" t="s">
        <v>158</v>
      </c>
      <c r="K5409" s="61" t="str">
        <f ca="1">LeaveTracker[[#This Row],[Days]]&amp;" "&amp;LeaveTracker[[#This Row],[Type of Leave]]</f>
        <v>1 OTHER</v>
      </c>
      <c r="L5409" s="23">
        <f ca="1">NETWORKDAYS(LeaveTracker[[#This Row],[Start Date]],LeaveTracker[[#This Row],[End Date]],lstHolidays)</f>
        <v>1</v>
      </c>
      <c r="M5409" s="27"/>
    </row>
    <row r="5410" spans="1:13" ht="30" customHeight="1" x14ac:dyDescent="0.3">
      <c r="A5410" s="27">
        <f t="shared" si="60"/>
        <v>1643</v>
      </c>
      <c r="B5410" s="31">
        <v>45051</v>
      </c>
      <c r="C5410" s="31">
        <v>45044</v>
      </c>
      <c r="D5410" s="19" t="s">
        <v>1879</v>
      </c>
      <c r="E5410" s="19" t="str">
        <f>IF(ISBLANK(LeaveTracker[[#This Row],[Employee Name]]),"-----",VLOOKUP(LeaveTracker[[#This Row],[Employee Name]],Employees[[Employee Name]:[Office]],7))</f>
        <v>TICC</v>
      </c>
      <c r="F5410" s="19" t="str">
        <f>IF(ISBLANK(LeaveTracker[[#This Row],[Employee Name]]),"-----",VLOOKUP(LeaveTracker[[#This Row],[Employee Name]],Employees[[Employee Name]:[Office]],6))</f>
        <v>CASUAL</v>
      </c>
      <c r="G5410" s="24">
        <v>45061</v>
      </c>
      <c r="H5410" s="24">
        <v>45063</v>
      </c>
      <c r="I5410" s="19" t="s">
        <v>82</v>
      </c>
      <c r="K5410" s="61" t="str">
        <f ca="1">LeaveTracker[[#This Row],[Days]]&amp;" "&amp;LeaveTracker[[#This Row],[Type of Leave]]</f>
        <v>3 VL</v>
      </c>
      <c r="L5410" s="23">
        <f ca="1">NETWORKDAYS(LeaveTracker[[#This Row],[Start Date]],LeaveTracker[[#This Row],[End Date]],lstHolidays)</f>
        <v>3</v>
      </c>
      <c r="M5410" s="27"/>
    </row>
    <row r="5411" spans="1:13" ht="30" customHeight="1" x14ac:dyDescent="0.3">
      <c r="A5411" s="27">
        <f t="shared" si="60"/>
        <v>1644</v>
      </c>
      <c r="B5411" s="31">
        <v>45051</v>
      </c>
      <c r="C5411" s="31">
        <v>45049</v>
      </c>
      <c r="D5411" s="19" t="s">
        <v>1775</v>
      </c>
      <c r="E5411" s="19" t="str">
        <f>IF(ISBLANK(LeaveTracker[[#This Row],[Employee Name]]),"-----",VLOOKUP(LeaveTracker[[#This Row],[Employee Name]],Employees[[Employee Name]:[Office]],7))</f>
        <v>GSO</v>
      </c>
      <c r="F5411" s="19" t="str">
        <f>IF(ISBLANK(LeaveTracker[[#This Row],[Employee Name]]),"-----",VLOOKUP(LeaveTracker[[#This Row],[Employee Name]],Employees[[Employee Name]:[Office]],6))</f>
        <v>CASUAL</v>
      </c>
      <c r="G5411" s="24">
        <v>45057</v>
      </c>
      <c r="H5411" s="24">
        <v>45058</v>
      </c>
      <c r="I5411" s="19" t="s">
        <v>82</v>
      </c>
      <c r="K5411" s="61" t="str">
        <f ca="1">LeaveTracker[[#This Row],[Days]]&amp;" "&amp;LeaveTracker[[#This Row],[Type of Leave]]</f>
        <v>2 VL</v>
      </c>
      <c r="L5411" s="23">
        <f ca="1">NETWORKDAYS(LeaveTracker[[#This Row],[Start Date]],LeaveTracker[[#This Row],[End Date]],lstHolidays)</f>
        <v>2</v>
      </c>
      <c r="M5411" s="27"/>
    </row>
    <row r="5412" spans="1:13" ht="30" customHeight="1" x14ac:dyDescent="0.3">
      <c r="A5412" s="27">
        <f t="shared" si="60"/>
        <v>1645</v>
      </c>
      <c r="B5412" s="31">
        <v>45051</v>
      </c>
      <c r="C5412" s="31">
        <v>45049</v>
      </c>
      <c r="D5412" s="19" t="s">
        <v>1741</v>
      </c>
      <c r="E5412" s="19" t="str">
        <f>IF(ISBLANK(LeaveTracker[[#This Row],[Employee Name]]),"-----",VLOOKUP(LeaveTracker[[#This Row],[Employee Name]],Employees[[Employee Name]:[Office]],7))</f>
        <v>ASSESSOR</v>
      </c>
      <c r="F5412" s="19" t="str">
        <f>IF(ISBLANK(LeaveTracker[[#This Row],[Employee Name]]),"-----",VLOOKUP(LeaveTracker[[#This Row],[Employee Name]],Employees[[Employee Name]:[Office]],6))</f>
        <v>CASUAL</v>
      </c>
      <c r="G5412" s="24">
        <v>45051</v>
      </c>
      <c r="H5412" s="24">
        <v>45051</v>
      </c>
      <c r="I5412" s="19" t="s">
        <v>298</v>
      </c>
      <c r="J5412" s="43" t="s">
        <v>105</v>
      </c>
      <c r="K5412" s="61" t="str">
        <f ca="1">LeaveTracker[[#This Row],[Days]]&amp;" "&amp;LeaveTracker[[#This Row],[Type of Leave]]</f>
        <v>1 OTHER</v>
      </c>
      <c r="L5412" s="23">
        <f ca="1">NETWORKDAYS(LeaveTracker[[#This Row],[Start Date]],LeaveTracker[[#This Row],[End Date]],lstHolidays)</f>
        <v>1</v>
      </c>
      <c r="M5412" s="27"/>
    </row>
    <row r="5413" spans="1:13" ht="30" customHeight="1" x14ac:dyDescent="0.3">
      <c r="A5413" s="27">
        <f t="shared" si="60"/>
        <v>1646</v>
      </c>
      <c r="B5413" s="31">
        <v>45051</v>
      </c>
      <c r="C5413" s="31">
        <v>45049</v>
      </c>
      <c r="D5413" s="19" t="s">
        <v>1741</v>
      </c>
      <c r="E5413" s="19" t="str">
        <f>IF(ISBLANK(LeaveTracker[[#This Row],[Employee Name]]),"-----",VLOOKUP(LeaveTracker[[#This Row],[Employee Name]],Employees[[Employee Name]:[Office]],7))</f>
        <v>ASSESSOR</v>
      </c>
      <c r="F5413" s="19" t="str">
        <f>IF(ISBLANK(LeaveTracker[[#This Row],[Employee Name]]),"-----",VLOOKUP(LeaveTracker[[#This Row],[Employee Name]],Employees[[Employee Name]:[Office]],6))</f>
        <v>CASUAL</v>
      </c>
      <c r="G5413" s="24">
        <v>45044</v>
      </c>
      <c r="H5413" s="24">
        <v>45044</v>
      </c>
      <c r="I5413" s="19" t="s">
        <v>81</v>
      </c>
      <c r="K5413" s="61" t="str">
        <f ca="1">LeaveTracker[[#This Row],[Days]]&amp;" "&amp;LeaveTracker[[#This Row],[Type of Leave]]</f>
        <v>1 SL</v>
      </c>
      <c r="L5413" s="23">
        <f ca="1">NETWORKDAYS(LeaveTracker[[#This Row],[Start Date]],LeaveTracker[[#This Row],[End Date]],lstHolidays)</f>
        <v>1</v>
      </c>
      <c r="M5413" s="27"/>
    </row>
    <row r="5414" spans="1:13" ht="30" customHeight="1" x14ac:dyDescent="0.3">
      <c r="A5414" s="27">
        <f t="shared" si="60"/>
        <v>1647</v>
      </c>
      <c r="B5414" s="31">
        <v>45051</v>
      </c>
      <c r="C5414" s="31">
        <v>45048</v>
      </c>
      <c r="D5414" s="19" t="s">
        <v>1797</v>
      </c>
      <c r="E5414" s="19" t="str">
        <f>IF(ISBLANK(LeaveTracker[[#This Row],[Employee Name]]),"-----",VLOOKUP(LeaveTracker[[#This Row],[Employee Name]],Employees[[Employee Name]:[Office]],7))</f>
        <v>ONT</v>
      </c>
      <c r="F5414" s="19" t="str">
        <f>IF(ISBLANK(LeaveTracker[[#This Row],[Employee Name]]),"-----",VLOOKUP(LeaveTracker[[#This Row],[Employee Name]],Employees[[Employee Name]:[Office]],6))</f>
        <v>CASUAL</v>
      </c>
      <c r="G5414" s="24">
        <v>45064</v>
      </c>
      <c r="H5414" s="24">
        <v>45066</v>
      </c>
      <c r="I5414" s="19" t="s">
        <v>82</v>
      </c>
      <c r="K5414" s="61" t="str">
        <f ca="1">LeaveTracker[[#This Row],[Days]]&amp;" "&amp;LeaveTracker[[#This Row],[Type of Leave]]</f>
        <v>2 VL</v>
      </c>
      <c r="L5414" s="23">
        <f ca="1">NETWORKDAYS(LeaveTracker[[#This Row],[Start Date]],LeaveTracker[[#This Row],[End Date]],lstHolidays)</f>
        <v>2</v>
      </c>
      <c r="M5414" s="27"/>
    </row>
    <row r="5415" spans="1:13" ht="30" customHeight="1" x14ac:dyDescent="0.3">
      <c r="A5415" s="27">
        <f t="shared" si="60"/>
        <v>1648</v>
      </c>
      <c r="B5415" s="31">
        <v>45051</v>
      </c>
      <c r="C5415" s="31">
        <v>45048</v>
      </c>
      <c r="D5415" s="19" t="s">
        <v>1034</v>
      </c>
      <c r="E5415" s="19" t="str">
        <f>IF(ISBLANK(LeaveTracker[[#This Row],[Employee Name]]),"-----",VLOOKUP(LeaveTracker[[#This Row],[Employee Name]],Employees[[Employee Name]:[Office]],7))</f>
        <v>ONT</v>
      </c>
      <c r="F5415" s="19" t="str">
        <f>IF(ISBLANK(LeaveTracker[[#This Row],[Employee Name]]),"-----",VLOOKUP(LeaveTracker[[#This Row],[Employee Name]],Employees[[Employee Name]:[Office]],6))</f>
        <v>REGULAR</v>
      </c>
      <c r="G5415" s="24">
        <v>45070</v>
      </c>
      <c r="H5415" s="24">
        <v>45072</v>
      </c>
      <c r="I5415" s="19" t="s">
        <v>298</v>
      </c>
      <c r="J5415" s="43" t="s">
        <v>105</v>
      </c>
      <c r="K5415" s="61" t="str">
        <f ca="1">LeaveTracker[[#This Row],[Days]]&amp;" "&amp;LeaveTracker[[#This Row],[Type of Leave]]</f>
        <v>3 OTHER</v>
      </c>
      <c r="L5415" s="23">
        <f ca="1">NETWORKDAYS(LeaveTracker[[#This Row],[Start Date]],LeaveTracker[[#This Row],[End Date]],lstHolidays)</f>
        <v>3</v>
      </c>
      <c r="M5415" s="27"/>
    </row>
    <row r="5416" spans="1:13" ht="30" customHeight="1" x14ac:dyDescent="0.3">
      <c r="A5416" s="27">
        <f t="shared" si="60"/>
        <v>1649</v>
      </c>
      <c r="B5416" s="31">
        <v>45051</v>
      </c>
      <c r="C5416" s="31">
        <v>45049</v>
      </c>
      <c r="D5416" s="19" t="s">
        <v>385</v>
      </c>
      <c r="E5416" s="19" t="str">
        <f>IF(ISBLANK(LeaveTracker[[#This Row],[Employee Name]]),"-----",VLOOKUP(LeaveTracker[[#This Row],[Employee Name]],Employees[[Employee Name]:[Office]],7))</f>
        <v>ONT</v>
      </c>
      <c r="F5416" s="19" t="str">
        <f>IF(ISBLANK(LeaveTracker[[#This Row],[Employee Name]]),"-----",VLOOKUP(LeaveTracker[[#This Row],[Employee Name]],Employees[[Employee Name]:[Office]],6))</f>
        <v>REGULAR</v>
      </c>
      <c r="G5416" s="24">
        <v>45064</v>
      </c>
      <c r="H5416" s="24">
        <v>45064</v>
      </c>
      <c r="I5416" s="19" t="s">
        <v>298</v>
      </c>
      <c r="J5416" s="43" t="s">
        <v>105</v>
      </c>
      <c r="K5416" s="61" t="str">
        <f ca="1">LeaveTracker[[#This Row],[Days]]&amp;" "&amp;LeaveTracker[[#This Row],[Type of Leave]]</f>
        <v>1 OTHER</v>
      </c>
      <c r="L5416" s="23">
        <f ca="1">NETWORKDAYS(LeaveTracker[[#This Row],[Start Date]],LeaveTracker[[#This Row],[End Date]],lstHolidays)</f>
        <v>1</v>
      </c>
      <c r="M5416" s="27"/>
    </row>
    <row r="5417" spans="1:13" ht="30" customHeight="1" x14ac:dyDescent="0.3">
      <c r="A5417" s="27">
        <f t="shared" si="60"/>
        <v>1650</v>
      </c>
      <c r="B5417" s="31">
        <v>45051</v>
      </c>
      <c r="C5417" s="31">
        <v>45049</v>
      </c>
      <c r="D5417" s="19" t="s">
        <v>385</v>
      </c>
      <c r="E5417" s="19" t="str">
        <f>IF(ISBLANK(LeaveTracker[[#This Row],[Employee Name]]),"-----",VLOOKUP(LeaveTracker[[#This Row],[Employee Name]],Employees[[Employee Name]:[Office]],7))</f>
        <v>ONT</v>
      </c>
      <c r="F5417" s="19" t="str">
        <f>IF(ISBLANK(LeaveTracker[[#This Row],[Employee Name]]),"-----",VLOOKUP(LeaveTracker[[#This Row],[Employee Name]],Employees[[Employee Name]:[Office]],6))</f>
        <v>REGULAR</v>
      </c>
      <c r="G5417" s="24">
        <v>45065</v>
      </c>
      <c r="H5417" s="24">
        <v>45066</v>
      </c>
      <c r="I5417" s="19" t="s">
        <v>82</v>
      </c>
      <c r="K5417" s="61" t="str">
        <f ca="1">LeaveTracker[[#This Row],[Days]]&amp;" "&amp;LeaveTracker[[#This Row],[Type of Leave]]</f>
        <v>1 VL</v>
      </c>
      <c r="L5417" s="23">
        <f ca="1">NETWORKDAYS(LeaveTracker[[#This Row],[Start Date]],LeaveTracker[[#This Row],[End Date]],lstHolidays)</f>
        <v>1</v>
      </c>
      <c r="M5417" s="27"/>
    </row>
    <row r="5418" spans="1:13" ht="30" customHeight="1" x14ac:dyDescent="0.3">
      <c r="A5418" s="27">
        <f t="shared" si="60"/>
        <v>1651</v>
      </c>
      <c r="B5418" s="31">
        <v>45051</v>
      </c>
      <c r="C5418" s="31">
        <v>45049</v>
      </c>
      <c r="D5418" s="19" t="s">
        <v>630</v>
      </c>
      <c r="E5418" s="19" t="str">
        <f>IF(ISBLANK(LeaveTracker[[#This Row],[Employee Name]]),"-----",VLOOKUP(LeaveTracker[[#This Row],[Employee Name]],Employees[[Employee Name]:[Office]],7))</f>
        <v>CCT</v>
      </c>
      <c r="F5418" s="19" t="str">
        <f>IF(ISBLANK(LeaveTracker[[#This Row],[Employee Name]]),"-----",VLOOKUP(LeaveTracker[[#This Row],[Employee Name]],Employees[[Employee Name]:[Office]],6))</f>
        <v>REGULAR</v>
      </c>
      <c r="G5418" s="24">
        <v>45061</v>
      </c>
      <c r="H5418" s="24">
        <v>45061</v>
      </c>
      <c r="I5418" s="19" t="s">
        <v>298</v>
      </c>
      <c r="J5418" s="43" t="s">
        <v>274</v>
      </c>
      <c r="K5418" s="61" t="str">
        <f ca="1">LeaveTracker[[#This Row],[Days]]&amp;" "&amp;LeaveTracker[[#This Row],[Type of Leave]]</f>
        <v>1 OTHER</v>
      </c>
      <c r="L5418" s="23">
        <f ca="1">NETWORKDAYS(LeaveTracker[[#This Row],[Start Date]],LeaveTracker[[#This Row],[End Date]],lstHolidays)</f>
        <v>1</v>
      </c>
      <c r="M5418" s="27"/>
    </row>
    <row r="5419" spans="1:13" ht="30" customHeight="1" x14ac:dyDescent="0.3">
      <c r="A5419" s="27">
        <f t="shared" si="60"/>
        <v>1652</v>
      </c>
      <c r="B5419" s="31">
        <v>45051</v>
      </c>
      <c r="C5419" s="31">
        <v>45048</v>
      </c>
      <c r="D5419" s="19" t="s">
        <v>578</v>
      </c>
      <c r="E5419" s="19" t="str">
        <f>IF(ISBLANK(LeaveTracker[[#This Row],[Employee Name]]),"-----",VLOOKUP(LeaveTracker[[#This Row],[Employee Name]],Employees[[Employee Name]:[Office]],7))</f>
        <v>CCT</v>
      </c>
      <c r="F5419" s="19" t="str">
        <f>IF(ISBLANK(LeaveTracker[[#This Row],[Employee Name]]),"-----",VLOOKUP(LeaveTracker[[#This Row],[Employee Name]],Employees[[Employee Name]:[Office]],6))</f>
        <v>REGULAR</v>
      </c>
      <c r="G5419" s="24">
        <v>45061</v>
      </c>
      <c r="H5419" s="24">
        <v>45062</v>
      </c>
      <c r="I5419" s="19" t="s">
        <v>82</v>
      </c>
      <c r="K5419" s="61" t="str">
        <f ca="1">LeaveTracker[[#This Row],[Days]]&amp;" "&amp;LeaveTracker[[#This Row],[Type of Leave]]</f>
        <v>2 VL</v>
      </c>
      <c r="L5419" s="23">
        <f ca="1">NETWORKDAYS(LeaveTracker[[#This Row],[Start Date]],LeaveTracker[[#This Row],[End Date]],lstHolidays)</f>
        <v>2</v>
      </c>
      <c r="M5419" s="27"/>
    </row>
    <row r="5420" spans="1:13" ht="30" customHeight="1" x14ac:dyDescent="0.3">
      <c r="A5420" s="27">
        <f t="shared" si="60"/>
        <v>1653</v>
      </c>
      <c r="B5420" s="31">
        <v>45051</v>
      </c>
      <c r="C5420" s="31">
        <v>45048</v>
      </c>
      <c r="D5420" s="19" t="s">
        <v>375</v>
      </c>
      <c r="E5420" s="19" t="str">
        <f>IF(ISBLANK(LeaveTracker[[#This Row],[Employee Name]]),"-----",VLOOKUP(LeaveTracker[[#This Row],[Employee Name]],Employees[[Employee Name]:[Office]],7))</f>
        <v>BPLO</v>
      </c>
      <c r="F5420" s="19" t="str">
        <f>IF(ISBLANK(LeaveTracker[[#This Row],[Employee Name]]),"-----",VLOOKUP(LeaveTracker[[#This Row],[Employee Name]],Employees[[Employee Name]:[Office]],6))</f>
        <v>JOBCON</v>
      </c>
      <c r="G5420" s="24">
        <v>45061</v>
      </c>
      <c r="H5420" s="24">
        <v>45062</v>
      </c>
      <c r="I5420" s="19" t="s">
        <v>82</v>
      </c>
      <c r="K5420" s="61" t="str">
        <f ca="1">LeaveTracker[[#This Row],[Days]]&amp;" "&amp;LeaveTracker[[#This Row],[Type of Leave]]</f>
        <v>2 VL</v>
      </c>
      <c r="L5420" s="23">
        <f ca="1">NETWORKDAYS(LeaveTracker[[#This Row],[Start Date]],LeaveTracker[[#This Row],[End Date]],lstHolidays)</f>
        <v>2</v>
      </c>
      <c r="M5420" s="27"/>
    </row>
    <row r="5421" spans="1:13" ht="30" customHeight="1" x14ac:dyDescent="0.3">
      <c r="A5421" s="27">
        <f t="shared" si="60"/>
        <v>1654</v>
      </c>
      <c r="B5421" s="31">
        <v>45051</v>
      </c>
      <c r="C5421" s="31">
        <v>45049</v>
      </c>
      <c r="D5421" s="19" t="s">
        <v>1832</v>
      </c>
      <c r="E5421" s="19" t="str">
        <f>IF(ISBLANK(LeaveTracker[[#This Row],[Employee Name]]),"-----",VLOOKUP(LeaveTracker[[#This Row],[Employee Name]],Employees[[Employee Name]:[Office]],7))</f>
        <v>CCT</v>
      </c>
      <c r="F5421" s="19" t="str">
        <f>IF(ISBLANK(LeaveTracker[[#This Row],[Employee Name]]),"-----",VLOOKUP(LeaveTracker[[#This Row],[Employee Name]],Employees[[Employee Name]:[Office]],6))</f>
        <v>CASUAL</v>
      </c>
      <c r="G5421" s="24">
        <v>45048</v>
      </c>
      <c r="H5421" s="24">
        <v>45048</v>
      </c>
      <c r="I5421" s="19" t="s">
        <v>81</v>
      </c>
      <c r="K5421" s="61" t="str">
        <f ca="1">LeaveTracker[[#This Row],[Days]]&amp;" "&amp;LeaveTracker[[#This Row],[Type of Leave]]</f>
        <v>1 SL</v>
      </c>
      <c r="L5421" s="23">
        <f ca="1">NETWORKDAYS(LeaveTracker[[#This Row],[Start Date]],LeaveTracker[[#This Row],[End Date]],lstHolidays)</f>
        <v>1</v>
      </c>
      <c r="M5421" s="27"/>
    </row>
    <row r="5422" spans="1:13" ht="30" customHeight="1" x14ac:dyDescent="0.3">
      <c r="A5422" s="27">
        <f t="shared" si="60"/>
        <v>1655</v>
      </c>
      <c r="B5422" s="31">
        <v>45051</v>
      </c>
      <c r="C5422" s="31">
        <v>45044</v>
      </c>
      <c r="D5422" s="19" t="s">
        <v>1832</v>
      </c>
      <c r="E5422" s="19" t="str">
        <f>IF(ISBLANK(LeaveTracker[[#This Row],[Employee Name]]),"-----",VLOOKUP(LeaveTracker[[#This Row],[Employee Name]],Employees[[Employee Name]:[Office]],7))</f>
        <v>CCT</v>
      </c>
      <c r="F5422" s="19" t="str">
        <f>IF(ISBLANK(LeaveTracker[[#This Row],[Employee Name]]),"-----",VLOOKUP(LeaveTracker[[#This Row],[Employee Name]],Employees[[Employee Name]:[Office]],6))</f>
        <v>CASUAL</v>
      </c>
      <c r="G5422" s="24">
        <v>45055</v>
      </c>
      <c r="H5422" s="24">
        <v>45055</v>
      </c>
      <c r="I5422" s="19" t="s">
        <v>298</v>
      </c>
      <c r="J5422" s="43" t="s">
        <v>105</v>
      </c>
      <c r="K5422" s="61" t="str">
        <f ca="1">LeaveTracker[[#This Row],[Days]]&amp;" "&amp;LeaveTracker[[#This Row],[Type of Leave]]</f>
        <v>1 OTHER</v>
      </c>
      <c r="L5422" s="23">
        <f ca="1">NETWORKDAYS(LeaveTracker[[#This Row],[Start Date]],LeaveTracker[[#This Row],[End Date]],lstHolidays)</f>
        <v>1</v>
      </c>
      <c r="M5422" s="27"/>
    </row>
    <row r="5423" spans="1:13" ht="30" customHeight="1" x14ac:dyDescent="0.3">
      <c r="A5423" s="27">
        <f t="shared" si="60"/>
        <v>1656</v>
      </c>
      <c r="B5423" s="31">
        <v>45051</v>
      </c>
      <c r="C5423" s="31">
        <v>45050</v>
      </c>
      <c r="D5423" s="19" t="s">
        <v>1805</v>
      </c>
      <c r="E5423" s="19" t="str">
        <f>IF(ISBLANK(LeaveTracker[[#This Row],[Employee Name]]),"-----",VLOOKUP(LeaveTracker[[#This Row],[Employee Name]],Employees[[Employee Name]:[Office]],7))</f>
        <v>CENRO</v>
      </c>
      <c r="F5423" s="19" t="str">
        <f>IF(ISBLANK(LeaveTracker[[#This Row],[Employee Name]]),"-----",VLOOKUP(LeaveTracker[[#This Row],[Employee Name]],Employees[[Employee Name]:[Office]],6))</f>
        <v>CASUAL</v>
      </c>
      <c r="G5423" s="24">
        <v>45049</v>
      </c>
      <c r="H5423" s="24">
        <v>45049</v>
      </c>
      <c r="I5423" s="19" t="s">
        <v>81</v>
      </c>
      <c r="K5423" s="61" t="str">
        <f ca="1">LeaveTracker[[#This Row],[Days]]&amp;" "&amp;LeaveTracker[[#This Row],[Type of Leave]]</f>
        <v>1 SL</v>
      </c>
      <c r="L5423" s="23">
        <f ca="1">NETWORKDAYS(LeaveTracker[[#This Row],[Start Date]],LeaveTracker[[#This Row],[End Date]],lstHolidays)</f>
        <v>1</v>
      </c>
      <c r="M5423" s="27"/>
    </row>
    <row r="5424" spans="1:13" ht="30" customHeight="1" x14ac:dyDescent="0.3">
      <c r="A5424" s="27">
        <f t="shared" si="60"/>
        <v>1657</v>
      </c>
      <c r="B5424" s="31">
        <v>45051</v>
      </c>
      <c r="C5424" s="31">
        <v>45048</v>
      </c>
      <c r="D5424" s="19" t="s">
        <v>541</v>
      </c>
      <c r="E5424" s="19" t="str">
        <f>IF(ISBLANK(LeaveTracker[[#This Row],[Employee Name]]),"-----",VLOOKUP(LeaveTracker[[#This Row],[Employee Name]],Employees[[Employee Name]:[Office]],7))</f>
        <v>LCR</v>
      </c>
      <c r="F5424" s="19" t="str">
        <f>IF(ISBLANK(LeaveTracker[[#This Row],[Employee Name]]),"-----",VLOOKUP(LeaveTracker[[#This Row],[Employee Name]],Employees[[Employee Name]:[Office]],6))</f>
        <v>REGULAR</v>
      </c>
      <c r="G5424" s="24">
        <v>45043</v>
      </c>
      <c r="H5424" s="24">
        <v>45043</v>
      </c>
      <c r="I5424" s="19" t="s">
        <v>81</v>
      </c>
      <c r="K5424" s="61" t="str">
        <f ca="1">LeaveTracker[[#This Row],[Days]]&amp;" "&amp;LeaveTracker[[#This Row],[Type of Leave]]</f>
        <v>1 SL</v>
      </c>
      <c r="L5424" s="23">
        <f ca="1">NETWORKDAYS(LeaveTracker[[#This Row],[Start Date]],LeaveTracker[[#This Row],[End Date]],lstHolidays)</f>
        <v>1</v>
      </c>
      <c r="M5424" s="27"/>
    </row>
    <row r="5425" spans="1:13" ht="30" customHeight="1" x14ac:dyDescent="0.3">
      <c r="A5425" s="27">
        <f t="shared" si="60"/>
        <v>1658</v>
      </c>
      <c r="B5425" s="31">
        <v>45051</v>
      </c>
      <c r="C5425" s="31">
        <v>45050</v>
      </c>
      <c r="D5425" s="19" t="s">
        <v>2263</v>
      </c>
      <c r="E5425" s="19" t="str">
        <f>IF(ISBLANK(LeaveTracker[[#This Row],[Employee Name]]),"-----",VLOOKUP(LeaveTracker[[#This Row],[Employee Name]],Employees[[Employee Name]:[Office]],7))</f>
        <v>LCR</v>
      </c>
      <c r="F5425" s="19" t="str">
        <f>IF(ISBLANK(LeaveTracker[[#This Row],[Employee Name]]),"-----",VLOOKUP(LeaveTracker[[#This Row],[Employee Name]],Employees[[Employee Name]:[Office]],6))</f>
        <v>CO TERM</v>
      </c>
      <c r="G5425" s="24">
        <v>45061</v>
      </c>
      <c r="H5425" s="24">
        <v>45065</v>
      </c>
      <c r="I5425" s="19" t="s">
        <v>82</v>
      </c>
      <c r="K5425" s="61" t="str">
        <f ca="1">LeaveTracker[[#This Row],[Days]]&amp;" "&amp;LeaveTracker[[#This Row],[Type of Leave]]</f>
        <v>5 VL</v>
      </c>
      <c r="L5425" s="23">
        <f ca="1">NETWORKDAYS(LeaveTracker[[#This Row],[Start Date]],LeaveTracker[[#This Row],[End Date]],lstHolidays)</f>
        <v>5</v>
      </c>
      <c r="M5425" s="27"/>
    </row>
    <row r="5426" spans="1:13" ht="30" customHeight="1" x14ac:dyDescent="0.3">
      <c r="A5426" s="27">
        <f t="shared" si="60"/>
        <v>1659</v>
      </c>
      <c r="B5426" s="31">
        <v>45051</v>
      </c>
      <c r="C5426" s="31">
        <v>45050</v>
      </c>
      <c r="D5426" s="19" t="s">
        <v>538</v>
      </c>
      <c r="E5426" s="19" t="str">
        <f>IF(ISBLANK(LeaveTracker[[#This Row],[Employee Name]]),"-----",VLOOKUP(LeaveTracker[[#This Row],[Employee Name]],Employees[[Employee Name]:[Office]],7))</f>
        <v>LCR</v>
      </c>
      <c r="F5426" s="19" t="str">
        <f>IF(ISBLANK(LeaveTracker[[#This Row],[Employee Name]]),"-----",VLOOKUP(LeaveTracker[[#This Row],[Employee Name]],Employees[[Employee Name]:[Office]],6))</f>
        <v>REGULAR</v>
      </c>
      <c r="G5426" s="24">
        <v>45044</v>
      </c>
      <c r="H5426" s="24">
        <v>45048</v>
      </c>
      <c r="I5426" s="19" t="s">
        <v>81</v>
      </c>
      <c r="K5426" s="61" t="str">
        <f ca="1">LeaveTracker[[#This Row],[Days]]&amp;" "&amp;LeaveTracker[[#This Row],[Type of Leave]]</f>
        <v>2 SL</v>
      </c>
      <c r="L5426" s="23">
        <f ca="1">NETWORKDAYS(LeaveTracker[[#This Row],[Start Date]],LeaveTracker[[#This Row],[End Date]],lstHolidays)</f>
        <v>2</v>
      </c>
      <c r="M5426" s="27"/>
    </row>
    <row r="5427" spans="1:13" ht="30" customHeight="1" x14ac:dyDescent="0.3">
      <c r="A5427" s="27">
        <f t="shared" si="60"/>
        <v>1660</v>
      </c>
      <c r="B5427" s="31">
        <v>45051</v>
      </c>
      <c r="C5427" s="31">
        <v>45050</v>
      </c>
      <c r="D5427" s="19" t="s">
        <v>2202</v>
      </c>
      <c r="E5427" s="19" t="str">
        <f>IF(ISBLANK(LeaveTracker[[#This Row],[Employee Name]]),"-----",VLOOKUP(LeaveTracker[[#This Row],[Employee Name]],Employees[[Employee Name]:[Office]],7))</f>
        <v>HALL OF JUSTICE</v>
      </c>
      <c r="F5427" s="19">
        <f>IF(ISBLANK(LeaveTracker[[#This Row],[Employee Name]]),"-----",VLOOKUP(LeaveTracker[[#This Row],[Employee Name]],Employees[[Employee Name]:[Office]],6))</f>
        <v>0</v>
      </c>
      <c r="G5427" s="24">
        <v>45057</v>
      </c>
      <c r="H5427" s="24">
        <v>45057</v>
      </c>
      <c r="I5427" s="19" t="s">
        <v>82</v>
      </c>
      <c r="K5427" s="61" t="str">
        <f ca="1">LeaveTracker[[#This Row],[Days]]&amp;" "&amp;LeaveTracker[[#This Row],[Type of Leave]]</f>
        <v>1 VL</v>
      </c>
      <c r="L5427" s="23">
        <f ca="1">NETWORKDAYS(LeaveTracker[[#This Row],[Start Date]],LeaveTracker[[#This Row],[End Date]],lstHolidays)</f>
        <v>1</v>
      </c>
      <c r="M5427" s="27"/>
    </row>
    <row r="5428" spans="1:13" ht="30" customHeight="1" x14ac:dyDescent="0.3">
      <c r="A5428" s="27">
        <f t="shared" si="60"/>
        <v>1661</v>
      </c>
      <c r="B5428" s="31">
        <v>45051</v>
      </c>
      <c r="C5428" s="31">
        <v>45044</v>
      </c>
      <c r="D5428" s="19" t="s">
        <v>2322</v>
      </c>
      <c r="E5428" s="19" t="str">
        <f>IF(ISBLANK(LeaveTracker[[#This Row],[Employee Name]]),"-----",VLOOKUP(LeaveTracker[[#This Row],[Employee Name]],Employees[[Employee Name]:[Office]],7))</f>
        <v>TICC</v>
      </c>
      <c r="F5428" s="19">
        <f>IF(ISBLANK(LeaveTracker[[#This Row],[Employee Name]]),"-----",VLOOKUP(LeaveTracker[[#This Row],[Employee Name]],Employees[[Employee Name]:[Office]],6))</f>
        <v>0</v>
      </c>
      <c r="G5428" s="24">
        <v>45033</v>
      </c>
      <c r="H5428" s="24">
        <v>45033</v>
      </c>
      <c r="I5428" s="19" t="s">
        <v>81</v>
      </c>
      <c r="K5428" s="61" t="str">
        <f ca="1">LeaveTracker[[#This Row],[Days]]&amp;" "&amp;LeaveTracker[[#This Row],[Type of Leave]]</f>
        <v>1 SL</v>
      </c>
      <c r="L5428" s="23">
        <f ca="1">NETWORKDAYS(LeaveTracker[[#This Row],[Start Date]],LeaveTracker[[#This Row],[End Date]],lstHolidays)</f>
        <v>1</v>
      </c>
      <c r="M5428" s="27"/>
    </row>
    <row r="5429" spans="1:13" ht="30" customHeight="1" x14ac:dyDescent="0.3">
      <c r="A5429" s="27">
        <f t="shared" si="60"/>
        <v>1662</v>
      </c>
      <c r="B5429" s="31">
        <v>45051</v>
      </c>
      <c r="C5429" s="31">
        <v>45048</v>
      </c>
      <c r="D5429" s="19" t="s">
        <v>2042</v>
      </c>
      <c r="E5429" s="19" t="str">
        <f>IF(ISBLANK(LeaveTracker[[#This Row],[Employee Name]]),"-----",VLOOKUP(LeaveTracker[[#This Row],[Employee Name]],Employees[[Employee Name]:[Office]],7))</f>
        <v>INTERNAL</v>
      </c>
      <c r="F5429" s="19" t="str">
        <f>IF(ISBLANK(LeaveTracker[[#This Row],[Employee Name]]),"-----",VLOOKUP(LeaveTracker[[#This Row],[Employee Name]],Employees[[Employee Name]:[Office]],6))</f>
        <v>REGULAR</v>
      </c>
      <c r="G5429" s="24">
        <v>45040</v>
      </c>
      <c r="H5429" s="24">
        <v>45042</v>
      </c>
      <c r="I5429" s="19" t="s">
        <v>298</v>
      </c>
      <c r="J5429" s="43" t="s">
        <v>105</v>
      </c>
      <c r="K5429" s="61" t="str">
        <f ca="1">LeaveTracker[[#This Row],[Days]]&amp;" "&amp;LeaveTracker[[#This Row],[Type of Leave]]</f>
        <v>3 OTHER</v>
      </c>
      <c r="L5429" s="23">
        <f ca="1">NETWORKDAYS(LeaveTracker[[#This Row],[Start Date]],LeaveTracker[[#This Row],[End Date]],lstHolidays)</f>
        <v>3</v>
      </c>
      <c r="M5429" s="27"/>
    </row>
    <row r="5430" spans="1:13" ht="30" customHeight="1" x14ac:dyDescent="0.3">
      <c r="A5430" s="27">
        <f t="shared" si="60"/>
        <v>1663</v>
      </c>
      <c r="B5430" s="31">
        <v>45056</v>
      </c>
      <c r="C5430" s="31">
        <v>45050</v>
      </c>
      <c r="D5430" s="19" t="s">
        <v>779</v>
      </c>
      <c r="E5430" s="19" t="str">
        <f>IF(ISBLANK(LeaveTracker[[#This Row],[Employee Name]]),"-----",VLOOKUP(LeaveTracker[[#This Row],[Employee Name]],Employees[[Employee Name]:[Office]],7))</f>
        <v>AGRICULTURE OFFICE</v>
      </c>
      <c r="F5430" s="19" t="str">
        <f>IF(ISBLANK(LeaveTracker[[#This Row],[Employee Name]]),"-----",VLOOKUP(LeaveTracker[[#This Row],[Employee Name]],Employees[[Employee Name]:[Office]],6))</f>
        <v>REGULAR</v>
      </c>
      <c r="G5430" s="24">
        <v>45049</v>
      </c>
      <c r="H5430" s="24">
        <v>45049</v>
      </c>
      <c r="I5430" s="19" t="s">
        <v>298</v>
      </c>
      <c r="J5430" s="43" t="s">
        <v>105</v>
      </c>
      <c r="K5430" s="61" t="str">
        <f ca="1">LeaveTracker[[#This Row],[Days]]&amp;" "&amp;LeaveTracker[[#This Row],[Type of Leave]]</f>
        <v>1 OTHER</v>
      </c>
      <c r="L5430" s="23">
        <f ca="1">NETWORKDAYS(LeaveTracker[[#This Row],[Start Date]],LeaveTracker[[#This Row],[End Date]],lstHolidays)</f>
        <v>1</v>
      </c>
      <c r="M5430" s="27"/>
    </row>
    <row r="5431" spans="1:13" ht="30" customHeight="1" x14ac:dyDescent="0.3">
      <c r="A5431" s="27">
        <f t="shared" si="60"/>
        <v>1664</v>
      </c>
      <c r="B5431" s="31">
        <v>45056</v>
      </c>
      <c r="C5431" s="31">
        <v>45048</v>
      </c>
      <c r="D5431" s="19" t="s">
        <v>871</v>
      </c>
      <c r="E5431" s="19" t="str">
        <f>IF(ISBLANK(LeaveTracker[[#This Row],[Employee Name]]),"-----",VLOOKUP(LeaveTracker[[#This Row],[Employee Name]],Employees[[Employee Name]:[Office]],7))</f>
        <v>ACCOUNTING</v>
      </c>
      <c r="F5431" s="19" t="str">
        <f>IF(ISBLANK(LeaveTracker[[#This Row],[Employee Name]]),"-----",VLOOKUP(LeaveTracker[[#This Row],[Employee Name]],Employees[[Employee Name]:[Office]],6))</f>
        <v>REGULAR</v>
      </c>
      <c r="G5431" s="24">
        <v>45044</v>
      </c>
      <c r="H5431" s="24">
        <v>45044</v>
      </c>
      <c r="I5431" s="19" t="s">
        <v>81</v>
      </c>
      <c r="K5431" s="61" t="str">
        <f ca="1">LeaveTracker[[#This Row],[Days]]&amp;" "&amp;LeaveTracker[[#This Row],[Type of Leave]]</f>
        <v>1 SL</v>
      </c>
      <c r="L5431" s="23">
        <f ca="1">NETWORKDAYS(LeaveTracker[[#This Row],[Start Date]],LeaveTracker[[#This Row],[End Date]],lstHolidays)</f>
        <v>1</v>
      </c>
      <c r="M5431" s="27"/>
    </row>
    <row r="5432" spans="1:13" ht="30" customHeight="1" x14ac:dyDescent="0.3">
      <c r="A5432" s="27">
        <f t="shared" si="60"/>
        <v>1665</v>
      </c>
      <c r="B5432" s="31">
        <v>45056</v>
      </c>
      <c r="C5432" s="31">
        <v>45048</v>
      </c>
      <c r="D5432" s="19" t="s">
        <v>519</v>
      </c>
      <c r="E5432" s="19" t="str">
        <f>IF(ISBLANK(LeaveTracker[[#This Row],[Employee Name]]),"-----",VLOOKUP(LeaveTracker[[#This Row],[Employee Name]],Employees[[Employee Name]:[Office]],7))</f>
        <v>ACCOUNTING</v>
      </c>
      <c r="F5432" s="19" t="str">
        <f>IF(ISBLANK(LeaveTracker[[#This Row],[Employee Name]]),"-----",VLOOKUP(LeaveTracker[[#This Row],[Employee Name]],Employees[[Employee Name]:[Office]],6))</f>
        <v>REGULAR</v>
      </c>
      <c r="G5432" s="24">
        <v>45036</v>
      </c>
      <c r="H5432" s="24">
        <v>45036</v>
      </c>
      <c r="I5432" s="19" t="s">
        <v>81</v>
      </c>
      <c r="K5432" s="61" t="str">
        <f ca="1">LeaveTracker[[#This Row],[Days]]&amp;" "&amp;LeaveTracker[[#This Row],[Type of Leave]]</f>
        <v>1 SL</v>
      </c>
      <c r="L5432" s="23">
        <f ca="1">NETWORKDAYS(LeaveTracker[[#This Row],[Start Date]],LeaveTracker[[#This Row],[End Date]],lstHolidays)</f>
        <v>1</v>
      </c>
      <c r="M5432" s="27"/>
    </row>
    <row r="5433" spans="1:13" ht="30" customHeight="1" x14ac:dyDescent="0.3">
      <c r="A5433" s="27">
        <v>1665</v>
      </c>
      <c r="B5433" s="31">
        <v>45056</v>
      </c>
      <c r="C5433" s="31">
        <v>45048</v>
      </c>
      <c r="D5433" s="19" t="s">
        <v>519</v>
      </c>
      <c r="E5433" s="19" t="str">
        <f>IF(ISBLANK(LeaveTracker[[#This Row],[Employee Name]]),"-----",VLOOKUP(LeaveTracker[[#This Row],[Employee Name]],Employees[[Employee Name]:[Office]],7))</f>
        <v>ACCOUNTING</v>
      </c>
      <c r="F5433" s="19" t="str">
        <f>IF(ISBLANK(LeaveTracker[[#This Row],[Employee Name]]),"-----",VLOOKUP(LeaveTracker[[#This Row],[Employee Name]],Employees[[Employee Name]:[Office]],6))</f>
        <v>REGULAR</v>
      </c>
      <c r="G5433" s="24">
        <v>45042</v>
      </c>
      <c r="H5433" s="24">
        <v>45042</v>
      </c>
      <c r="I5433" s="19" t="s">
        <v>81</v>
      </c>
      <c r="K5433" s="61" t="str">
        <f ca="1">LeaveTracker[[#This Row],[Days]]&amp;" "&amp;LeaveTracker[[#This Row],[Type of Leave]]</f>
        <v>1 SL</v>
      </c>
      <c r="L5433" s="23">
        <f ca="1">NETWORKDAYS(LeaveTracker[[#This Row],[Start Date]],LeaveTracker[[#This Row],[End Date]],lstHolidays)</f>
        <v>1</v>
      </c>
      <c r="M5433" s="27"/>
    </row>
    <row r="5434" spans="1:13" ht="30" customHeight="1" x14ac:dyDescent="0.3">
      <c r="A5434" s="27">
        <f t="shared" si="60"/>
        <v>1666</v>
      </c>
      <c r="B5434" s="31">
        <v>45056</v>
      </c>
      <c r="C5434" s="31">
        <v>45044</v>
      </c>
      <c r="D5434" s="19" t="s">
        <v>520</v>
      </c>
      <c r="E5434" s="19" t="str">
        <f>IF(ISBLANK(LeaveTracker[[#This Row],[Employee Name]]),"-----",VLOOKUP(LeaveTracker[[#This Row],[Employee Name]],Employees[[Employee Name]:[Office]],7))</f>
        <v>ACCOUNTING</v>
      </c>
      <c r="F5434" s="19" t="str">
        <f>IF(ISBLANK(LeaveTracker[[#This Row],[Employee Name]]),"-----",VLOOKUP(LeaveTracker[[#This Row],[Employee Name]],Employees[[Employee Name]:[Office]],6))</f>
        <v>REGULAR</v>
      </c>
      <c r="G5434" s="24">
        <v>45034</v>
      </c>
      <c r="H5434" s="24">
        <v>45034</v>
      </c>
      <c r="I5434" s="19" t="s">
        <v>81</v>
      </c>
      <c r="K5434" s="61" t="str">
        <f ca="1">LeaveTracker[[#This Row],[Days]]&amp;" "&amp;LeaveTracker[[#This Row],[Type of Leave]]</f>
        <v>1 SL</v>
      </c>
      <c r="L5434" s="23">
        <f ca="1">NETWORKDAYS(LeaveTracker[[#This Row],[Start Date]],LeaveTracker[[#This Row],[End Date]],lstHolidays)</f>
        <v>1</v>
      </c>
      <c r="M5434" s="27"/>
    </row>
    <row r="5435" spans="1:13" ht="30" customHeight="1" x14ac:dyDescent="0.3">
      <c r="A5435" s="27">
        <f t="shared" si="60"/>
        <v>1667</v>
      </c>
      <c r="B5435" s="31">
        <v>45056</v>
      </c>
      <c r="C5435" s="31">
        <v>45055</v>
      </c>
      <c r="D5435" s="19" t="s">
        <v>398</v>
      </c>
      <c r="E5435" s="19" t="str">
        <f>IF(ISBLANK(LeaveTracker[[#This Row],[Employee Name]]),"-----",VLOOKUP(LeaveTracker[[#This Row],[Employee Name]],Employees[[Employee Name]:[Office]],7))</f>
        <v>NUTRITION OFFICE</v>
      </c>
      <c r="F5435" s="19" t="str">
        <f>IF(ISBLANK(LeaveTracker[[#This Row],[Employee Name]]),"-----",VLOOKUP(LeaveTracker[[#This Row],[Employee Name]],Employees[[Employee Name]:[Office]],6))</f>
        <v>REGULAR</v>
      </c>
      <c r="G5435" s="24">
        <v>45068</v>
      </c>
      <c r="H5435" s="24">
        <v>45069</v>
      </c>
      <c r="I5435" s="19" t="s">
        <v>82</v>
      </c>
      <c r="K5435" s="61" t="str">
        <f ca="1">LeaveTracker[[#This Row],[Days]]&amp;" "&amp;LeaveTracker[[#This Row],[Type of Leave]]</f>
        <v>2 VL</v>
      </c>
      <c r="L5435" s="23">
        <f ca="1">NETWORKDAYS(LeaveTracker[[#This Row],[Start Date]],LeaveTracker[[#This Row],[End Date]],lstHolidays)</f>
        <v>2</v>
      </c>
      <c r="M5435" s="27"/>
    </row>
    <row r="5436" spans="1:13" ht="30" customHeight="1" x14ac:dyDescent="0.3">
      <c r="A5436" s="27">
        <f t="shared" si="60"/>
        <v>1668</v>
      </c>
      <c r="B5436" s="31">
        <v>45056</v>
      </c>
      <c r="C5436" s="31">
        <v>45055</v>
      </c>
      <c r="D5436" s="19" t="s">
        <v>405</v>
      </c>
      <c r="E5436" s="19" t="str">
        <f>IF(ISBLANK(LeaveTracker[[#This Row],[Employee Name]]),"-----",VLOOKUP(LeaveTracker[[#This Row],[Employee Name]],Employees[[Employee Name]:[Office]],7))</f>
        <v>CTO</v>
      </c>
      <c r="F5436" s="19" t="str">
        <f>IF(ISBLANK(LeaveTracker[[#This Row],[Employee Name]]),"-----",VLOOKUP(LeaveTracker[[#This Row],[Employee Name]],Employees[[Employee Name]:[Office]],6))</f>
        <v>REGULAR</v>
      </c>
      <c r="G5436" s="24">
        <v>45054</v>
      </c>
      <c r="H5436" s="24">
        <v>45054</v>
      </c>
      <c r="I5436" s="19" t="s">
        <v>81</v>
      </c>
      <c r="K5436" s="61" t="str">
        <f ca="1">LeaveTracker[[#This Row],[Days]]&amp;" "&amp;LeaveTracker[[#This Row],[Type of Leave]]</f>
        <v>1 SL</v>
      </c>
      <c r="L5436" s="23">
        <f ca="1">NETWORKDAYS(LeaveTracker[[#This Row],[Start Date]],LeaveTracker[[#This Row],[End Date]],lstHolidays)</f>
        <v>1</v>
      </c>
      <c r="M5436" s="27"/>
    </row>
    <row r="5437" spans="1:13" ht="30" customHeight="1" x14ac:dyDescent="0.3">
      <c r="A5437" s="27">
        <f t="shared" si="60"/>
        <v>1669</v>
      </c>
      <c r="B5437" s="31">
        <v>45056</v>
      </c>
      <c r="C5437" s="31">
        <v>45054</v>
      </c>
      <c r="D5437" s="19" t="s">
        <v>195</v>
      </c>
      <c r="E5437" s="19" t="str">
        <f>IF(ISBLANK(LeaveTracker[[#This Row],[Employee Name]]),"-----",VLOOKUP(LeaveTracker[[#This Row],[Employee Name]],Employees[[Employee Name]:[Office]],7))</f>
        <v>CCT</v>
      </c>
      <c r="F5437" s="19" t="str">
        <f>IF(ISBLANK(LeaveTracker[[#This Row],[Employee Name]]),"-----",VLOOKUP(LeaveTracker[[#This Row],[Employee Name]],Employees[[Employee Name]:[Office]],6))</f>
        <v>REGULAR</v>
      </c>
      <c r="G5437" s="24">
        <v>45049</v>
      </c>
      <c r="H5437" s="24">
        <v>45051</v>
      </c>
      <c r="I5437" s="19" t="s">
        <v>81</v>
      </c>
      <c r="K5437" s="61" t="str">
        <f ca="1">LeaveTracker[[#This Row],[Days]]&amp;" "&amp;LeaveTracker[[#This Row],[Type of Leave]]</f>
        <v>3 SL</v>
      </c>
      <c r="L5437" s="23">
        <f ca="1">NETWORKDAYS(LeaveTracker[[#This Row],[Start Date]],LeaveTracker[[#This Row],[End Date]],lstHolidays)</f>
        <v>3</v>
      </c>
      <c r="M5437" s="27"/>
    </row>
    <row r="5438" spans="1:13" ht="30" customHeight="1" x14ac:dyDescent="0.3">
      <c r="A5438" s="27">
        <f t="shared" si="60"/>
        <v>1670</v>
      </c>
      <c r="B5438" s="31">
        <v>45056</v>
      </c>
      <c r="C5438" s="31">
        <v>45054</v>
      </c>
      <c r="D5438" s="19" t="s">
        <v>338</v>
      </c>
      <c r="E5438" s="19" t="str">
        <f>IF(ISBLANK(LeaveTracker[[#This Row],[Employee Name]]),"-----",VLOOKUP(LeaveTracker[[#This Row],[Employee Name]],Employees[[Employee Name]:[Office]],7))</f>
        <v>COMELEC</v>
      </c>
      <c r="F5438" s="19" t="str">
        <f>IF(ISBLANK(LeaveTracker[[#This Row],[Employee Name]]),"-----",VLOOKUP(LeaveTracker[[#This Row],[Employee Name]],Employees[[Employee Name]:[Office]],6))</f>
        <v>REGULAR</v>
      </c>
      <c r="G5438" s="24">
        <v>45040</v>
      </c>
      <c r="H5438" s="24">
        <v>45051</v>
      </c>
      <c r="I5438" s="19" t="s">
        <v>81</v>
      </c>
      <c r="K5438" s="61" t="str">
        <f ca="1">LeaveTracker[[#This Row],[Days]]&amp;" "&amp;LeaveTracker[[#This Row],[Type of Leave]]</f>
        <v>9 SL</v>
      </c>
      <c r="L5438" s="23">
        <f ca="1">NETWORKDAYS(LeaveTracker[[#This Row],[Start Date]],LeaveTracker[[#This Row],[End Date]],lstHolidays)</f>
        <v>9</v>
      </c>
      <c r="M5438" s="27"/>
    </row>
    <row r="5439" spans="1:13" ht="30" customHeight="1" x14ac:dyDescent="0.3">
      <c r="A5439" s="27">
        <f t="shared" si="60"/>
        <v>1671</v>
      </c>
      <c r="B5439" s="31">
        <v>45056</v>
      </c>
      <c r="C5439" s="31">
        <v>45054</v>
      </c>
      <c r="D5439" s="19" t="s">
        <v>338</v>
      </c>
      <c r="E5439" s="19" t="str">
        <f>IF(ISBLANK(LeaveTracker[[#This Row],[Employee Name]]),"-----",VLOOKUP(LeaveTracker[[#This Row],[Employee Name]],Employees[[Employee Name]:[Office]],7))</f>
        <v>COMELEC</v>
      </c>
      <c r="F5439" s="19" t="str">
        <f>IF(ISBLANK(LeaveTracker[[#This Row],[Employee Name]]),"-----",VLOOKUP(LeaveTracker[[#This Row],[Employee Name]],Employees[[Employee Name]:[Office]],6))</f>
        <v>REGULAR</v>
      </c>
      <c r="G5439" s="24">
        <v>45064</v>
      </c>
      <c r="H5439" s="24">
        <v>45065</v>
      </c>
      <c r="I5439" s="19" t="s">
        <v>82</v>
      </c>
      <c r="K5439" s="61" t="str">
        <f ca="1">LeaveTracker[[#This Row],[Days]]&amp;" "&amp;LeaveTracker[[#This Row],[Type of Leave]]</f>
        <v>2 VL</v>
      </c>
      <c r="L5439" s="23">
        <f ca="1">NETWORKDAYS(LeaveTracker[[#This Row],[Start Date]],LeaveTracker[[#This Row],[End Date]],lstHolidays)</f>
        <v>2</v>
      </c>
      <c r="M5439" s="27"/>
    </row>
    <row r="5440" spans="1:13" ht="30" customHeight="1" x14ac:dyDescent="0.3">
      <c r="A5440" s="27">
        <f t="shared" si="60"/>
        <v>1672</v>
      </c>
      <c r="B5440" s="31">
        <v>45056</v>
      </c>
      <c r="C5440" s="31">
        <v>45054</v>
      </c>
      <c r="D5440" s="19" t="s">
        <v>2017</v>
      </c>
      <c r="E5440" s="19" t="str">
        <f>IF(ISBLANK(LeaveTracker[[#This Row],[Employee Name]]),"-----",VLOOKUP(LeaveTracker[[#This Row],[Employee Name]],Employees[[Employee Name]:[Office]],7))</f>
        <v>HRMO</v>
      </c>
      <c r="F5440" s="19" t="str">
        <f>IF(ISBLANK(LeaveTracker[[#This Row],[Employee Name]]),"-----",VLOOKUP(LeaveTracker[[#This Row],[Employee Name]],Employees[[Employee Name]:[Office]],6))</f>
        <v>REGULAR</v>
      </c>
      <c r="G5440" s="24">
        <v>45051</v>
      </c>
      <c r="H5440" s="24">
        <v>45051</v>
      </c>
      <c r="I5440" s="19" t="s">
        <v>81</v>
      </c>
      <c r="K5440" s="61" t="str">
        <f ca="1">LeaveTracker[[#This Row],[Days]]&amp;" "&amp;LeaveTracker[[#This Row],[Type of Leave]]</f>
        <v>1 SL</v>
      </c>
      <c r="L5440" s="23">
        <f ca="1">NETWORKDAYS(LeaveTracker[[#This Row],[Start Date]],LeaveTracker[[#This Row],[End Date]],lstHolidays)</f>
        <v>1</v>
      </c>
      <c r="M5440" s="27"/>
    </row>
    <row r="5441" spans="1:13" ht="30" customHeight="1" x14ac:dyDescent="0.3">
      <c r="A5441" s="27">
        <f t="shared" si="60"/>
        <v>1673</v>
      </c>
      <c r="B5441" s="31">
        <v>45056</v>
      </c>
      <c r="C5441" s="31">
        <v>45050</v>
      </c>
      <c r="D5441" s="19" t="s">
        <v>396</v>
      </c>
      <c r="E5441" s="19" t="str">
        <f>IF(ISBLANK(LeaveTracker[[#This Row],[Employee Name]]),"-----",VLOOKUP(LeaveTracker[[#This Row],[Employee Name]],Employees[[Employee Name]:[Office]],7))</f>
        <v>CTO</v>
      </c>
      <c r="F5441" s="19" t="str">
        <f>IF(ISBLANK(LeaveTracker[[#This Row],[Employee Name]]),"-----",VLOOKUP(LeaveTracker[[#This Row],[Employee Name]],Employees[[Employee Name]:[Office]],6))</f>
        <v>REGULAR</v>
      </c>
      <c r="G5441" s="24">
        <v>45048</v>
      </c>
      <c r="H5441" s="24">
        <v>45048</v>
      </c>
      <c r="I5441" s="19" t="s">
        <v>81</v>
      </c>
      <c r="K5441" s="61" t="str">
        <f ca="1">LeaveTracker[[#This Row],[Days]]&amp;" "&amp;LeaveTracker[[#This Row],[Type of Leave]]</f>
        <v>1 SL</v>
      </c>
      <c r="L5441" s="23">
        <f ca="1">NETWORKDAYS(LeaveTracker[[#This Row],[Start Date]],LeaveTracker[[#This Row],[End Date]],lstHolidays)</f>
        <v>1</v>
      </c>
      <c r="M5441" s="27"/>
    </row>
    <row r="5442" spans="1:13" ht="30" customHeight="1" x14ac:dyDescent="0.3">
      <c r="A5442" s="27">
        <f t="shared" si="60"/>
        <v>1674</v>
      </c>
      <c r="B5442" s="31">
        <v>45056</v>
      </c>
      <c r="C5442" s="31">
        <v>45049</v>
      </c>
      <c r="D5442" s="19" t="s">
        <v>1060</v>
      </c>
      <c r="E5442" s="19" t="str">
        <f>IF(ISBLANK(LeaveTracker[[#This Row],[Employee Name]]),"-----",VLOOKUP(LeaveTracker[[#This Row],[Employee Name]],Employees[[Employee Name]:[Office]],7))</f>
        <v>CTO</v>
      </c>
      <c r="F5442" s="19" t="str">
        <f>IF(ISBLANK(LeaveTracker[[#This Row],[Employee Name]]),"-----",VLOOKUP(LeaveTracker[[#This Row],[Employee Name]],Employees[[Employee Name]:[Office]],6))</f>
        <v>REGULAR</v>
      </c>
      <c r="G5442" s="24">
        <v>45058</v>
      </c>
      <c r="H5442" s="24">
        <v>45058</v>
      </c>
      <c r="I5442" s="19" t="s">
        <v>298</v>
      </c>
      <c r="J5442" s="43" t="s">
        <v>105</v>
      </c>
      <c r="K5442" s="61" t="str">
        <f ca="1">LeaveTracker[[#This Row],[Days]]&amp;" "&amp;LeaveTracker[[#This Row],[Type of Leave]]</f>
        <v>1 OTHER</v>
      </c>
      <c r="L5442" s="23">
        <f ca="1">NETWORKDAYS(LeaveTracker[[#This Row],[Start Date]],LeaveTracker[[#This Row],[End Date]],lstHolidays)</f>
        <v>1</v>
      </c>
      <c r="M5442" s="27"/>
    </row>
    <row r="5443" spans="1:13" ht="30" customHeight="1" x14ac:dyDescent="0.3">
      <c r="A5443" s="27">
        <v>1674</v>
      </c>
      <c r="B5443" s="31">
        <v>45056</v>
      </c>
      <c r="C5443" s="31">
        <v>45049</v>
      </c>
      <c r="D5443" s="19" t="s">
        <v>1060</v>
      </c>
      <c r="E5443" s="19" t="str">
        <f>IF(ISBLANK(LeaveTracker[[#This Row],[Employee Name]]),"-----",VLOOKUP(LeaveTracker[[#This Row],[Employee Name]],Employees[[Employee Name]:[Office]],7))</f>
        <v>CTO</v>
      </c>
      <c r="F5443" s="19" t="str">
        <f>IF(ISBLANK(LeaveTracker[[#This Row],[Employee Name]]),"-----",VLOOKUP(LeaveTracker[[#This Row],[Employee Name]],Employees[[Employee Name]:[Office]],6))</f>
        <v>REGULAR</v>
      </c>
      <c r="G5443" s="24">
        <v>45069</v>
      </c>
      <c r="H5443" s="24">
        <v>45069</v>
      </c>
      <c r="I5443" s="19" t="s">
        <v>298</v>
      </c>
      <c r="J5443" s="43" t="s">
        <v>105</v>
      </c>
      <c r="K5443" s="61" t="str">
        <f ca="1">LeaveTracker[[#This Row],[Days]]&amp;" "&amp;LeaveTracker[[#This Row],[Type of Leave]]</f>
        <v>1 OTHER</v>
      </c>
      <c r="L5443" s="23">
        <f ca="1">NETWORKDAYS(LeaveTracker[[#This Row],[Start Date]],LeaveTracker[[#This Row],[End Date]],lstHolidays)</f>
        <v>1</v>
      </c>
      <c r="M5443" s="27"/>
    </row>
    <row r="5444" spans="1:13" ht="30" customHeight="1" x14ac:dyDescent="0.3">
      <c r="A5444" s="27">
        <f t="shared" si="60"/>
        <v>1675</v>
      </c>
      <c r="B5444" s="31">
        <v>45056</v>
      </c>
      <c r="C5444" s="31">
        <v>45050</v>
      </c>
      <c r="D5444" s="19" t="s">
        <v>371</v>
      </c>
      <c r="E5444" s="19" t="str">
        <f>IF(ISBLANK(LeaveTracker[[#This Row],[Employee Name]]),"-----",VLOOKUP(LeaveTracker[[#This Row],[Employee Name]],Employees[[Employee Name]:[Office]],7))</f>
        <v>LIBRARY</v>
      </c>
      <c r="F5444" s="19" t="str">
        <f>IF(ISBLANK(LeaveTracker[[#This Row],[Employee Name]]),"-----",VLOOKUP(LeaveTracker[[#This Row],[Employee Name]],Employees[[Employee Name]:[Office]],6))</f>
        <v>REGULAR</v>
      </c>
      <c r="G5444" s="24">
        <v>45048</v>
      </c>
      <c r="H5444" s="24">
        <v>45049</v>
      </c>
      <c r="I5444" s="19" t="s">
        <v>81</v>
      </c>
      <c r="K5444" s="61" t="str">
        <f ca="1">LeaveTracker[[#This Row],[Days]]&amp;" "&amp;LeaveTracker[[#This Row],[Type of Leave]]</f>
        <v>2 SL</v>
      </c>
      <c r="L5444" s="23">
        <f ca="1">NETWORKDAYS(LeaveTracker[[#This Row],[Start Date]],LeaveTracker[[#This Row],[End Date]],lstHolidays)</f>
        <v>2</v>
      </c>
      <c r="M5444" s="27"/>
    </row>
    <row r="5445" spans="1:13" ht="30" customHeight="1" x14ac:dyDescent="0.3">
      <c r="A5445" s="27">
        <f t="shared" si="60"/>
        <v>1676</v>
      </c>
      <c r="B5445" s="31">
        <v>45056</v>
      </c>
      <c r="C5445" s="31">
        <v>45044</v>
      </c>
      <c r="D5445" s="19" t="s">
        <v>418</v>
      </c>
      <c r="E5445" s="19" t="str">
        <f>IF(ISBLANK(LeaveTracker[[#This Row],[Employee Name]]),"-----",VLOOKUP(LeaveTracker[[#This Row],[Employee Name]],Employees[[Employee Name]:[Office]],7))</f>
        <v>CTO</v>
      </c>
      <c r="F5445" s="19" t="str">
        <f>IF(ISBLANK(LeaveTracker[[#This Row],[Employee Name]]),"-----",VLOOKUP(LeaveTracker[[#This Row],[Employee Name]],Employees[[Employee Name]:[Office]],6))</f>
        <v>REGULAR</v>
      </c>
      <c r="G5445" s="24">
        <v>45051</v>
      </c>
      <c r="H5445" s="24">
        <v>45051</v>
      </c>
      <c r="I5445" s="19" t="s">
        <v>82</v>
      </c>
      <c r="K5445" s="61" t="str">
        <f ca="1">LeaveTracker[[#This Row],[Days]]&amp;" "&amp;LeaveTracker[[#This Row],[Type of Leave]]</f>
        <v>1 VL</v>
      </c>
      <c r="L5445" s="23">
        <f ca="1">NETWORKDAYS(LeaveTracker[[#This Row],[Start Date]],LeaveTracker[[#This Row],[End Date]],lstHolidays)</f>
        <v>1</v>
      </c>
      <c r="M5445" s="27"/>
    </row>
    <row r="5446" spans="1:13" ht="30" customHeight="1" x14ac:dyDescent="0.3">
      <c r="A5446" s="27">
        <f t="shared" si="60"/>
        <v>1677</v>
      </c>
      <c r="B5446" s="31">
        <v>45056</v>
      </c>
      <c r="C5446" s="31">
        <v>45048</v>
      </c>
      <c r="D5446" s="19" t="s">
        <v>418</v>
      </c>
      <c r="E5446" s="19" t="str">
        <f>IF(ISBLANK(LeaveTracker[[#This Row],[Employee Name]]),"-----",VLOOKUP(LeaveTracker[[#This Row],[Employee Name]],Employees[[Employee Name]:[Office]],7))</f>
        <v>CTO</v>
      </c>
      <c r="F5446" s="19" t="str">
        <f>IF(ISBLANK(LeaveTracker[[#This Row],[Employee Name]]),"-----",VLOOKUP(LeaveTracker[[#This Row],[Employee Name]],Employees[[Employee Name]:[Office]],6))</f>
        <v>REGULAR</v>
      </c>
      <c r="G5446" s="24">
        <v>45061</v>
      </c>
      <c r="H5446" s="24">
        <v>45061</v>
      </c>
      <c r="I5446" s="19" t="s">
        <v>82</v>
      </c>
      <c r="K5446" s="61" t="str">
        <f ca="1">LeaveTracker[[#This Row],[Days]]&amp;" "&amp;LeaveTracker[[#This Row],[Type of Leave]]</f>
        <v>1 VL</v>
      </c>
      <c r="L5446" s="23">
        <f ca="1">NETWORKDAYS(LeaveTracker[[#This Row],[Start Date]],LeaveTracker[[#This Row],[End Date]],lstHolidays)</f>
        <v>1</v>
      </c>
      <c r="M5446" s="27"/>
    </row>
    <row r="5447" spans="1:13" ht="30" customHeight="1" x14ac:dyDescent="0.3">
      <c r="A5447" s="27">
        <f t="shared" si="60"/>
        <v>1678</v>
      </c>
      <c r="B5447" s="31">
        <v>45056</v>
      </c>
      <c r="C5447" s="31">
        <v>45051</v>
      </c>
      <c r="D5447" s="19" t="s">
        <v>1056</v>
      </c>
      <c r="E5447" s="19" t="str">
        <f>IF(ISBLANK(LeaveTracker[[#This Row],[Employee Name]]),"-----",VLOOKUP(LeaveTracker[[#This Row],[Employee Name]],Employees[[Employee Name]:[Office]],7))</f>
        <v>CTO</v>
      </c>
      <c r="F5447" s="19" t="str">
        <f>IF(ISBLANK(LeaveTracker[[#This Row],[Employee Name]]),"-----",VLOOKUP(LeaveTracker[[#This Row],[Employee Name]],Employees[[Employee Name]:[Office]],6))</f>
        <v>REGULAR</v>
      </c>
      <c r="G5447" s="24">
        <v>45058</v>
      </c>
      <c r="H5447" s="24">
        <v>45058</v>
      </c>
      <c r="I5447" s="19" t="s">
        <v>82</v>
      </c>
      <c r="K5447" s="61" t="str">
        <f ca="1">LeaveTracker[[#This Row],[Days]]&amp;" "&amp;LeaveTracker[[#This Row],[Type of Leave]]</f>
        <v>1 VL</v>
      </c>
      <c r="L5447" s="23">
        <f ca="1">NETWORKDAYS(LeaveTracker[[#This Row],[Start Date]],LeaveTracker[[#This Row],[End Date]],lstHolidays)</f>
        <v>1</v>
      </c>
      <c r="M5447" s="27"/>
    </row>
    <row r="5448" spans="1:13" ht="30" customHeight="1" x14ac:dyDescent="0.3">
      <c r="A5448" s="27">
        <f t="shared" si="60"/>
        <v>1679</v>
      </c>
      <c r="B5448" s="31">
        <v>45056</v>
      </c>
      <c r="C5448" s="31">
        <v>45051</v>
      </c>
      <c r="D5448" s="19" t="s">
        <v>1039</v>
      </c>
      <c r="E5448" s="19" t="str">
        <f>IF(ISBLANK(LeaveTracker[[#This Row],[Employee Name]]),"-----",VLOOKUP(LeaveTracker[[#This Row],[Employee Name]],Employees[[Employee Name]:[Office]],7))</f>
        <v>ONT</v>
      </c>
      <c r="F5448" s="19" t="str">
        <f>IF(ISBLANK(LeaveTracker[[#This Row],[Employee Name]]),"-----",VLOOKUP(LeaveTracker[[#This Row],[Employee Name]],Employees[[Employee Name]:[Office]],6))</f>
        <v>REGULAR</v>
      </c>
      <c r="G5448" s="24">
        <v>45075</v>
      </c>
      <c r="H5448" s="24">
        <v>45075</v>
      </c>
      <c r="I5448" s="19" t="s">
        <v>82</v>
      </c>
      <c r="K5448" s="61" t="str">
        <f ca="1">LeaveTracker[[#This Row],[Days]]&amp;" "&amp;LeaveTracker[[#This Row],[Type of Leave]]</f>
        <v>1 VL</v>
      </c>
      <c r="L5448" s="23">
        <f ca="1">NETWORKDAYS(LeaveTracker[[#This Row],[Start Date]],LeaveTracker[[#This Row],[End Date]],lstHolidays)</f>
        <v>1</v>
      </c>
      <c r="M5448" s="27"/>
    </row>
    <row r="5449" spans="1:13" ht="30" customHeight="1" x14ac:dyDescent="0.3">
      <c r="A5449" s="27">
        <f t="shared" si="60"/>
        <v>1680</v>
      </c>
      <c r="B5449" s="31">
        <v>45056</v>
      </c>
      <c r="C5449" s="31">
        <v>45051</v>
      </c>
      <c r="D5449" s="19" t="s">
        <v>1039</v>
      </c>
      <c r="E5449" s="19" t="str">
        <f>IF(ISBLANK(LeaveTracker[[#This Row],[Employee Name]]),"-----",VLOOKUP(LeaveTracker[[#This Row],[Employee Name]],Employees[[Employee Name]:[Office]],7))</f>
        <v>ONT</v>
      </c>
      <c r="F5449" s="19" t="str">
        <f>IF(ISBLANK(LeaveTracker[[#This Row],[Employee Name]]),"-----",VLOOKUP(LeaveTracker[[#This Row],[Employee Name]],Employees[[Employee Name]:[Office]],6))</f>
        <v>REGULAR</v>
      </c>
      <c r="G5449" s="24">
        <v>45079</v>
      </c>
      <c r="H5449" s="24">
        <v>45082</v>
      </c>
      <c r="I5449" s="19" t="s">
        <v>298</v>
      </c>
      <c r="J5449" s="43" t="s">
        <v>105</v>
      </c>
      <c r="K5449" s="61" t="str">
        <f ca="1">LeaveTracker[[#This Row],[Days]]&amp;" "&amp;LeaveTracker[[#This Row],[Type of Leave]]</f>
        <v>2 OTHER</v>
      </c>
      <c r="L5449" s="23">
        <f ca="1">NETWORKDAYS(LeaveTracker[[#This Row],[Start Date]],LeaveTracker[[#This Row],[End Date]],lstHolidays)</f>
        <v>2</v>
      </c>
      <c r="M5449" s="27"/>
    </row>
    <row r="5450" spans="1:13" ht="30" customHeight="1" x14ac:dyDescent="0.3">
      <c r="A5450" s="27">
        <f t="shared" si="60"/>
        <v>1681</v>
      </c>
      <c r="B5450" s="31">
        <v>45056</v>
      </c>
      <c r="C5450" s="31">
        <v>45051</v>
      </c>
      <c r="D5450" s="19" t="s">
        <v>1039</v>
      </c>
      <c r="E5450" s="19" t="str">
        <f>IF(ISBLANK(LeaveTracker[[#This Row],[Employee Name]]),"-----",VLOOKUP(LeaveTracker[[#This Row],[Employee Name]],Employees[[Employee Name]:[Office]],7))</f>
        <v>ONT</v>
      </c>
      <c r="F5450" s="19" t="str">
        <f>IF(ISBLANK(LeaveTracker[[#This Row],[Employee Name]]),"-----",VLOOKUP(LeaveTracker[[#This Row],[Employee Name]],Employees[[Employee Name]:[Office]],6))</f>
        <v>REGULAR</v>
      </c>
      <c r="G5450" s="24">
        <v>45083</v>
      </c>
      <c r="H5450" s="24">
        <v>45083</v>
      </c>
      <c r="I5450" s="19" t="s">
        <v>82</v>
      </c>
      <c r="K5450" s="61" t="str">
        <f ca="1">LeaveTracker[[#This Row],[Days]]&amp;" "&amp;LeaveTracker[[#This Row],[Type of Leave]]</f>
        <v>1 VL</v>
      </c>
      <c r="L5450" s="23">
        <f ca="1">NETWORKDAYS(LeaveTracker[[#This Row],[Start Date]],LeaveTracker[[#This Row],[End Date]],lstHolidays)</f>
        <v>1</v>
      </c>
      <c r="M5450" s="27"/>
    </row>
    <row r="5451" spans="1:13" ht="30" customHeight="1" x14ac:dyDescent="0.3">
      <c r="A5451" s="27">
        <f t="shared" si="60"/>
        <v>1682</v>
      </c>
      <c r="B5451" s="31">
        <v>45056</v>
      </c>
      <c r="C5451" s="31">
        <v>45049</v>
      </c>
      <c r="D5451" s="19" t="s">
        <v>591</v>
      </c>
      <c r="E5451" s="19" t="str">
        <f>IF(ISBLANK(LeaveTracker[[#This Row],[Employee Name]]),"-----",VLOOKUP(LeaveTracker[[#This Row],[Employee Name]],Employees[[Employee Name]:[Office]],7))</f>
        <v>MAHOGANY MARKET</v>
      </c>
      <c r="F5451" s="19" t="str">
        <f>IF(ISBLANK(LeaveTracker[[#This Row],[Employee Name]]),"-----",VLOOKUP(LeaveTracker[[#This Row],[Employee Name]],Employees[[Employee Name]:[Office]],6))</f>
        <v>REGULAR</v>
      </c>
      <c r="G5451" s="24">
        <v>45044</v>
      </c>
      <c r="H5451" s="24">
        <v>45044</v>
      </c>
      <c r="I5451" s="19" t="s">
        <v>81</v>
      </c>
      <c r="K5451" s="61" t="str">
        <f ca="1">LeaveTracker[[#This Row],[Days]]&amp;" "&amp;LeaveTracker[[#This Row],[Type of Leave]]</f>
        <v>1 SL</v>
      </c>
      <c r="L5451" s="23">
        <f ca="1">NETWORKDAYS(LeaveTracker[[#This Row],[Start Date]],LeaveTracker[[#This Row],[End Date]],lstHolidays)</f>
        <v>1</v>
      </c>
      <c r="M5451" s="27"/>
    </row>
    <row r="5452" spans="1:13" ht="30" customHeight="1" x14ac:dyDescent="0.3">
      <c r="A5452" s="27">
        <f t="shared" si="60"/>
        <v>1683</v>
      </c>
      <c r="B5452" s="31">
        <v>45056</v>
      </c>
      <c r="C5452" s="31">
        <v>45051</v>
      </c>
      <c r="D5452" s="19" t="s">
        <v>1815</v>
      </c>
      <c r="E5452" s="19" t="str">
        <f>IF(ISBLANK(LeaveTracker[[#This Row],[Employee Name]]),"-----",VLOOKUP(LeaveTracker[[#This Row],[Employee Name]],Employees[[Employee Name]:[Office]],7))</f>
        <v>CSWDO</v>
      </c>
      <c r="F5452" s="19" t="str">
        <f>IF(ISBLANK(LeaveTracker[[#This Row],[Employee Name]]),"-----",VLOOKUP(LeaveTracker[[#This Row],[Employee Name]],Employees[[Employee Name]:[Office]],6))</f>
        <v>CASUAL</v>
      </c>
      <c r="G5452" s="24">
        <v>45043</v>
      </c>
      <c r="H5452" s="24">
        <v>45049</v>
      </c>
      <c r="I5452" s="19" t="s">
        <v>81</v>
      </c>
      <c r="K5452" s="61" t="str">
        <f ca="1">LeaveTracker[[#This Row],[Days]]&amp;" "&amp;LeaveTracker[[#This Row],[Type of Leave]]</f>
        <v>4 SL</v>
      </c>
      <c r="L5452" s="23">
        <f ca="1">NETWORKDAYS(LeaveTracker[[#This Row],[Start Date]],LeaveTracker[[#This Row],[End Date]],lstHolidays)</f>
        <v>4</v>
      </c>
      <c r="M5452" s="27"/>
    </row>
    <row r="5453" spans="1:13" ht="30" customHeight="1" x14ac:dyDescent="0.3">
      <c r="A5453" s="27">
        <f t="shared" si="60"/>
        <v>1684</v>
      </c>
      <c r="B5453" s="31">
        <v>45056</v>
      </c>
      <c r="C5453" s="31">
        <v>45054</v>
      </c>
      <c r="D5453" s="19" t="s">
        <v>1321</v>
      </c>
      <c r="E5453" s="19" t="str">
        <f>IF(ISBLANK(LeaveTracker[[#This Row],[Employee Name]]),"-----",VLOOKUP(LeaveTracker[[#This Row],[Employee Name]],Employees[[Employee Name]:[Office]],7))</f>
        <v>CHO</v>
      </c>
      <c r="F5453" s="19" t="str">
        <f>IF(ISBLANK(LeaveTracker[[#This Row],[Employee Name]]),"-----",VLOOKUP(LeaveTracker[[#This Row],[Employee Name]],Employees[[Employee Name]:[Office]],6))</f>
        <v>REGULAR</v>
      </c>
      <c r="G5453" s="24">
        <v>45058</v>
      </c>
      <c r="H5453" s="24">
        <v>45058</v>
      </c>
      <c r="I5453" s="19" t="s">
        <v>298</v>
      </c>
      <c r="J5453" s="43" t="s">
        <v>158</v>
      </c>
      <c r="K5453" s="61" t="str">
        <f ca="1">LeaveTracker[[#This Row],[Days]]&amp;" "&amp;LeaveTracker[[#This Row],[Type of Leave]]</f>
        <v>1 OTHER</v>
      </c>
      <c r="L5453" s="23">
        <f ca="1">NETWORKDAYS(LeaveTracker[[#This Row],[Start Date]],LeaveTracker[[#This Row],[End Date]],lstHolidays)</f>
        <v>1</v>
      </c>
      <c r="M5453" s="27"/>
    </row>
    <row r="5454" spans="1:13" ht="30" customHeight="1" x14ac:dyDescent="0.3">
      <c r="A5454" s="27">
        <f t="shared" si="60"/>
        <v>1685</v>
      </c>
      <c r="B5454" s="31">
        <v>45056</v>
      </c>
      <c r="C5454" s="31">
        <v>45054</v>
      </c>
      <c r="D5454" s="19" t="s">
        <v>826</v>
      </c>
      <c r="E5454" s="19" t="str">
        <f>IF(ISBLANK(LeaveTracker[[#This Row],[Employee Name]]),"-----",VLOOKUP(LeaveTracker[[#This Row],[Employee Name]],Employees[[Employee Name]:[Office]],7))</f>
        <v>CHO</v>
      </c>
      <c r="F5454" s="19" t="str">
        <f>IF(ISBLANK(LeaveTracker[[#This Row],[Employee Name]]),"-----",VLOOKUP(LeaveTracker[[#This Row],[Employee Name]],Employees[[Employee Name]:[Office]],6))</f>
        <v>REGULAR</v>
      </c>
      <c r="G5454" s="24">
        <v>45055</v>
      </c>
      <c r="H5454" s="24">
        <v>45056</v>
      </c>
      <c r="I5454" s="19" t="s">
        <v>82</v>
      </c>
      <c r="K5454" s="61" t="str">
        <f ca="1">LeaveTracker[[#This Row],[Days]]&amp;" "&amp;LeaveTracker[[#This Row],[Type of Leave]]</f>
        <v>2 VL</v>
      </c>
      <c r="L5454" s="23">
        <f ca="1">NETWORKDAYS(LeaveTracker[[#This Row],[Start Date]],LeaveTracker[[#This Row],[End Date]],lstHolidays)</f>
        <v>2</v>
      </c>
      <c r="M5454" s="27"/>
    </row>
    <row r="5455" spans="1:13" ht="30" customHeight="1" x14ac:dyDescent="0.3">
      <c r="A5455" s="27">
        <f t="shared" si="60"/>
        <v>1686</v>
      </c>
      <c r="B5455" s="31">
        <v>45056</v>
      </c>
      <c r="C5455" s="31">
        <v>45054</v>
      </c>
      <c r="D5455" s="19" t="s">
        <v>171</v>
      </c>
      <c r="E5455" s="19" t="str">
        <f>IF(ISBLANK(LeaveTracker[[#This Row],[Employee Name]]),"-----",VLOOKUP(LeaveTracker[[#This Row],[Employee Name]],Employees[[Employee Name]:[Office]],7))</f>
        <v>HRMO</v>
      </c>
      <c r="F5455" s="19" t="str">
        <f>IF(ISBLANK(LeaveTracker[[#This Row],[Employee Name]]),"-----",VLOOKUP(LeaveTracker[[#This Row],[Employee Name]],Employees[[Employee Name]:[Office]],6))</f>
        <v>REGULAR</v>
      </c>
      <c r="G5455" s="24">
        <v>45043</v>
      </c>
      <c r="H5455" s="24">
        <v>45053</v>
      </c>
      <c r="I5455" s="19" t="s">
        <v>298</v>
      </c>
      <c r="J5455" s="43" t="s">
        <v>1956</v>
      </c>
      <c r="K5455" s="61" t="str">
        <f>LeaveTracker[[#This Row],[Days]]&amp;" "&amp;LeaveTracker[[#This Row],[Type of Leave]]</f>
        <v>12 OTHER</v>
      </c>
      <c r="L5455" s="23">
        <v>12</v>
      </c>
      <c r="M5455" s="27"/>
    </row>
    <row r="5456" spans="1:13" ht="30" customHeight="1" x14ac:dyDescent="0.3">
      <c r="A5456" s="27">
        <f t="shared" si="60"/>
        <v>1687</v>
      </c>
      <c r="B5456" s="31">
        <v>45056</v>
      </c>
      <c r="C5456" s="31">
        <v>45042</v>
      </c>
      <c r="D5456" s="19" t="s">
        <v>509</v>
      </c>
      <c r="E5456" s="19" t="str">
        <f>IF(ISBLANK(LeaveTracker[[#This Row],[Employee Name]]),"-----",VLOOKUP(LeaveTracker[[#This Row],[Employee Name]],Employees[[Employee Name]:[Office]],7))</f>
        <v>ACCOUNTING</v>
      </c>
      <c r="F5456" s="19" t="str">
        <f>IF(ISBLANK(LeaveTracker[[#This Row],[Employee Name]]),"-----",VLOOKUP(LeaveTracker[[#This Row],[Employee Name]],Employees[[Employee Name]:[Office]],6))</f>
        <v>REGULAR</v>
      </c>
      <c r="G5456" s="24">
        <v>45041</v>
      </c>
      <c r="H5456" s="24">
        <v>45041</v>
      </c>
      <c r="I5456" s="19" t="s">
        <v>298</v>
      </c>
      <c r="J5456" s="43" t="s">
        <v>105</v>
      </c>
      <c r="K5456" s="61" t="str">
        <f ca="1">LeaveTracker[[#This Row],[Days]]&amp;" "&amp;LeaveTracker[[#This Row],[Type of Leave]]</f>
        <v>1 OTHER</v>
      </c>
      <c r="L5456" s="23">
        <f ca="1">NETWORKDAYS(LeaveTracker[[#This Row],[Start Date]],LeaveTracker[[#This Row],[End Date]],lstHolidays)</f>
        <v>1</v>
      </c>
      <c r="M5456" s="27"/>
    </row>
    <row r="5457" spans="1:13" ht="30" customHeight="1" x14ac:dyDescent="0.3">
      <c r="A5457" s="27">
        <f t="shared" si="60"/>
        <v>1688</v>
      </c>
      <c r="B5457" s="31">
        <v>45056</v>
      </c>
      <c r="C5457" s="31">
        <v>45054</v>
      </c>
      <c r="D5457" s="19" t="s">
        <v>509</v>
      </c>
      <c r="E5457" s="19" t="str">
        <f>IF(ISBLANK(LeaveTracker[[#This Row],[Employee Name]]),"-----",VLOOKUP(LeaveTracker[[#This Row],[Employee Name]],Employees[[Employee Name]:[Office]],7))</f>
        <v>ACCOUNTING</v>
      </c>
      <c r="F5457" s="19" t="str">
        <f>IF(ISBLANK(LeaveTracker[[#This Row],[Employee Name]]),"-----",VLOOKUP(LeaveTracker[[#This Row],[Employee Name]],Employees[[Employee Name]:[Office]],6))</f>
        <v>REGULAR</v>
      </c>
      <c r="G5457" s="24">
        <v>45061</v>
      </c>
      <c r="H5457" s="24">
        <v>45061</v>
      </c>
      <c r="I5457" s="19" t="s">
        <v>82</v>
      </c>
      <c r="K5457" s="61" t="str">
        <f ca="1">LeaveTracker[[#This Row],[Days]]&amp;" "&amp;LeaveTracker[[#This Row],[Type of Leave]]</f>
        <v>1 VL</v>
      </c>
      <c r="L5457" s="23">
        <f ca="1">NETWORKDAYS(LeaveTracker[[#This Row],[Start Date]],LeaveTracker[[#This Row],[End Date]],lstHolidays)</f>
        <v>1</v>
      </c>
      <c r="M5457" s="27"/>
    </row>
    <row r="5458" spans="1:13" ht="30" customHeight="1" x14ac:dyDescent="0.3">
      <c r="A5458" s="27">
        <f t="shared" si="60"/>
        <v>1689</v>
      </c>
      <c r="B5458" s="31">
        <v>45056</v>
      </c>
      <c r="C5458" s="31">
        <v>45054</v>
      </c>
      <c r="D5458" s="19" t="s">
        <v>1008</v>
      </c>
      <c r="E5458" s="19" t="str">
        <f>IF(ISBLANK(LeaveTracker[[#This Row],[Employee Name]]),"-----",VLOOKUP(LeaveTracker[[#This Row],[Employee Name]],Employees[[Employee Name]:[Office]],7))</f>
        <v>ACCOUNTING</v>
      </c>
      <c r="F5458" s="19" t="str">
        <f>IF(ISBLANK(LeaveTracker[[#This Row],[Employee Name]]),"-----",VLOOKUP(LeaveTracker[[#This Row],[Employee Name]],Employees[[Employee Name]:[Office]],6))</f>
        <v>REGULAR</v>
      </c>
      <c r="G5458" s="24">
        <v>45068</v>
      </c>
      <c r="H5458" s="24">
        <v>45069</v>
      </c>
      <c r="I5458" s="19" t="s">
        <v>82</v>
      </c>
      <c r="K5458" s="61" t="str">
        <f ca="1">LeaveTracker[[#This Row],[Days]]&amp;" "&amp;LeaveTracker[[#This Row],[Type of Leave]]</f>
        <v>2 VL</v>
      </c>
      <c r="L5458" s="23">
        <f ca="1">NETWORKDAYS(LeaveTracker[[#This Row],[Start Date]],LeaveTracker[[#This Row],[End Date]],lstHolidays)</f>
        <v>2</v>
      </c>
      <c r="M5458" s="27"/>
    </row>
    <row r="5459" spans="1:13" ht="30" customHeight="1" x14ac:dyDescent="0.3">
      <c r="A5459" s="27">
        <f t="shared" si="60"/>
        <v>1690</v>
      </c>
      <c r="B5459" s="31">
        <v>45056</v>
      </c>
      <c r="C5459" s="31">
        <v>45054</v>
      </c>
      <c r="D5459" s="19" t="s">
        <v>519</v>
      </c>
      <c r="E5459" s="19" t="str">
        <f>IF(ISBLANK(LeaveTracker[[#This Row],[Employee Name]]),"-----",VLOOKUP(LeaveTracker[[#This Row],[Employee Name]],Employees[[Employee Name]:[Office]],7))</f>
        <v>ACCOUNTING</v>
      </c>
      <c r="F5459" s="19" t="str">
        <f>IF(ISBLANK(LeaveTracker[[#This Row],[Employee Name]]),"-----",VLOOKUP(LeaveTracker[[#This Row],[Employee Name]],Employees[[Employee Name]:[Office]],6))</f>
        <v>REGULAR</v>
      </c>
      <c r="G5459" s="24">
        <v>45061</v>
      </c>
      <c r="H5459" s="24">
        <v>45061</v>
      </c>
      <c r="I5459" s="19" t="s">
        <v>82</v>
      </c>
      <c r="K5459" s="61" t="str">
        <f ca="1">LeaveTracker[[#This Row],[Days]]&amp;" "&amp;LeaveTracker[[#This Row],[Type of Leave]]</f>
        <v>1 VL</v>
      </c>
      <c r="L5459" s="23">
        <f ca="1">NETWORKDAYS(LeaveTracker[[#This Row],[Start Date]],LeaveTracker[[#This Row],[End Date]],lstHolidays)</f>
        <v>1</v>
      </c>
      <c r="M5459" s="27"/>
    </row>
    <row r="5460" spans="1:13" ht="30" customHeight="1" x14ac:dyDescent="0.3">
      <c r="A5460" s="27">
        <f t="shared" si="60"/>
        <v>1691</v>
      </c>
      <c r="B5460" s="31">
        <v>45056</v>
      </c>
      <c r="C5460" s="31">
        <v>45050</v>
      </c>
      <c r="D5460" s="19" t="s">
        <v>868</v>
      </c>
      <c r="E5460" s="19" t="str">
        <f>IF(ISBLANK(LeaveTracker[[#This Row],[Employee Name]]),"-----",VLOOKUP(LeaveTracker[[#This Row],[Employee Name]],Employees[[Employee Name]:[Office]],7))</f>
        <v>ACCOUNTING</v>
      </c>
      <c r="F5460" s="19" t="str">
        <f>IF(ISBLANK(LeaveTracker[[#This Row],[Employee Name]]),"-----",VLOOKUP(LeaveTracker[[#This Row],[Employee Name]],Employees[[Employee Name]:[Office]],6))</f>
        <v>REGULAR</v>
      </c>
      <c r="G5460" s="24">
        <v>45044</v>
      </c>
      <c r="H5460" s="24">
        <v>45044</v>
      </c>
      <c r="I5460" s="19" t="s">
        <v>81</v>
      </c>
      <c r="K5460" s="61" t="str">
        <f ca="1">LeaveTracker[[#This Row],[Days]]&amp;" "&amp;LeaveTracker[[#This Row],[Type of Leave]]</f>
        <v>1 SL</v>
      </c>
      <c r="L5460" s="23">
        <f ca="1">NETWORKDAYS(LeaveTracker[[#This Row],[Start Date]],LeaveTracker[[#This Row],[End Date]],lstHolidays)</f>
        <v>1</v>
      </c>
      <c r="M5460" s="27"/>
    </row>
    <row r="5461" spans="1:13" ht="30" customHeight="1" x14ac:dyDescent="0.3">
      <c r="A5461" s="27">
        <f t="shared" si="60"/>
        <v>1692</v>
      </c>
      <c r="B5461" s="31">
        <v>45056</v>
      </c>
      <c r="C5461" s="31">
        <v>45054</v>
      </c>
      <c r="D5461" s="19" t="s">
        <v>711</v>
      </c>
      <c r="E5461" s="19" t="str">
        <f>IF(ISBLANK(LeaveTracker[[#This Row],[Employee Name]]),"-----",VLOOKUP(LeaveTracker[[#This Row],[Employee Name]],Employees[[Employee Name]:[Office]],7))</f>
        <v>CBO</v>
      </c>
      <c r="F5461" s="19" t="str">
        <f>IF(ISBLANK(LeaveTracker[[#This Row],[Employee Name]]),"-----",VLOOKUP(LeaveTracker[[#This Row],[Employee Name]],Employees[[Employee Name]:[Office]],6))</f>
        <v>REGULAR</v>
      </c>
      <c r="G5461" s="24">
        <v>45061</v>
      </c>
      <c r="H5461" s="24">
        <v>45062</v>
      </c>
      <c r="I5461" s="19" t="s">
        <v>82</v>
      </c>
      <c r="K5461" s="61" t="str">
        <f ca="1">LeaveTracker[[#This Row],[Days]]&amp;" "&amp;LeaveTracker[[#This Row],[Type of Leave]]</f>
        <v>2 VL</v>
      </c>
      <c r="L5461" s="23">
        <f ca="1">NETWORKDAYS(LeaveTracker[[#This Row],[Start Date]],LeaveTracker[[#This Row],[End Date]],lstHolidays)</f>
        <v>2</v>
      </c>
      <c r="M5461" s="27"/>
    </row>
    <row r="5462" spans="1:13" ht="30" customHeight="1" x14ac:dyDescent="0.3">
      <c r="A5462" s="27">
        <f t="shared" si="60"/>
        <v>1693</v>
      </c>
      <c r="B5462" s="31">
        <v>45056</v>
      </c>
      <c r="D5462" s="19" t="s">
        <v>711</v>
      </c>
      <c r="E5462" s="19" t="str">
        <f>IF(ISBLANK(LeaveTracker[[#This Row],[Employee Name]]),"-----",VLOOKUP(LeaveTracker[[#This Row],[Employee Name]],Employees[[Employee Name]:[Office]],7))</f>
        <v>CBO</v>
      </c>
      <c r="F5462" s="19" t="str">
        <f>IF(ISBLANK(LeaveTracker[[#This Row],[Employee Name]]),"-----",VLOOKUP(LeaveTracker[[#This Row],[Employee Name]],Employees[[Employee Name]:[Office]],6))</f>
        <v>REGULAR</v>
      </c>
      <c r="G5462" s="24">
        <v>45058</v>
      </c>
      <c r="H5462" s="24">
        <v>45058</v>
      </c>
      <c r="I5462" s="19" t="s">
        <v>298</v>
      </c>
      <c r="J5462" s="43" t="s">
        <v>105</v>
      </c>
      <c r="K5462" s="61" t="str">
        <f ca="1">LeaveTracker[[#This Row],[Days]]&amp;" "&amp;LeaveTracker[[#This Row],[Type of Leave]]</f>
        <v>1 OTHER</v>
      </c>
      <c r="L5462" s="23">
        <f ca="1">NETWORKDAYS(LeaveTracker[[#This Row],[Start Date]],LeaveTracker[[#This Row],[End Date]],lstHolidays)</f>
        <v>1</v>
      </c>
      <c r="M5462" s="27"/>
    </row>
    <row r="5463" spans="1:13" ht="30" customHeight="1" x14ac:dyDescent="0.3">
      <c r="A5463" s="27">
        <f t="shared" si="60"/>
        <v>1694</v>
      </c>
      <c r="B5463" s="31">
        <v>45056</v>
      </c>
      <c r="C5463" s="31">
        <v>45054</v>
      </c>
      <c r="D5463" s="19" t="s">
        <v>1265</v>
      </c>
      <c r="E5463" s="19" t="str">
        <f>IF(ISBLANK(LeaveTracker[[#This Row],[Employee Name]]),"-----",VLOOKUP(LeaveTracker[[#This Row],[Employee Name]],Employees[[Employee Name]:[Office]],7))</f>
        <v>BUDGET</v>
      </c>
      <c r="F5463" s="19" t="str">
        <f>IF(ISBLANK(LeaveTracker[[#This Row],[Employee Name]]),"-----",VLOOKUP(LeaveTracker[[#This Row],[Employee Name]],Employees[[Employee Name]:[Office]],6))</f>
        <v>REGULAR</v>
      </c>
      <c r="G5463" s="24">
        <v>45061</v>
      </c>
      <c r="H5463" s="24">
        <v>45062</v>
      </c>
      <c r="I5463" s="19" t="s">
        <v>82</v>
      </c>
      <c r="K5463" s="61" t="str">
        <f ca="1">LeaveTracker[[#This Row],[Days]]&amp;" "&amp;LeaveTracker[[#This Row],[Type of Leave]]</f>
        <v>2 VL</v>
      </c>
      <c r="L5463" s="23">
        <f ca="1">NETWORKDAYS(LeaveTracker[[#This Row],[Start Date]],LeaveTracker[[#This Row],[End Date]],lstHolidays)</f>
        <v>2</v>
      </c>
      <c r="M5463" s="27"/>
    </row>
    <row r="5464" spans="1:13" ht="30" customHeight="1" x14ac:dyDescent="0.3">
      <c r="A5464" s="27">
        <f t="shared" si="60"/>
        <v>1695</v>
      </c>
      <c r="B5464" s="31">
        <v>45056</v>
      </c>
      <c r="C5464" s="31">
        <v>45049</v>
      </c>
      <c r="D5464" s="19" t="s">
        <v>506</v>
      </c>
      <c r="E5464" s="19" t="str">
        <f>IF(ISBLANK(LeaveTracker[[#This Row],[Employee Name]]),"-----",VLOOKUP(LeaveTracker[[#This Row],[Employee Name]],Employees[[Employee Name]:[Office]],7))</f>
        <v>ACCOUNTING</v>
      </c>
      <c r="F5464" s="19" t="str">
        <f>IF(ISBLANK(LeaveTracker[[#This Row],[Employee Name]]),"-----",VLOOKUP(LeaveTracker[[#This Row],[Employee Name]],Employees[[Employee Name]:[Office]],6))</f>
        <v>REGULAR</v>
      </c>
      <c r="G5464" s="24">
        <v>45044</v>
      </c>
      <c r="H5464" s="24">
        <v>45044</v>
      </c>
      <c r="I5464" s="19" t="s">
        <v>81</v>
      </c>
      <c r="K5464" s="61" t="str">
        <f ca="1">LeaveTracker[[#This Row],[Days]]&amp;" "&amp;LeaveTracker[[#This Row],[Type of Leave]]</f>
        <v>1 SL</v>
      </c>
      <c r="L5464" s="23">
        <f ca="1">NETWORKDAYS(LeaveTracker[[#This Row],[Start Date]],LeaveTracker[[#This Row],[End Date]],lstHolidays)</f>
        <v>1</v>
      </c>
      <c r="M5464" s="27"/>
    </row>
    <row r="5465" spans="1:13" ht="30" customHeight="1" x14ac:dyDescent="0.3">
      <c r="A5465" s="27">
        <f t="shared" si="60"/>
        <v>1696</v>
      </c>
      <c r="B5465" s="31">
        <v>45056</v>
      </c>
      <c r="C5465" s="31">
        <v>45054</v>
      </c>
      <c r="D5465" s="19" t="s">
        <v>1010</v>
      </c>
      <c r="E5465" s="19" t="str">
        <f>IF(ISBLANK(LeaveTracker[[#This Row],[Employee Name]]),"-----",VLOOKUP(LeaveTracker[[#This Row],[Employee Name]],Employees[[Employee Name]:[Office]],7))</f>
        <v>NUTRITION OFFICE</v>
      </c>
      <c r="F5465" s="19" t="str">
        <f>IF(ISBLANK(LeaveTracker[[#This Row],[Employee Name]]),"-----",VLOOKUP(LeaveTracker[[#This Row],[Employee Name]],Employees[[Employee Name]:[Office]],6))</f>
        <v>REGULAR</v>
      </c>
      <c r="G5465" s="24">
        <v>45078</v>
      </c>
      <c r="H5465" s="24">
        <v>45079</v>
      </c>
      <c r="I5465" s="19" t="s">
        <v>82</v>
      </c>
      <c r="K5465" s="61" t="str">
        <f ca="1">LeaveTracker[[#This Row],[Days]]&amp;" "&amp;LeaveTracker[[#This Row],[Type of Leave]]</f>
        <v>2 VL</v>
      </c>
      <c r="L5465" s="23">
        <f ca="1">NETWORKDAYS(LeaveTracker[[#This Row],[Start Date]],LeaveTracker[[#This Row],[End Date]],lstHolidays)</f>
        <v>2</v>
      </c>
      <c r="M5465" s="27"/>
    </row>
    <row r="5466" spans="1:13" ht="30" customHeight="1" x14ac:dyDescent="0.3">
      <c r="A5466" s="27">
        <f t="shared" si="60"/>
        <v>1697</v>
      </c>
      <c r="B5466" s="31">
        <v>45056</v>
      </c>
      <c r="C5466" s="31">
        <v>45054</v>
      </c>
      <c r="D5466" s="19" t="s">
        <v>1010</v>
      </c>
      <c r="E5466" s="19" t="str">
        <f>IF(ISBLANK(LeaveTracker[[#This Row],[Employee Name]]),"-----",VLOOKUP(LeaveTracker[[#This Row],[Employee Name]],Employees[[Employee Name]:[Office]],7))</f>
        <v>NUTRITION OFFICE</v>
      </c>
      <c r="F5466" s="19" t="str">
        <f>IF(ISBLANK(LeaveTracker[[#This Row],[Employee Name]]),"-----",VLOOKUP(LeaveTracker[[#This Row],[Employee Name]],Employees[[Employee Name]:[Office]],6))</f>
        <v>REGULAR</v>
      </c>
      <c r="G5466" s="24">
        <v>45041</v>
      </c>
      <c r="H5466" s="24">
        <v>45041</v>
      </c>
      <c r="I5466" s="19" t="s">
        <v>81</v>
      </c>
      <c r="K5466" s="61" t="str">
        <f ca="1">LeaveTracker[[#This Row],[Days]]&amp;" "&amp;LeaveTracker[[#This Row],[Type of Leave]]</f>
        <v>1 SL</v>
      </c>
      <c r="L5466" s="23">
        <f ca="1">NETWORKDAYS(LeaveTracker[[#This Row],[Start Date]],LeaveTracker[[#This Row],[End Date]],lstHolidays)</f>
        <v>1</v>
      </c>
      <c r="M5466" s="27"/>
    </row>
    <row r="5467" spans="1:13" ht="30" customHeight="1" x14ac:dyDescent="0.3">
      <c r="A5467" s="27">
        <f t="shared" si="60"/>
        <v>1698</v>
      </c>
      <c r="B5467" s="31">
        <v>45056</v>
      </c>
      <c r="D5467" s="19" t="s">
        <v>583</v>
      </c>
      <c r="E5467" s="19" t="str">
        <f>IF(ISBLANK(LeaveTracker[[#This Row],[Employee Name]]),"-----",VLOOKUP(LeaveTracker[[#This Row],[Employee Name]],Employees[[Employee Name]:[Office]],7))</f>
        <v>CCT</v>
      </c>
      <c r="F5467" s="19" t="str">
        <f>IF(ISBLANK(LeaveTracker[[#This Row],[Employee Name]]),"-----",VLOOKUP(LeaveTracker[[#This Row],[Employee Name]],Employees[[Employee Name]:[Office]],6))</f>
        <v>REGULAR</v>
      </c>
      <c r="G5467" s="24">
        <v>45044</v>
      </c>
      <c r="H5467" s="24">
        <v>45049</v>
      </c>
      <c r="I5467" s="19" t="s">
        <v>81</v>
      </c>
      <c r="K5467" s="61" t="str">
        <f ca="1">LeaveTracker[[#This Row],[Days]]&amp;" "&amp;LeaveTracker[[#This Row],[Type of Leave]]</f>
        <v>3 SL</v>
      </c>
      <c r="L5467" s="23">
        <f ca="1">NETWORKDAYS(LeaveTracker[[#This Row],[Start Date]],LeaveTracker[[#This Row],[End Date]],lstHolidays)</f>
        <v>3</v>
      </c>
      <c r="M5467" s="27"/>
    </row>
    <row r="5468" spans="1:13" ht="30" customHeight="1" x14ac:dyDescent="0.3">
      <c r="A5468" s="27">
        <f t="shared" si="60"/>
        <v>1699</v>
      </c>
      <c r="B5468" s="31">
        <v>45056</v>
      </c>
      <c r="C5468" s="31">
        <v>45048</v>
      </c>
      <c r="D5468" s="19" t="s">
        <v>583</v>
      </c>
      <c r="E5468" s="19" t="str">
        <f>IF(ISBLANK(LeaveTracker[[#This Row],[Employee Name]]),"-----",VLOOKUP(LeaveTracker[[#This Row],[Employee Name]],Employees[[Employee Name]:[Office]],7))</f>
        <v>CCT</v>
      </c>
      <c r="F5468" s="19" t="str">
        <f>IF(ISBLANK(LeaveTracker[[#This Row],[Employee Name]]),"-----",VLOOKUP(LeaveTracker[[#This Row],[Employee Name]],Employees[[Employee Name]:[Office]],6))</f>
        <v>REGULAR</v>
      </c>
      <c r="G5468" s="24">
        <v>45041</v>
      </c>
      <c r="H5468" s="24">
        <v>45043</v>
      </c>
      <c r="I5468" s="19" t="s">
        <v>81</v>
      </c>
      <c r="K5468" s="61" t="str">
        <f ca="1">LeaveTracker[[#This Row],[Days]]&amp;" "&amp;LeaveTracker[[#This Row],[Type of Leave]]</f>
        <v>3 SL</v>
      </c>
      <c r="L5468" s="23">
        <f ca="1">NETWORKDAYS(LeaveTracker[[#This Row],[Start Date]],LeaveTracker[[#This Row],[End Date]],lstHolidays)</f>
        <v>3</v>
      </c>
      <c r="M5468" s="27"/>
    </row>
    <row r="5469" spans="1:13" ht="30" customHeight="1" x14ac:dyDescent="0.3">
      <c r="A5469" s="27">
        <f t="shared" si="60"/>
        <v>1700</v>
      </c>
      <c r="B5469" s="31">
        <v>45056</v>
      </c>
      <c r="D5469" s="19" t="s">
        <v>1800</v>
      </c>
      <c r="E5469" s="19" t="str">
        <f>IF(ISBLANK(LeaveTracker[[#This Row],[Employee Name]]),"-----",VLOOKUP(LeaveTracker[[#This Row],[Employee Name]],Employees[[Employee Name]:[Office]],7))</f>
        <v>GSO</v>
      </c>
      <c r="F5469" s="19" t="str">
        <f>IF(ISBLANK(LeaveTracker[[#This Row],[Employee Name]]),"-----",VLOOKUP(LeaveTracker[[#This Row],[Employee Name]],Employees[[Employee Name]:[Office]],6))</f>
        <v>CASUAL</v>
      </c>
      <c r="G5469" s="24">
        <v>45049</v>
      </c>
      <c r="H5469" s="24">
        <v>45051</v>
      </c>
      <c r="I5469" s="19" t="s">
        <v>81</v>
      </c>
      <c r="K5469" s="61" t="str">
        <f ca="1">LeaveTracker[[#This Row],[Days]]&amp;" "&amp;LeaveTracker[[#This Row],[Type of Leave]]</f>
        <v>3 SL</v>
      </c>
      <c r="L5469" s="23">
        <f ca="1">NETWORKDAYS(LeaveTracker[[#This Row],[Start Date]],LeaveTracker[[#This Row],[End Date]],lstHolidays)</f>
        <v>3</v>
      </c>
      <c r="M5469" s="27"/>
    </row>
    <row r="5470" spans="1:13" ht="30" customHeight="1" x14ac:dyDescent="0.3">
      <c r="A5470" s="27">
        <f t="shared" si="60"/>
        <v>1701</v>
      </c>
      <c r="B5470" s="31">
        <v>45056</v>
      </c>
      <c r="C5470" s="31">
        <v>45044</v>
      </c>
      <c r="D5470" s="19" t="s">
        <v>1286</v>
      </c>
      <c r="E5470" s="19" t="str">
        <f>IF(ISBLANK(LeaveTracker[[#This Row],[Employee Name]]),"-----",VLOOKUP(LeaveTracker[[#This Row],[Employee Name]],Employees[[Employee Name]:[Office]],7))</f>
        <v>CTO</v>
      </c>
      <c r="F5470" s="19" t="str">
        <f>IF(ISBLANK(LeaveTracker[[#This Row],[Employee Name]]),"-----",VLOOKUP(LeaveTracker[[#This Row],[Employee Name]],Employees[[Employee Name]:[Office]],6))</f>
        <v>REGULAR</v>
      </c>
      <c r="G5470" s="21">
        <v>45051</v>
      </c>
      <c r="H5470" s="21">
        <v>45051</v>
      </c>
      <c r="I5470" s="19" t="s">
        <v>82</v>
      </c>
      <c r="K5470" s="61" t="str">
        <f ca="1">LeaveTracker[[#This Row],[Days]]&amp;" "&amp;LeaveTracker[[#This Row],[Type of Leave]]</f>
        <v>1 VL</v>
      </c>
      <c r="L5470" s="23">
        <f ca="1">NETWORKDAYS(LeaveTracker[[#This Row],[Start Date]],LeaveTracker[[#This Row],[End Date]],lstHolidays)</f>
        <v>1</v>
      </c>
      <c r="M5470" s="27"/>
    </row>
    <row r="5471" spans="1:13" ht="30" customHeight="1" x14ac:dyDescent="0.3">
      <c r="A5471" s="27">
        <f t="shared" si="60"/>
        <v>1702</v>
      </c>
      <c r="B5471" s="31">
        <v>45056</v>
      </c>
      <c r="C5471" s="31">
        <v>45051</v>
      </c>
      <c r="D5471" s="19" t="s">
        <v>488</v>
      </c>
      <c r="E5471" s="19" t="str">
        <f>IF(ISBLANK(LeaveTracker[[#This Row],[Employee Name]]),"-----",VLOOKUP(LeaveTracker[[#This Row],[Employee Name]],Employees[[Employee Name]:[Office]],7))</f>
        <v>THRDC</v>
      </c>
      <c r="F5471" s="19" t="str">
        <f>IF(ISBLANK(LeaveTracker[[#This Row],[Employee Name]]),"-----",VLOOKUP(LeaveTracker[[#This Row],[Employee Name]],Employees[[Employee Name]:[Office]],6))</f>
        <v>REGULAR</v>
      </c>
      <c r="G5471" s="24">
        <v>45055</v>
      </c>
      <c r="H5471" s="24">
        <v>45055</v>
      </c>
      <c r="I5471" s="19" t="s">
        <v>82</v>
      </c>
      <c r="K5471" s="61" t="str">
        <f ca="1">LeaveTracker[[#This Row],[Days]]&amp;" "&amp;LeaveTracker[[#This Row],[Type of Leave]]</f>
        <v>1 VL</v>
      </c>
      <c r="L5471" s="23">
        <f ca="1">NETWORKDAYS(LeaveTracker[[#This Row],[Start Date]],LeaveTracker[[#This Row],[End Date]],lstHolidays)</f>
        <v>1</v>
      </c>
      <c r="M5471" s="27"/>
    </row>
    <row r="5472" spans="1:13" ht="30" customHeight="1" x14ac:dyDescent="0.3">
      <c r="A5472" s="27">
        <f t="shared" ref="A5472:A5535" si="61">A5471+1</f>
        <v>1703</v>
      </c>
      <c r="B5472" s="31">
        <v>45056</v>
      </c>
      <c r="C5472" s="31">
        <v>45051</v>
      </c>
      <c r="D5472" s="19" t="s">
        <v>2244</v>
      </c>
      <c r="E5472" s="19" t="str">
        <f>IF(ISBLANK(LeaveTracker[[#This Row],[Employee Name]]),"-----",VLOOKUP(LeaveTracker[[#This Row],[Employee Name]],Employees[[Employee Name]:[Office]],7))</f>
        <v>PICNIC GROVE</v>
      </c>
      <c r="F5472" s="19">
        <f>IF(ISBLANK(LeaveTracker[[#This Row],[Employee Name]]),"-----",VLOOKUP(LeaveTracker[[#This Row],[Employee Name]],Employees[[Employee Name]:[Office]],6))</f>
        <v>0</v>
      </c>
      <c r="G5472" s="24">
        <v>45062</v>
      </c>
      <c r="H5472" s="24">
        <v>45077</v>
      </c>
      <c r="I5472" s="19" t="s">
        <v>82</v>
      </c>
      <c r="K5472" s="61" t="str">
        <f ca="1">LeaveTracker[[#This Row],[Days]]&amp;" "&amp;LeaveTracker[[#This Row],[Type of Leave]]</f>
        <v>12 VL</v>
      </c>
      <c r="L5472" s="23">
        <f ca="1">NETWORKDAYS(LeaveTracker[[#This Row],[Start Date]],LeaveTracker[[#This Row],[End Date]],lstHolidays)</f>
        <v>12</v>
      </c>
      <c r="M5472" s="27"/>
    </row>
    <row r="5473" spans="1:13" ht="30" customHeight="1" x14ac:dyDescent="0.3">
      <c r="A5473" s="27">
        <f t="shared" si="61"/>
        <v>1704</v>
      </c>
      <c r="B5473" s="31">
        <v>45056</v>
      </c>
      <c r="C5473" s="31">
        <v>45054</v>
      </c>
      <c r="D5473" s="19" t="s">
        <v>1900</v>
      </c>
      <c r="E5473" s="19" t="str">
        <f>IF(ISBLANK(LeaveTracker[[#This Row],[Employee Name]]),"-----",VLOOKUP(LeaveTracker[[#This Row],[Employee Name]],Employees[[Employee Name]:[Office]],7))</f>
        <v>TICC</v>
      </c>
      <c r="F5473" s="19" t="str">
        <f>IF(ISBLANK(LeaveTracker[[#This Row],[Employee Name]]),"-----",VLOOKUP(LeaveTracker[[#This Row],[Employee Name]],Employees[[Employee Name]:[Office]],6))</f>
        <v>CASUAL</v>
      </c>
      <c r="G5473" s="24">
        <v>45063</v>
      </c>
      <c r="H5473" s="24">
        <v>45063</v>
      </c>
      <c r="I5473" s="19" t="s">
        <v>298</v>
      </c>
      <c r="J5473" s="43" t="s">
        <v>105</v>
      </c>
      <c r="K5473" s="61" t="str">
        <f ca="1">LeaveTracker[[#This Row],[Days]]&amp;" "&amp;LeaveTracker[[#This Row],[Type of Leave]]</f>
        <v>1 OTHER</v>
      </c>
      <c r="L5473" s="23">
        <f ca="1">NETWORKDAYS(LeaveTracker[[#This Row],[Start Date]],LeaveTracker[[#This Row],[End Date]],lstHolidays)</f>
        <v>1</v>
      </c>
      <c r="M5473" s="27"/>
    </row>
    <row r="5474" spans="1:13" ht="30" customHeight="1" x14ac:dyDescent="0.3">
      <c r="A5474" s="27">
        <f t="shared" si="61"/>
        <v>1705</v>
      </c>
      <c r="B5474" s="31">
        <v>45056</v>
      </c>
      <c r="C5474" s="31">
        <v>45050</v>
      </c>
      <c r="D5474" s="19" t="s">
        <v>1914</v>
      </c>
      <c r="E5474" s="19" t="str">
        <f>IF(ISBLANK(LeaveTracker[[#This Row],[Employee Name]]),"-----",VLOOKUP(LeaveTracker[[#This Row],[Employee Name]],Employees[[Employee Name]:[Office]],7))</f>
        <v>TICC</v>
      </c>
      <c r="F5474" s="19" t="str">
        <f>IF(ISBLANK(LeaveTracker[[#This Row],[Employee Name]]),"-----",VLOOKUP(LeaveTracker[[#This Row],[Employee Name]],Employees[[Employee Name]:[Office]],6))</f>
        <v>CASUAL</v>
      </c>
      <c r="G5474" s="24">
        <v>45068</v>
      </c>
      <c r="H5474" s="24">
        <v>45077</v>
      </c>
      <c r="I5474" s="19" t="s">
        <v>82</v>
      </c>
      <c r="K5474" s="61" t="str">
        <f ca="1">LeaveTracker[[#This Row],[Days]]&amp;" "&amp;LeaveTracker[[#This Row],[Type of Leave]]</f>
        <v>8 VL</v>
      </c>
      <c r="L5474" s="23">
        <f ca="1">NETWORKDAYS(LeaveTracker[[#This Row],[Start Date]],LeaveTracker[[#This Row],[End Date]],lstHolidays)</f>
        <v>8</v>
      </c>
      <c r="M5474" s="27"/>
    </row>
    <row r="5475" spans="1:13" ht="30" customHeight="1" x14ac:dyDescent="0.3">
      <c r="A5475" s="27">
        <f t="shared" si="61"/>
        <v>1706</v>
      </c>
      <c r="B5475" s="31">
        <v>45056</v>
      </c>
      <c r="C5475" s="31">
        <v>45054</v>
      </c>
      <c r="D5475" s="19" t="s">
        <v>1821</v>
      </c>
      <c r="E5475" s="19" t="str">
        <f>IF(ISBLANK(LeaveTracker[[#This Row],[Employee Name]]),"-----",VLOOKUP(LeaveTracker[[#This Row],[Employee Name]],Employees[[Employee Name]:[Office]],7))</f>
        <v>TICC/TCCH</v>
      </c>
      <c r="F5475" s="19" t="str">
        <f>IF(ISBLANK(LeaveTracker[[#This Row],[Employee Name]]),"-----",VLOOKUP(LeaveTracker[[#This Row],[Employee Name]],Employees[[Employee Name]:[Office]],6))</f>
        <v>CASUAL</v>
      </c>
      <c r="G5475" s="24">
        <v>45051</v>
      </c>
      <c r="H5475" s="24">
        <v>45051</v>
      </c>
      <c r="I5475" s="19" t="s">
        <v>81</v>
      </c>
      <c r="K5475" s="61" t="str">
        <f ca="1">LeaveTracker[[#This Row],[Days]]&amp;" "&amp;LeaveTracker[[#This Row],[Type of Leave]]</f>
        <v>1 SL</v>
      </c>
      <c r="L5475" s="23">
        <f ca="1">NETWORKDAYS(LeaveTracker[[#This Row],[Start Date]],LeaveTracker[[#This Row],[End Date]],lstHolidays)</f>
        <v>1</v>
      </c>
      <c r="M5475" s="27"/>
    </row>
    <row r="5476" spans="1:13" ht="30" customHeight="1" x14ac:dyDescent="0.3">
      <c r="A5476" s="27">
        <f t="shared" si="61"/>
        <v>1707</v>
      </c>
      <c r="B5476" s="31">
        <v>45056</v>
      </c>
      <c r="C5476" s="31">
        <v>45050</v>
      </c>
      <c r="D5476" s="19" t="s">
        <v>1914</v>
      </c>
      <c r="E5476" s="19" t="str">
        <f>IF(ISBLANK(LeaveTracker[[#This Row],[Employee Name]]),"-----",VLOOKUP(LeaveTracker[[#This Row],[Employee Name]],Employees[[Employee Name]:[Office]],7))</f>
        <v>TICC</v>
      </c>
      <c r="F5476" s="19" t="str">
        <f>IF(ISBLANK(LeaveTracker[[#This Row],[Employee Name]]),"-----",VLOOKUP(LeaveTracker[[#This Row],[Employee Name]],Employees[[Employee Name]:[Office]],6))</f>
        <v>CASUAL</v>
      </c>
      <c r="G5476" s="24">
        <v>45089</v>
      </c>
      <c r="H5476" s="24">
        <v>45093</v>
      </c>
      <c r="I5476" s="19" t="s">
        <v>82</v>
      </c>
      <c r="K5476" s="61" t="str">
        <f ca="1">LeaveTracker[[#This Row],[Days]]&amp;" "&amp;LeaveTracker[[#This Row],[Type of Leave]]</f>
        <v>5 VL</v>
      </c>
      <c r="L5476" s="23">
        <f ca="1">NETWORKDAYS(LeaveTracker[[#This Row],[Start Date]],LeaveTracker[[#This Row],[End Date]],lstHolidays)</f>
        <v>5</v>
      </c>
      <c r="M5476" s="27"/>
    </row>
    <row r="5477" spans="1:13" ht="30" customHeight="1" x14ac:dyDescent="0.3">
      <c r="A5477" s="27">
        <f t="shared" si="61"/>
        <v>1708</v>
      </c>
      <c r="B5477" s="31">
        <v>45056</v>
      </c>
      <c r="C5477" s="31">
        <v>45061</v>
      </c>
      <c r="D5477" s="19" t="s">
        <v>1819</v>
      </c>
      <c r="E5477" s="19">
        <f>IF(ISBLANK(LeaveTracker[[#This Row],[Employee Name]]),"-----",VLOOKUP(LeaveTracker[[#This Row],[Employee Name]],Employees[[Employee Name]:[Office]],7))</f>
        <v>0</v>
      </c>
      <c r="F5477" s="19">
        <f>IF(ISBLANK(LeaveTracker[[#This Row],[Employee Name]]),"-----",VLOOKUP(LeaveTracker[[#This Row],[Employee Name]],Employees[[Employee Name]:[Office]],6))</f>
        <v>0</v>
      </c>
      <c r="G5477" s="24">
        <v>45049</v>
      </c>
      <c r="H5477" s="24">
        <v>45050</v>
      </c>
      <c r="I5477" s="19" t="s">
        <v>298</v>
      </c>
      <c r="J5477" s="43" t="s">
        <v>105</v>
      </c>
      <c r="K5477" s="61" t="str">
        <f ca="1">LeaveTracker[[#This Row],[Days]]&amp;" "&amp;LeaveTracker[[#This Row],[Type of Leave]]</f>
        <v>2 OTHER</v>
      </c>
      <c r="L5477" s="23">
        <f ca="1">NETWORKDAYS(LeaveTracker[[#This Row],[Start Date]],LeaveTracker[[#This Row],[End Date]],lstHolidays)</f>
        <v>2</v>
      </c>
      <c r="M5477" s="27"/>
    </row>
    <row r="5478" spans="1:13" ht="30" customHeight="1" x14ac:dyDescent="0.3">
      <c r="A5478" s="27">
        <f t="shared" si="61"/>
        <v>1709</v>
      </c>
      <c r="B5478" s="31">
        <v>45056</v>
      </c>
      <c r="C5478" s="31">
        <v>45050</v>
      </c>
      <c r="D5478" s="19" t="s">
        <v>1895</v>
      </c>
      <c r="E5478" s="19" t="str">
        <f>IF(ISBLANK(LeaveTracker[[#This Row],[Employee Name]]),"-----",VLOOKUP(LeaveTracker[[#This Row],[Employee Name]],Employees[[Employee Name]:[Office]],7))</f>
        <v>CTO-LICENSE</v>
      </c>
      <c r="F5478" s="19" t="str">
        <f>IF(ISBLANK(LeaveTracker[[#This Row],[Employee Name]]),"-----",VLOOKUP(LeaveTracker[[#This Row],[Employee Name]],Employees[[Employee Name]:[Office]],6))</f>
        <v>CASUAL</v>
      </c>
      <c r="G5478" s="24">
        <v>45043</v>
      </c>
      <c r="H5478" s="24">
        <v>45043</v>
      </c>
      <c r="I5478" s="19" t="s">
        <v>81</v>
      </c>
      <c r="K5478" s="61" t="str">
        <f ca="1">LeaveTracker[[#This Row],[Days]]&amp;" "&amp;LeaveTracker[[#This Row],[Type of Leave]]</f>
        <v>1 SL</v>
      </c>
      <c r="L5478" s="23">
        <f ca="1">NETWORKDAYS(LeaveTracker[[#This Row],[Start Date]],LeaveTracker[[#This Row],[End Date]],lstHolidays)</f>
        <v>1</v>
      </c>
      <c r="M5478" s="27"/>
    </row>
    <row r="5479" spans="1:13" ht="30" customHeight="1" x14ac:dyDescent="0.3">
      <c r="A5479" s="27">
        <v>1709</v>
      </c>
      <c r="B5479" s="31">
        <v>45056</v>
      </c>
      <c r="C5479" s="31">
        <v>45050</v>
      </c>
      <c r="D5479" s="19" t="s">
        <v>1895</v>
      </c>
      <c r="E5479" s="19" t="str">
        <f>IF(ISBLANK(LeaveTracker[[#This Row],[Employee Name]]),"-----",VLOOKUP(LeaveTracker[[#This Row],[Employee Name]],Employees[[Employee Name]:[Office]],7))</f>
        <v>CTO-LICENSE</v>
      </c>
      <c r="F5479" s="19" t="str">
        <f>IF(ISBLANK(LeaveTracker[[#This Row],[Employee Name]]),"-----",VLOOKUP(LeaveTracker[[#This Row],[Employee Name]],Employees[[Employee Name]:[Office]],6))</f>
        <v>CASUAL</v>
      </c>
      <c r="G5479" s="24">
        <v>45048</v>
      </c>
      <c r="H5479" s="24">
        <v>45048</v>
      </c>
      <c r="I5479" s="19" t="s">
        <v>81</v>
      </c>
      <c r="K5479" s="61" t="str">
        <f ca="1">LeaveTracker[[#This Row],[Days]]&amp;" "&amp;LeaveTracker[[#This Row],[Type of Leave]]</f>
        <v>1 SL</v>
      </c>
      <c r="L5479" s="23">
        <f ca="1">NETWORKDAYS(LeaveTracker[[#This Row],[Start Date]],LeaveTracker[[#This Row],[End Date]],lstHolidays)</f>
        <v>1</v>
      </c>
      <c r="M5479" s="27"/>
    </row>
    <row r="5480" spans="1:13" ht="30" customHeight="1" x14ac:dyDescent="0.3">
      <c r="A5480" s="27">
        <f t="shared" si="61"/>
        <v>1710</v>
      </c>
      <c r="B5480" s="31">
        <v>45056</v>
      </c>
      <c r="C5480" s="31">
        <v>45049</v>
      </c>
      <c r="D5480" s="19" t="s">
        <v>1757</v>
      </c>
      <c r="E5480" s="19" t="str">
        <f>IF(ISBLANK(LeaveTracker[[#This Row],[Employee Name]]),"-----",VLOOKUP(LeaveTracker[[#This Row],[Employee Name]],Employees[[Employee Name]:[Office]],7))</f>
        <v>MAHOGANY MARKET</v>
      </c>
      <c r="F5480" s="19" t="str">
        <f>IF(ISBLANK(LeaveTracker[[#This Row],[Employee Name]]),"-----",VLOOKUP(LeaveTracker[[#This Row],[Employee Name]],Employees[[Employee Name]:[Office]],6))</f>
        <v>CASUAL</v>
      </c>
      <c r="G5480" s="24">
        <v>45048</v>
      </c>
      <c r="H5480" s="24">
        <v>45048</v>
      </c>
      <c r="I5480" s="19" t="s">
        <v>81</v>
      </c>
      <c r="K5480" s="61" t="str">
        <f ca="1">LeaveTracker[[#This Row],[Days]]&amp;" "&amp;LeaveTracker[[#This Row],[Type of Leave]]</f>
        <v>1 SL</v>
      </c>
      <c r="L5480" s="23">
        <f ca="1">NETWORKDAYS(LeaveTracker[[#This Row],[Start Date]],LeaveTracker[[#This Row],[End Date]],lstHolidays)</f>
        <v>1</v>
      </c>
      <c r="M5480" s="27"/>
    </row>
    <row r="5481" spans="1:13" ht="30" customHeight="1" x14ac:dyDescent="0.3">
      <c r="A5481" s="27">
        <f t="shared" si="61"/>
        <v>1711</v>
      </c>
      <c r="B5481" s="31">
        <v>45056</v>
      </c>
      <c r="C5481" s="31">
        <v>45054</v>
      </c>
      <c r="D5481" s="19" t="s">
        <v>1760</v>
      </c>
      <c r="E5481" s="19" t="str">
        <f>IF(ISBLANK(LeaveTracker[[#This Row],[Employee Name]]),"-----",VLOOKUP(LeaveTracker[[#This Row],[Employee Name]],Employees[[Employee Name]:[Office]],7))</f>
        <v>BPLO</v>
      </c>
      <c r="F5481" s="19" t="str">
        <f>IF(ISBLANK(LeaveTracker[[#This Row],[Employee Name]]),"-----",VLOOKUP(LeaveTracker[[#This Row],[Employee Name]],Employees[[Employee Name]:[Office]],6))</f>
        <v>CASUAL</v>
      </c>
      <c r="G5481" s="24">
        <v>45040</v>
      </c>
      <c r="H5481" s="24">
        <v>45041</v>
      </c>
      <c r="I5481" s="19" t="s">
        <v>81</v>
      </c>
      <c r="K5481" s="61" t="str">
        <f ca="1">LeaveTracker[[#This Row],[Days]]&amp;" "&amp;LeaveTracker[[#This Row],[Type of Leave]]</f>
        <v>2 SL</v>
      </c>
      <c r="L5481" s="23">
        <f ca="1">NETWORKDAYS(LeaveTracker[[#This Row],[Start Date]],LeaveTracker[[#This Row],[End Date]],lstHolidays)</f>
        <v>2</v>
      </c>
      <c r="M5481" s="27"/>
    </row>
    <row r="5482" spans="1:13" ht="30" customHeight="1" x14ac:dyDescent="0.3">
      <c r="A5482" s="27">
        <v>1711</v>
      </c>
      <c r="B5482" s="31">
        <v>45056</v>
      </c>
      <c r="C5482" s="31">
        <v>45054</v>
      </c>
      <c r="D5482" s="19" t="s">
        <v>1760</v>
      </c>
      <c r="E5482" s="19" t="str">
        <f>IF(ISBLANK(LeaveTracker[[#This Row],[Employee Name]]),"-----",VLOOKUP(LeaveTracker[[#This Row],[Employee Name]],Employees[[Employee Name]:[Office]],7))</f>
        <v>BPLO</v>
      </c>
      <c r="F5482" s="19" t="str">
        <f>IF(ISBLANK(LeaveTracker[[#This Row],[Employee Name]]),"-----",VLOOKUP(LeaveTracker[[#This Row],[Employee Name]],Employees[[Employee Name]:[Office]],6))</f>
        <v>CASUAL</v>
      </c>
      <c r="G5482" s="24">
        <v>45051</v>
      </c>
      <c r="H5482" s="24">
        <v>45051</v>
      </c>
      <c r="I5482" s="19" t="s">
        <v>81</v>
      </c>
      <c r="K5482" s="61" t="str">
        <f ca="1">LeaveTracker[[#This Row],[Days]]&amp;" "&amp;LeaveTracker[[#This Row],[Type of Leave]]</f>
        <v>1 SL</v>
      </c>
      <c r="L5482" s="23">
        <f ca="1">NETWORKDAYS(LeaveTracker[[#This Row],[Start Date]],LeaveTracker[[#This Row],[End Date]],lstHolidays)</f>
        <v>1</v>
      </c>
      <c r="M5482" s="27"/>
    </row>
    <row r="5483" spans="1:13" ht="30" customHeight="1" x14ac:dyDescent="0.3">
      <c r="A5483" s="27">
        <f t="shared" si="61"/>
        <v>1712</v>
      </c>
      <c r="B5483" s="31">
        <v>45056</v>
      </c>
      <c r="C5483" s="31">
        <v>45034</v>
      </c>
      <c r="D5483" s="19" t="s">
        <v>471</v>
      </c>
      <c r="E5483" s="19" t="str">
        <f>IF(ISBLANK(LeaveTracker[[#This Row],[Employee Name]]),"-----",VLOOKUP(LeaveTracker[[#This Row],[Employee Name]],Employees[[Employee Name]:[Office]],7))</f>
        <v>PIO</v>
      </c>
      <c r="F5483" s="19" t="str">
        <f>IF(ISBLANK(LeaveTracker[[#This Row],[Employee Name]]),"-----",VLOOKUP(LeaveTracker[[#This Row],[Employee Name]],Employees[[Employee Name]:[Office]],6))</f>
        <v>REGULAR</v>
      </c>
      <c r="G5483" s="24">
        <v>45033</v>
      </c>
      <c r="H5483" s="24">
        <v>45033</v>
      </c>
      <c r="I5483" s="19" t="s">
        <v>81</v>
      </c>
      <c r="K5483" s="61" t="str">
        <f ca="1">LeaveTracker[[#This Row],[Days]]&amp;" "&amp;LeaveTracker[[#This Row],[Type of Leave]]</f>
        <v>1 SL</v>
      </c>
      <c r="L5483" s="23">
        <f ca="1">NETWORKDAYS(LeaveTracker[[#This Row],[Start Date]],LeaveTracker[[#This Row],[End Date]],lstHolidays)</f>
        <v>1</v>
      </c>
      <c r="M5483" s="27"/>
    </row>
    <row r="5484" spans="1:13" ht="30" customHeight="1" x14ac:dyDescent="0.3">
      <c r="A5484" s="27">
        <f t="shared" si="61"/>
        <v>1713</v>
      </c>
      <c r="B5484" s="31">
        <v>45056</v>
      </c>
      <c r="C5484" s="31">
        <v>45040</v>
      </c>
      <c r="D5484" s="19" t="s">
        <v>471</v>
      </c>
      <c r="E5484" s="19" t="str">
        <f>IF(ISBLANK(LeaveTracker[[#This Row],[Employee Name]]),"-----",VLOOKUP(LeaveTracker[[#This Row],[Employee Name]],Employees[[Employee Name]:[Office]],7))</f>
        <v>PIO</v>
      </c>
      <c r="F5484" s="19" t="str">
        <f>IF(ISBLANK(LeaveTracker[[#This Row],[Employee Name]]),"-----",VLOOKUP(LeaveTracker[[#This Row],[Employee Name]],Employees[[Employee Name]:[Office]],6))</f>
        <v>REGULAR</v>
      </c>
      <c r="G5484" s="24">
        <v>45048</v>
      </c>
      <c r="H5484" s="24">
        <v>45048</v>
      </c>
      <c r="I5484" s="19" t="s">
        <v>82</v>
      </c>
      <c r="K5484" s="61" t="str">
        <f ca="1">LeaveTracker[[#This Row],[Days]]&amp;" "&amp;LeaveTracker[[#This Row],[Type of Leave]]</f>
        <v>1 VL</v>
      </c>
      <c r="L5484" s="23">
        <f ca="1">NETWORKDAYS(LeaveTracker[[#This Row],[Start Date]],LeaveTracker[[#This Row],[End Date]],lstHolidays)</f>
        <v>1</v>
      </c>
      <c r="M5484" s="27"/>
    </row>
    <row r="5485" spans="1:13" ht="30" customHeight="1" x14ac:dyDescent="0.3">
      <c r="A5485" s="27">
        <f t="shared" si="61"/>
        <v>1714</v>
      </c>
      <c r="B5485" s="31">
        <v>45056</v>
      </c>
      <c r="C5485" s="31">
        <v>45041</v>
      </c>
      <c r="D5485" s="19" t="s">
        <v>1070</v>
      </c>
      <c r="E5485" s="19" t="str">
        <f>IF(ISBLANK(LeaveTracker[[#This Row],[Employee Name]]),"-----",VLOOKUP(LeaveTracker[[#This Row],[Employee Name]],Employees[[Employee Name]:[Office]],7))</f>
        <v>PIO</v>
      </c>
      <c r="F5485" s="19" t="str">
        <f>IF(ISBLANK(LeaveTracker[[#This Row],[Employee Name]]),"-----",VLOOKUP(LeaveTracker[[#This Row],[Employee Name]],Employees[[Employee Name]:[Office]],6))</f>
        <v>REGULAR</v>
      </c>
      <c r="G5485" s="24">
        <v>45040</v>
      </c>
      <c r="H5485" s="24">
        <v>45040</v>
      </c>
      <c r="I5485" s="19" t="s">
        <v>81</v>
      </c>
      <c r="K5485" s="61" t="str">
        <f ca="1">LeaveTracker[[#This Row],[Days]]&amp;" "&amp;LeaveTracker[[#This Row],[Type of Leave]]</f>
        <v>1 SL</v>
      </c>
      <c r="L5485" s="23">
        <f ca="1">NETWORKDAYS(LeaveTracker[[#This Row],[Start Date]],LeaveTracker[[#This Row],[End Date]],lstHolidays)</f>
        <v>1</v>
      </c>
      <c r="M5485" s="27"/>
    </row>
    <row r="5486" spans="1:13" ht="30" customHeight="1" x14ac:dyDescent="0.3">
      <c r="A5486" s="27">
        <f t="shared" si="61"/>
        <v>1715</v>
      </c>
      <c r="B5486" s="31">
        <v>45056</v>
      </c>
      <c r="C5486" s="31">
        <v>45049</v>
      </c>
      <c r="D5486" s="19" t="s">
        <v>2086</v>
      </c>
      <c r="E5486" s="19" t="str">
        <f>IF(ISBLANK(LeaveTracker[[#This Row],[Employee Name]]),"-----",VLOOKUP(LeaveTracker[[#This Row],[Employee Name]],Employees[[Employee Name]:[Office]],7))</f>
        <v>PIO</v>
      </c>
      <c r="F5486" s="19" t="str">
        <f>IF(ISBLANK(LeaveTracker[[#This Row],[Employee Name]]),"-----",VLOOKUP(LeaveTracker[[#This Row],[Employee Name]],Employees[[Employee Name]:[Office]],6))</f>
        <v>REGULAR</v>
      </c>
      <c r="G5486" s="24">
        <v>45048</v>
      </c>
      <c r="H5486" s="24">
        <v>45048</v>
      </c>
      <c r="I5486" s="19" t="s">
        <v>81</v>
      </c>
      <c r="K5486" s="61" t="str">
        <f ca="1">LeaveTracker[[#This Row],[Days]]&amp;" "&amp;LeaveTracker[[#This Row],[Type of Leave]]</f>
        <v>1 SL</v>
      </c>
      <c r="L5486" s="23">
        <f ca="1">NETWORKDAYS(LeaveTracker[[#This Row],[Start Date]],LeaveTracker[[#This Row],[End Date]],lstHolidays)</f>
        <v>1</v>
      </c>
      <c r="M5486" s="27"/>
    </row>
    <row r="5487" spans="1:13" ht="30" customHeight="1" x14ac:dyDescent="0.3">
      <c r="A5487" s="27">
        <f t="shared" si="61"/>
        <v>1716</v>
      </c>
      <c r="B5487" s="31">
        <v>45056</v>
      </c>
      <c r="C5487" s="31">
        <v>45054</v>
      </c>
      <c r="D5487" s="19" t="s">
        <v>471</v>
      </c>
      <c r="E5487" s="19" t="str">
        <f>IF(ISBLANK(LeaveTracker[[#This Row],[Employee Name]]),"-----",VLOOKUP(LeaveTracker[[#This Row],[Employee Name]],Employees[[Employee Name]:[Office]],7))</f>
        <v>PIO</v>
      </c>
      <c r="F5487" s="19" t="str">
        <f>IF(ISBLANK(LeaveTracker[[#This Row],[Employee Name]]),"-----",VLOOKUP(LeaveTracker[[#This Row],[Employee Name]],Employees[[Employee Name]:[Office]],6))</f>
        <v>REGULAR</v>
      </c>
      <c r="G5487" s="24">
        <v>45051</v>
      </c>
      <c r="H5487" s="24">
        <v>45051</v>
      </c>
      <c r="I5487" s="19" t="s">
        <v>81</v>
      </c>
      <c r="K5487" s="61" t="str">
        <f ca="1">LeaveTracker[[#This Row],[Days]]&amp;" "&amp;LeaveTracker[[#This Row],[Type of Leave]]</f>
        <v>1 SL</v>
      </c>
      <c r="L5487" s="23">
        <f ca="1">NETWORKDAYS(LeaveTracker[[#This Row],[Start Date]],LeaveTracker[[#This Row],[End Date]],lstHolidays)</f>
        <v>1</v>
      </c>
      <c r="M5487" s="27"/>
    </row>
    <row r="5488" spans="1:13" ht="30" customHeight="1" x14ac:dyDescent="0.3">
      <c r="A5488" s="27">
        <f t="shared" si="61"/>
        <v>1717</v>
      </c>
      <c r="B5488" s="31">
        <v>45056</v>
      </c>
      <c r="C5488" s="31">
        <v>45054</v>
      </c>
      <c r="D5488" s="19" t="s">
        <v>473</v>
      </c>
      <c r="E5488" s="19" t="str">
        <f>IF(ISBLANK(LeaveTracker[[#This Row],[Employee Name]]),"-----",VLOOKUP(LeaveTracker[[#This Row],[Employee Name]],Employees[[Employee Name]:[Office]],7))</f>
        <v>PIO</v>
      </c>
      <c r="F5488" s="19" t="str">
        <f>IF(ISBLANK(LeaveTracker[[#This Row],[Employee Name]]),"-----",VLOOKUP(LeaveTracker[[#This Row],[Employee Name]],Employees[[Employee Name]:[Office]],6))</f>
        <v>REGULAR</v>
      </c>
      <c r="G5488" s="24">
        <v>45051</v>
      </c>
      <c r="H5488" s="24">
        <v>45051</v>
      </c>
      <c r="I5488" s="19" t="s">
        <v>81</v>
      </c>
      <c r="K5488" s="61" t="str">
        <f ca="1">LeaveTracker[[#This Row],[Days]]&amp;" "&amp;LeaveTracker[[#This Row],[Type of Leave]]</f>
        <v>1 SL</v>
      </c>
      <c r="L5488" s="23">
        <f ca="1">NETWORKDAYS(LeaveTracker[[#This Row],[Start Date]],LeaveTracker[[#This Row],[End Date]],lstHolidays)</f>
        <v>1</v>
      </c>
      <c r="M5488" s="27"/>
    </row>
    <row r="5489" spans="1:13" ht="30" customHeight="1" x14ac:dyDescent="0.3">
      <c r="A5489" s="27">
        <f t="shared" si="61"/>
        <v>1718</v>
      </c>
      <c r="B5489" s="31">
        <v>45056</v>
      </c>
      <c r="D5489" s="19" t="s">
        <v>1049</v>
      </c>
      <c r="E5489" s="19" t="str">
        <f>IF(ISBLANK(LeaveTracker[[#This Row],[Employee Name]]),"-----",VLOOKUP(LeaveTracker[[#This Row],[Employee Name]],Employees[[Employee Name]:[Office]],7))</f>
        <v>PIO</v>
      </c>
      <c r="F5489" s="19" t="str">
        <f>IF(ISBLANK(LeaveTracker[[#This Row],[Employee Name]]),"-----",VLOOKUP(LeaveTracker[[#This Row],[Employee Name]],Employees[[Employee Name]:[Office]],6))</f>
        <v>REGULAR</v>
      </c>
      <c r="G5489" s="24">
        <v>45044</v>
      </c>
      <c r="H5489" s="24">
        <v>45044</v>
      </c>
      <c r="I5489" s="19" t="s">
        <v>81</v>
      </c>
      <c r="K5489" s="61" t="str">
        <f ca="1">LeaveTracker[[#This Row],[Days]]&amp;" "&amp;LeaveTracker[[#This Row],[Type of Leave]]</f>
        <v>1 SL</v>
      </c>
      <c r="L5489" s="23">
        <f ca="1">NETWORKDAYS(LeaveTracker[[#This Row],[Start Date]],LeaveTracker[[#This Row],[End Date]],lstHolidays)</f>
        <v>1</v>
      </c>
      <c r="M5489" s="27"/>
    </row>
    <row r="5490" spans="1:13" ht="30" customHeight="1" x14ac:dyDescent="0.3">
      <c r="A5490" s="27">
        <f t="shared" si="61"/>
        <v>1719</v>
      </c>
      <c r="B5490" s="31">
        <v>45056</v>
      </c>
      <c r="C5490" s="31">
        <v>45054</v>
      </c>
      <c r="D5490" s="19" t="s">
        <v>341</v>
      </c>
      <c r="E5490" s="19" t="str">
        <f>IF(ISBLANK(LeaveTracker[[#This Row],[Employee Name]]),"-----",VLOOKUP(LeaveTracker[[#This Row],[Employee Name]],Employees[[Employee Name]:[Office]],7))</f>
        <v>MO</v>
      </c>
      <c r="F5490" s="19" t="str">
        <f>IF(ISBLANK(LeaveTracker[[#This Row],[Employee Name]]),"-----",VLOOKUP(LeaveTracker[[#This Row],[Employee Name]],Employees[[Employee Name]:[Office]],6))</f>
        <v>REGULAR</v>
      </c>
      <c r="G5490" s="24">
        <v>45048</v>
      </c>
      <c r="H5490" s="24">
        <v>45051</v>
      </c>
      <c r="I5490" s="19" t="s">
        <v>81</v>
      </c>
      <c r="K5490" s="61" t="str">
        <f ca="1">LeaveTracker[[#This Row],[Days]]&amp;" "&amp;LeaveTracker[[#This Row],[Type of Leave]]</f>
        <v>4 SL</v>
      </c>
      <c r="L5490" s="23">
        <f ca="1">NETWORKDAYS(LeaveTracker[[#This Row],[Start Date]],LeaveTracker[[#This Row],[End Date]],lstHolidays)</f>
        <v>4</v>
      </c>
      <c r="M5490" s="27"/>
    </row>
    <row r="5491" spans="1:13" ht="30" customHeight="1" x14ac:dyDescent="0.3">
      <c r="A5491" s="27">
        <f t="shared" si="61"/>
        <v>1720</v>
      </c>
      <c r="B5491" s="31">
        <v>45056</v>
      </c>
      <c r="C5491" s="31">
        <v>45054</v>
      </c>
      <c r="D5491" s="19" t="s">
        <v>283</v>
      </c>
      <c r="E5491" s="19" t="str">
        <f>IF(ISBLANK(LeaveTracker[[#This Row],[Employee Name]]),"-----",VLOOKUP(LeaveTracker[[#This Row],[Employee Name]],Employees[[Employee Name]:[Office]],7))</f>
        <v>PICNIC GROVE</v>
      </c>
      <c r="F5491" s="19" t="str">
        <f>IF(ISBLANK(LeaveTracker[[#This Row],[Employee Name]]),"-----",VLOOKUP(LeaveTracker[[#This Row],[Employee Name]],Employees[[Employee Name]:[Office]],6))</f>
        <v>REGULAR</v>
      </c>
      <c r="G5491" s="24">
        <v>45061</v>
      </c>
      <c r="H5491" s="24">
        <v>45061</v>
      </c>
      <c r="I5491" s="19" t="s">
        <v>298</v>
      </c>
      <c r="J5491" s="43" t="s">
        <v>105</v>
      </c>
      <c r="K5491" s="61" t="str">
        <f ca="1">LeaveTracker[[#This Row],[Days]]&amp;" "&amp;LeaveTracker[[#This Row],[Type of Leave]]</f>
        <v>1 OTHER</v>
      </c>
      <c r="L5491" s="23">
        <f ca="1">NETWORKDAYS(LeaveTracker[[#This Row],[Start Date]],LeaveTracker[[#This Row],[End Date]],lstHolidays)</f>
        <v>1</v>
      </c>
      <c r="M5491" s="27"/>
    </row>
    <row r="5492" spans="1:13" ht="30" customHeight="1" x14ac:dyDescent="0.3">
      <c r="A5492" s="27">
        <f t="shared" si="61"/>
        <v>1721</v>
      </c>
      <c r="B5492" s="31">
        <v>45056</v>
      </c>
      <c r="C5492" s="31">
        <v>45055</v>
      </c>
      <c r="D5492" s="19" t="s">
        <v>513</v>
      </c>
      <c r="E5492" s="19" t="str">
        <f>IF(ISBLANK(LeaveTracker[[#This Row],[Employee Name]]),"-----",VLOOKUP(LeaveTracker[[#This Row],[Employee Name]],Employees[[Employee Name]:[Office]],7))</f>
        <v>ACCOUNTING</v>
      </c>
      <c r="F5492" s="19" t="str">
        <f>IF(ISBLANK(LeaveTracker[[#This Row],[Employee Name]]),"-----",VLOOKUP(LeaveTracker[[#This Row],[Employee Name]],Employees[[Employee Name]:[Office]],6))</f>
        <v>REGULAR</v>
      </c>
      <c r="G5492" s="24">
        <v>45050</v>
      </c>
      <c r="H5492" s="24">
        <v>45050</v>
      </c>
      <c r="I5492" s="19" t="s">
        <v>81</v>
      </c>
      <c r="K5492" s="61" t="str">
        <f ca="1">LeaveTracker[[#This Row],[Days]]&amp;" "&amp;LeaveTracker[[#This Row],[Type of Leave]]</f>
        <v>1 SL</v>
      </c>
      <c r="L5492" s="23">
        <f ca="1">NETWORKDAYS(LeaveTracker[[#This Row],[Start Date]],LeaveTracker[[#This Row],[End Date]],lstHolidays)</f>
        <v>1</v>
      </c>
      <c r="M5492" s="27"/>
    </row>
    <row r="5493" spans="1:13" ht="30" customHeight="1" x14ac:dyDescent="0.3">
      <c r="A5493" s="27">
        <f t="shared" si="61"/>
        <v>1722</v>
      </c>
      <c r="B5493" s="31">
        <v>45056</v>
      </c>
      <c r="C5493" s="31">
        <v>45049</v>
      </c>
      <c r="D5493" s="19" t="s">
        <v>863</v>
      </c>
      <c r="E5493" s="19" t="str">
        <f>IF(ISBLANK(LeaveTracker[[#This Row],[Employee Name]]),"-----",VLOOKUP(LeaveTracker[[#This Row],[Employee Name]],Employees[[Employee Name]:[Office]],7))</f>
        <v>ACCOUNTING</v>
      </c>
      <c r="F5493" s="19" t="str">
        <f>IF(ISBLANK(LeaveTracker[[#This Row],[Employee Name]]),"-----",VLOOKUP(LeaveTracker[[#This Row],[Employee Name]],Employees[[Employee Name]:[Office]],6))</f>
        <v>REGULAR</v>
      </c>
      <c r="G5493" s="24">
        <v>45027</v>
      </c>
      <c r="H5493" s="24">
        <v>45058</v>
      </c>
      <c r="I5493" s="19" t="s">
        <v>81</v>
      </c>
      <c r="K5493" s="61" t="str">
        <f>LeaveTracker[[#This Row],[Days]]&amp;" "&amp;LeaveTracker[[#This Row],[Type of Leave]]</f>
        <v>22 SL</v>
      </c>
      <c r="L5493" s="23">
        <v>22</v>
      </c>
      <c r="M5493" s="27"/>
    </row>
    <row r="5494" spans="1:13" ht="30" customHeight="1" x14ac:dyDescent="0.3">
      <c r="A5494" s="27">
        <f t="shared" si="61"/>
        <v>1723</v>
      </c>
      <c r="B5494" s="31">
        <v>45056</v>
      </c>
      <c r="C5494" s="31">
        <v>45054</v>
      </c>
      <c r="D5494" s="19" t="s">
        <v>1846</v>
      </c>
      <c r="E5494" s="19" t="str">
        <f>IF(ISBLANK(LeaveTracker[[#This Row],[Employee Name]]),"-----",VLOOKUP(LeaveTracker[[#This Row],[Employee Name]],Employees[[Employee Name]:[Office]],7))</f>
        <v>ACCOUNTING</v>
      </c>
      <c r="F5494" s="19" t="str">
        <f>IF(ISBLANK(LeaveTracker[[#This Row],[Employee Name]]),"-----",VLOOKUP(LeaveTracker[[#This Row],[Employee Name]],Employees[[Employee Name]:[Office]],6))</f>
        <v>CASUAL</v>
      </c>
      <c r="G5494" s="24">
        <v>45061</v>
      </c>
      <c r="H5494" s="24">
        <v>45061</v>
      </c>
      <c r="I5494" s="19" t="s">
        <v>82</v>
      </c>
      <c r="K5494" s="61" t="str">
        <f ca="1">LeaveTracker[[#This Row],[Days]]&amp;" "&amp;LeaveTracker[[#This Row],[Type of Leave]]</f>
        <v>1 VL</v>
      </c>
      <c r="L5494" s="23">
        <f ca="1">NETWORKDAYS(LeaveTracker[[#This Row],[Start Date]],LeaveTracker[[#This Row],[End Date]],lstHolidays)</f>
        <v>1</v>
      </c>
      <c r="M5494" s="27"/>
    </row>
    <row r="5495" spans="1:13" ht="30" customHeight="1" x14ac:dyDescent="0.3">
      <c r="A5495" s="27">
        <v>1723</v>
      </c>
      <c r="B5495" s="31">
        <v>45056</v>
      </c>
      <c r="C5495" s="31">
        <v>45054</v>
      </c>
      <c r="D5495" s="19" t="s">
        <v>1846</v>
      </c>
      <c r="E5495" s="19" t="str">
        <f>IF(ISBLANK(LeaveTracker[[#This Row],[Employee Name]]),"-----",VLOOKUP(LeaveTracker[[#This Row],[Employee Name]],Employees[[Employee Name]:[Office]],7))</f>
        <v>ACCOUNTING</v>
      </c>
      <c r="F5495" s="19" t="str">
        <f>IF(ISBLANK(LeaveTracker[[#This Row],[Employee Name]]),"-----",VLOOKUP(LeaveTracker[[#This Row],[Employee Name]],Employees[[Employee Name]:[Office]],6))</f>
        <v>CASUAL</v>
      </c>
      <c r="G5495" s="24">
        <v>45069</v>
      </c>
      <c r="H5495" s="24">
        <v>45069</v>
      </c>
      <c r="I5495" s="19" t="s">
        <v>82</v>
      </c>
      <c r="K5495" s="61" t="str">
        <f ca="1">LeaveTracker[[#This Row],[Days]]&amp;" "&amp;LeaveTracker[[#This Row],[Type of Leave]]</f>
        <v>1 VL</v>
      </c>
      <c r="L5495" s="23">
        <f ca="1">NETWORKDAYS(LeaveTracker[[#This Row],[Start Date]],LeaveTracker[[#This Row],[End Date]],lstHolidays)</f>
        <v>1</v>
      </c>
      <c r="M5495" s="27"/>
    </row>
    <row r="5496" spans="1:13" ht="30" customHeight="1" x14ac:dyDescent="0.3">
      <c r="A5496" s="27">
        <f t="shared" si="61"/>
        <v>1724</v>
      </c>
      <c r="B5496" s="31">
        <v>45056</v>
      </c>
      <c r="C5496" s="31">
        <v>45055</v>
      </c>
      <c r="D5496" s="19" t="s">
        <v>2110</v>
      </c>
      <c r="E5496" s="19" t="str">
        <f>IF(ISBLANK(LeaveTracker[[#This Row],[Employee Name]]),"-----",VLOOKUP(LeaveTracker[[#This Row],[Employee Name]],Employees[[Employee Name]:[Office]],7))</f>
        <v>ACCOUNTING</v>
      </c>
      <c r="F5496" s="19">
        <f>IF(ISBLANK(LeaveTracker[[#This Row],[Employee Name]]),"-----",VLOOKUP(LeaveTracker[[#This Row],[Employee Name]],Employees[[Employee Name]:[Office]],6))</f>
        <v>0</v>
      </c>
      <c r="G5496" s="24">
        <v>45054</v>
      </c>
      <c r="H5496" s="24">
        <v>45054</v>
      </c>
      <c r="I5496" s="19" t="s">
        <v>81</v>
      </c>
      <c r="K5496" s="61" t="str">
        <f ca="1">LeaveTracker[[#This Row],[Days]]&amp;" "&amp;LeaveTracker[[#This Row],[Type of Leave]]</f>
        <v>1 SL</v>
      </c>
      <c r="L5496" s="23">
        <f ca="1">NETWORKDAYS(LeaveTracker[[#This Row],[Start Date]],LeaveTracker[[#This Row],[End Date]],lstHolidays)</f>
        <v>1</v>
      </c>
      <c r="M5496" s="27"/>
    </row>
    <row r="5497" spans="1:13" ht="30" customHeight="1" x14ac:dyDescent="0.3">
      <c r="A5497" s="27">
        <f t="shared" si="61"/>
        <v>1725</v>
      </c>
      <c r="B5497" s="31">
        <v>45056</v>
      </c>
      <c r="C5497" s="31">
        <v>45054</v>
      </c>
      <c r="D5497" s="19" t="s">
        <v>569</v>
      </c>
      <c r="E5497" s="19" t="str">
        <f>IF(ISBLANK(LeaveTracker[[#This Row],[Employee Name]]),"-----",VLOOKUP(LeaveTracker[[#This Row],[Employee Name]],Employees[[Employee Name]:[Office]],7))</f>
        <v>CENRO</v>
      </c>
      <c r="F5497" s="19" t="str">
        <f>IF(ISBLANK(LeaveTracker[[#This Row],[Employee Name]]),"-----",VLOOKUP(LeaveTracker[[#This Row],[Employee Name]],Employees[[Employee Name]:[Office]],6))</f>
        <v>REGULAR</v>
      </c>
      <c r="G5497" s="24">
        <v>45050</v>
      </c>
      <c r="H5497" s="24">
        <v>45051</v>
      </c>
      <c r="I5497" s="19" t="s">
        <v>81</v>
      </c>
      <c r="K5497" s="61" t="str">
        <f ca="1">LeaveTracker[[#This Row],[Days]]&amp;" "&amp;LeaveTracker[[#This Row],[Type of Leave]]</f>
        <v>2 SL</v>
      </c>
      <c r="L5497" s="23">
        <f ca="1">NETWORKDAYS(LeaveTracker[[#This Row],[Start Date]],LeaveTracker[[#This Row],[End Date]],lstHolidays)</f>
        <v>2</v>
      </c>
      <c r="M5497" s="27"/>
    </row>
    <row r="5498" spans="1:13" ht="30" customHeight="1" x14ac:dyDescent="0.3">
      <c r="A5498" s="27">
        <f t="shared" si="61"/>
        <v>1726</v>
      </c>
      <c r="B5498" s="31">
        <v>45056</v>
      </c>
      <c r="C5498" s="31">
        <v>45050</v>
      </c>
      <c r="D5498" s="19" t="s">
        <v>559</v>
      </c>
      <c r="E5498" s="19" t="str">
        <f>IF(ISBLANK(LeaveTracker[[#This Row],[Employee Name]]),"-----",VLOOKUP(LeaveTracker[[#This Row],[Employee Name]],Employees[[Employee Name]:[Office]],7))</f>
        <v>CENRO</v>
      </c>
      <c r="F5498" s="19" t="str">
        <f>IF(ISBLANK(LeaveTracker[[#This Row],[Employee Name]]),"-----",VLOOKUP(LeaveTracker[[#This Row],[Employee Name]],Employees[[Employee Name]:[Office]],6))</f>
        <v>REGULAR</v>
      </c>
      <c r="G5498" s="24">
        <v>45056</v>
      </c>
      <c r="H5498" s="24">
        <v>45057</v>
      </c>
      <c r="I5498" s="19" t="s">
        <v>82</v>
      </c>
      <c r="K5498" s="61" t="str">
        <f ca="1">LeaveTracker[[#This Row],[Days]]&amp;" "&amp;LeaveTracker[[#This Row],[Type of Leave]]</f>
        <v>2 VL</v>
      </c>
      <c r="L5498" s="23">
        <f ca="1">NETWORKDAYS(LeaveTracker[[#This Row],[Start Date]],LeaveTracker[[#This Row],[End Date]],lstHolidays)</f>
        <v>2</v>
      </c>
      <c r="M5498" s="27"/>
    </row>
    <row r="5499" spans="1:13" ht="30" customHeight="1" x14ac:dyDescent="0.3">
      <c r="A5499" s="27">
        <f t="shared" si="61"/>
        <v>1727</v>
      </c>
      <c r="B5499" s="31">
        <v>45056</v>
      </c>
      <c r="C5499" s="31">
        <v>45054</v>
      </c>
      <c r="D5499" s="19" t="s">
        <v>290</v>
      </c>
      <c r="E5499" s="19" t="str">
        <f>IF(ISBLANK(LeaveTracker[[#This Row],[Employee Name]]),"-----",VLOOKUP(LeaveTracker[[#This Row],[Employee Name]],Employees[[Employee Name]:[Office]],7))</f>
        <v>CENRO</v>
      </c>
      <c r="F5499" s="19" t="str">
        <f>IF(ISBLANK(LeaveTracker[[#This Row],[Employee Name]]),"-----",VLOOKUP(LeaveTracker[[#This Row],[Employee Name]],Employees[[Employee Name]:[Office]],6))</f>
        <v>REGULAR</v>
      </c>
      <c r="G5499" s="24">
        <v>45061</v>
      </c>
      <c r="H5499" s="24">
        <v>45062</v>
      </c>
      <c r="I5499" s="19" t="s">
        <v>82</v>
      </c>
      <c r="K5499" s="61" t="str">
        <f ca="1">LeaveTracker[[#This Row],[Days]]&amp;" "&amp;LeaveTracker[[#This Row],[Type of Leave]]</f>
        <v>2 VL</v>
      </c>
      <c r="L5499" s="23">
        <f ca="1">NETWORKDAYS(LeaveTracker[[#This Row],[Start Date]],LeaveTracker[[#This Row],[End Date]],lstHolidays)</f>
        <v>2</v>
      </c>
      <c r="M5499" s="27"/>
    </row>
    <row r="5500" spans="1:13" ht="30" customHeight="1" x14ac:dyDescent="0.3">
      <c r="A5500" s="27">
        <f t="shared" si="61"/>
        <v>1728</v>
      </c>
      <c r="B5500" s="31">
        <v>45056</v>
      </c>
      <c r="C5500" s="31">
        <v>45054</v>
      </c>
      <c r="D5500" s="19" t="s">
        <v>2206</v>
      </c>
      <c r="E5500" s="19" t="str">
        <f>IF(ISBLANK(LeaveTracker[[#This Row],[Employee Name]]),"-----",VLOOKUP(LeaveTracker[[#This Row],[Employee Name]],Employees[[Employee Name]:[Office]],7))</f>
        <v>CENRO</v>
      </c>
      <c r="F5500" s="19">
        <f>IF(ISBLANK(LeaveTracker[[#This Row],[Employee Name]]),"-----",VLOOKUP(LeaveTracker[[#This Row],[Employee Name]],Employees[[Employee Name]:[Office]],6))</f>
        <v>0</v>
      </c>
      <c r="G5500" s="24">
        <v>45060</v>
      </c>
      <c r="H5500" s="24">
        <v>45062</v>
      </c>
      <c r="I5500" s="19" t="s">
        <v>82</v>
      </c>
      <c r="K5500" s="61" t="str">
        <f ca="1">LeaveTracker[[#This Row],[Days]]&amp;" "&amp;LeaveTracker[[#This Row],[Type of Leave]]</f>
        <v>2 VL</v>
      </c>
      <c r="L5500" s="23">
        <f ca="1">NETWORKDAYS(LeaveTracker[[#This Row],[Start Date]],LeaveTracker[[#This Row],[End Date]],lstHolidays)</f>
        <v>2</v>
      </c>
      <c r="M5500" s="27"/>
    </row>
    <row r="5501" spans="1:13" ht="30" customHeight="1" x14ac:dyDescent="0.3">
      <c r="A5501" s="27">
        <f t="shared" si="61"/>
        <v>1729</v>
      </c>
      <c r="B5501" s="31">
        <v>45056</v>
      </c>
      <c r="C5501" s="31">
        <v>45054</v>
      </c>
      <c r="D5501" s="19" t="s">
        <v>2215</v>
      </c>
      <c r="E5501" s="19" t="str">
        <f>IF(ISBLANK(LeaveTracker[[#This Row],[Employee Name]]),"-----",VLOOKUP(LeaveTracker[[#This Row],[Employee Name]],Employees[[Employee Name]:[Office]],7))</f>
        <v>CENRO</v>
      </c>
      <c r="F5501" s="19" t="str">
        <f>IF(ISBLANK(LeaveTracker[[#This Row],[Employee Name]]),"-----",VLOOKUP(LeaveTracker[[#This Row],[Employee Name]],Employees[[Employee Name]:[Office]],6))</f>
        <v>CASUAL</v>
      </c>
      <c r="G5501" s="24">
        <v>45060</v>
      </c>
      <c r="H5501" s="24">
        <v>45062</v>
      </c>
      <c r="I5501" s="19" t="s">
        <v>82</v>
      </c>
      <c r="K5501" s="61" t="str">
        <f ca="1">LeaveTracker[[#This Row],[Days]]&amp;" "&amp;LeaveTracker[[#This Row],[Type of Leave]]</f>
        <v>2 VL</v>
      </c>
      <c r="L5501" s="23">
        <f ca="1">NETWORKDAYS(LeaveTracker[[#This Row],[Start Date]],LeaveTracker[[#This Row],[End Date]],lstHolidays)</f>
        <v>2</v>
      </c>
      <c r="M5501" s="27"/>
    </row>
    <row r="5502" spans="1:13" ht="30" customHeight="1" x14ac:dyDescent="0.3">
      <c r="A5502" s="27">
        <f t="shared" si="61"/>
        <v>1730</v>
      </c>
      <c r="B5502" s="31">
        <v>45056</v>
      </c>
      <c r="C5502" s="31">
        <v>45054</v>
      </c>
      <c r="D5502" s="19" t="s">
        <v>1804</v>
      </c>
      <c r="E5502" s="19" t="str">
        <f>IF(ISBLANK(LeaveTracker[[#This Row],[Employee Name]]),"-----",VLOOKUP(LeaveTracker[[#This Row],[Employee Name]],Employees[[Employee Name]:[Office]],7))</f>
        <v>CENRO</v>
      </c>
      <c r="F5502" s="19" t="str">
        <f>IF(ISBLANK(LeaveTracker[[#This Row],[Employee Name]]),"-----",VLOOKUP(LeaveTracker[[#This Row],[Employee Name]],Employees[[Employee Name]:[Office]],6))</f>
        <v>CASUAL</v>
      </c>
      <c r="G5502" s="24">
        <v>45061</v>
      </c>
      <c r="H5502" s="24">
        <v>45062</v>
      </c>
      <c r="I5502" s="19" t="s">
        <v>82</v>
      </c>
      <c r="K5502" s="61" t="str">
        <f ca="1">LeaveTracker[[#This Row],[Days]]&amp;" "&amp;LeaveTracker[[#This Row],[Type of Leave]]</f>
        <v>2 VL</v>
      </c>
      <c r="L5502" s="23">
        <f ca="1">NETWORKDAYS(LeaveTracker[[#This Row],[Start Date]],LeaveTracker[[#This Row],[End Date]],lstHolidays)</f>
        <v>2</v>
      </c>
      <c r="M5502" s="27"/>
    </row>
    <row r="5503" spans="1:13" ht="30" customHeight="1" x14ac:dyDescent="0.3">
      <c r="A5503" s="27">
        <f t="shared" si="61"/>
        <v>1731</v>
      </c>
      <c r="B5503" s="31">
        <v>45056</v>
      </c>
      <c r="C5503" s="31">
        <v>45055</v>
      </c>
      <c r="D5503" s="19" t="s">
        <v>1913</v>
      </c>
      <c r="E5503" s="19" t="str">
        <f>IF(ISBLANK(LeaveTracker[[#This Row],[Employee Name]]),"-----",VLOOKUP(LeaveTracker[[#This Row],[Employee Name]],Employees[[Employee Name]:[Office]],7))</f>
        <v>CENRO</v>
      </c>
      <c r="F5503" s="19" t="str">
        <f>IF(ISBLANK(LeaveTracker[[#This Row],[Employee Name]]),"-----",VLOOKUP(LeaveTracker[[#This Row],[Employee Name]],Employees[[Employee Name]:[Office]],6))</f>
        <v>CASUAL</v>
      </c>
      <c r="G5503" s="24">
        <v>45051</v>
      </c>
      <c r="H5503" s="24">
        <v>45052</v>
      </c>
      <c r="I5503" s="19" t="s">
        <v>81</v>
      </c>
      <c r="K5503" s="61" t="str">
        <f>LeaveTracker[[#This Row],[Days]]&amp;" "&amp;LeaveTracker[[#This Row],[Type of Leave]]</f>
        <v>2 SL</v>
      </c>
      <c r="L5503" s="23">
        <v>2</v>
      </c>
      <c r="M5503" s="27"/>
    </row>
    <row r="5504" spans="1:13" ht="30" customHeight="1" x14ac:dyDescent="0.3">
      <c r="A5504" s="27">
        <f t="shared" si="61"/>
        <v>1732</v>
      </c>
      <c r="B5504" s="31">
        <v>45056</v>
      </c>
      <c r="C5504" s="31">
        <v>45054</v>
      </c>
      <c r="D5504" s="19" t="s">
        <v>1913</v>
      </c>
      <c r="E5504" s="19" t="str">
        <f>IF(ISBLANK(LeaveTracker[[#This Row],[Employee Name]]),"-----",VLOOKUP(LeaveTracker[[#This Row],[Employee Name]],Employees[[Employee Name]:[Office]],7))</f>
        <v>CENRO</v>
      </c>
      <c r="F5504" s="19" t="str">
        <f>IF(ISBLANK(LeaveTracker[[#This Row],[Employee Name]]),"-----",VLOOKUP(LeaveTracker[[#This Row],[Employee Name]],Employees[[Employee Name]:[Office]],6))</f>
        <v>CASUAL</v>
      </c>
      <c r="G5504" s="24">
        <v>45048</v>
      </c>
      <c r="H5504" s="24">
        <v>45050</v>
      </c>
      <c r="I5504" s="19" t="s">
        <v>298</v>
      </c>
      <c r="J5504" s="43" t="s">
        <v>842</v>
      </c>
      <c r="K5504" s="61" t="str">
        <f ca="1">LeaveTracker[[#This Row],[Days]]&amp;" "&amp;LeaveTracker[[#This Row],[Type of Leave]]</f>
        <v>3 OTHER</v>
      </c>
      <c r="L5504" s="23">
        <f ca="1">NETWORKDAYS(LeaveTracker[[#This Row],[Start Date]],LeaveTracker[[#This Row],[End Date]],lstHolidays)</f>
        <v>3</v>
      </c>
      <c r="M5504" s="27"/>
    </row>
    <row r="5505" spans="1:13" ht="30" customHeight="1" x14ac:dyDescent="0.3">
      <c r="A5505" s="27">
        <f t="shared" si="61"/>
        <v>1733</v>
      </c>
      <c r="B5505" s="31">
        <v>45056</v>
      </c>
      <c r="D5505" s="19" t="s">
        <v>1969</v>
      </c>
      <c r="E5505" s="19" t="str">
        <f>IF(ISBLANK(LeaveTracker[[#This Row],[Employee Name]]),"-----",VLOOKUP(LeaveTracker[[#This Row],[Employee Name]],Employees[[Employee Name]:[Office]],7))</f>
        <v>CCT</v>
      </c>
      <c r="F5505" s="19" t="str">
        <f>IF(ISBLANK(LeaveTracker[[#This Row],[Employee Name]]),"-----",VLOOKUP(LeaveTracker[[#This Row],[Employee Name]],Employees[[Employee Name]:[Office]],6))</f>
        <v>CASUAL</v>
      </c>
      <c r="G5505" s="24">
        <v>45050</v>
      </c>
      <c r="H5505" s="24">
        <v>45051</v>
      </c>
      <c r="I5505" s="19" t="s">
        <v>81</v>
      </c>
      <c r="K5505" s="61" t="str">
        <f ca="1">LeaveTracker[[#This Row],[Days]]&amp;" "&amp;LeaveTracker[[#This Row],[Type of Leave]]</f>
        <v>2 SL</v>
      </c>
      <c r="L5505" s="23">
        <f ca="1">NETWORKDAYS(LeaveTracker[[#This Row],[Start Date]],LeaveTracker[[#This Row],[End Date]],lstHolidays)</f>
        <v>2</v>
      </c>
      <c r="M5505" s="27"/>
    </row>
    <row r="5506" spans="1:13" ht="30" customHeight="1" x14ac:dyDescent="0.3">
      <c r="A5506" s="27">
        <f t="shared" si="61"/>
        <v>1734</v>
      </c>
      <c r="B5506" s="31">
        <v>45056</v>
      </c>
      <c r="C5506" s="31">
        <v>45055</v>
      </c>
      <c r="D5506" s="19" t="s">
        <v>1885</v>
      </c>
      <c r="E5506" s="19" t="str">
        <f>IF(ISBLANK(LeaveTracker[[#This Row],[Employee Name]]),"-----",VLOOKUP(LeaveTracker[[#This Row],[Employee Name]],Employees[[Employee Name]:[Office]],7))</f>
        <v>CSWDO</v>
      </c>
      <c r="F5506" s="19" t="str">
        <f>IF(ISBLANK(LeaveTracker[[#This Row],[Employee Name]]),"-----",VLOOKUP(LeaveTracker[[#This Row],[Employee Name]],Employees[[Employee Name]:[Office]],6))</f>
        <v>CASUAL</v>
      </c>
      <c r="G5506" s="24">
        <v>45054</v>
      </c>
      <c r="H5506" s="24">
        <v>45054</v>
      </c>
      <c r="I5506" s="19" t="s">
        <v>81</v>
      </c>
      <c r="K5506" s="61" t="str">
        <f ca="1">LeaveTracker[[#This Row],[Days]]&amp;" "&amp;LeaveTracker[[#This Row],[Type of Leave]]</f>
        <v>1 SL</v>
      </c>
      <c r="L5506" s="23">
        <f ca="1">NETWORKDAYS(LeaveTracker[[#This Row],[Start Date]],LeaveTracker[[#This Row],[End Date]],lstHolidays)</f>
        <v>1</v>
      </c>
      <c r="M5506" s="27"/>
    </row>
    <row r="5507" spans="1:13" ht="30" customHeight="1" x14ac:dyDescent="0.3">
      <c r="A5507" s="27">
        <f>A5506+1</f>
        <v>1735</v>
      </c>
      <c r="B5507" s="31">
        <v>45056</v>
      </c>
      <c r="C5507" s="31">
        <v>45055</v>
      </c>
      <c r="D5507" s="19" t="s">
        <v>1952</v>
      </c>
      <c r="E5507" s="19" t="str">
        <f>IF(ISBLANK(LeaveTracker[[#This Row],[Employee Name]]),"-----",VLOOKUP(LeaveTracker[[#This Row],[Employee Name]],Employees[[Employee Name]:[Office]],7))</f>
        <v>NUTRITION OFFICE</v>
      </c>
      <c r="F5507" s="19" t="str">
        <f>IF(ISBLANK(LeaveTracker[[#This Row],[Employee Name]]),"-----",VLOOKUP(LeaveTracker[[#This Row],[Employee Name]],Employees[[Employee Name]:[Office]],6))</f>
        <v>REGULAR</v>
      </c>
      <c r="G5507" s="24">
        <v>45048</v>
      </c>
      <c r="H5507" s="24">
        <v>45051</v>
      </c>
      <c r="I5507" s="19" t="s">
        <v>298</v>
      </c>
      <c r="J5507" s="43" t="s">
        <v>274</v>
      </c>
      <c r="K5507" s="61" t="str">
        <f ca="1">LeaveTracker[[#This Row],[Days]]&amp;" "&amp;LeaveTracker[[#This Row],[Type of Leave]]</f>
        <v>4 OTHER</v>
      </c>
      <c r="L5507" s="23">
        <f ca="1">NETWORKDAYS(LeaveTracker[[#This Row],[Start Date]],LeaveTracker[[#This Row],[End Date]],lstHolidays)</f>
        <v>4</v>
      </c>
      <c r="M5507" s="27"/>
    </row>
    <row r="5508" spans="1:13" ht="30" customHeight="1" x14ac:dyDescent="0.3">
      <c r="A5508" s="27">
        <f t="shared" si="61"/>
        <v>1736</v>
      </c>
      <c r="B5508" s="31">
        <v>45056</v>
      </c>
      <c r="C5508" s="31">
        <v>45049</v>
      </c>
      <c r="D5508" s="19" t="s">
        <v>566</v>
      </c>
      <c r="E5508" s="19" t="str">
        <f>IF(ISBLANK(LeaveTracker[[#This Row],[Employee Name]]),"-----",VLOOKUP(LeaveTracker[[#This Row],[Employee Name]],Employees[[Employee Name]:[Office]],7))</f>
        <v>CENRO</v>
      </c>
      <c r="F5508" s="19" t="str">
        <f>IF(ISBLANK(LeaveTracker[[#This Row],[Employee Name]]),"-----",VLOOKUP(LeaveTracker[[#This Row],[Employee Name]],Employees[[Employee Name]:[Office]],6))</f>
        <v>REGULAR</v>
      </c>
      <c r="G5508" s="24">
        <v>45057</v>
      </c>
      <c r="H5508" s="24">
        <v>45063</v>
      </c>
      <c r="I5508" s="19" t="s">
        <v>82</v>
      </c>
      <c r="K5508" s="61" t="str">
        <f ca="1">LeaveTracker[[#This Row],[Days]]&amp;" "&amp;LeaveTracker[[#This Row],[Type of Leave]]</f>
        <v>5 VL</v>
      </c>
      <c r="L5508" s="23">
        <f ca="1">NETWORKDAYS(LeaveTracker[[#This Row],[Start Date]],LeaveTracker[[#This Row],[End Date]],lstHolidays)</f>
        <v>5</v>
      </c>
      <c r="M5508" s="27"/>
    </row>
    <row r="5509" spans="1:13" ht="30" customHeight="1" x14ac:dyDescent="0.3">
      <c r="A5509" s="27">
        <f t="shared" si="61"/>
        <v>1737</v>
      </c>
      <c r="B5509" s="31">
        <v>45056</v>
      </c>
      <c r="C5509" s="31">
        <v>45054</v>
      </c>
      <c r="D5509" s="19" t="s">
        <v>391</v>
      </c>
      <c r="E5509" s="19" t="str">
        <f>IF(ISBLANK(LeaveTracker[[#This Row],[Employee Name]]),"-----",VLOOKUP(LeaveTracker[[#This Row],[Employee Name]],Employees[[Employee Name]:[Office]],7))</f>
        <v>CTO</v>
      </c>
      <c r="F5509" s="19" t="str">
        <f>IF(ISBLANK(LeaveTracker[[#This Row],[Employee Name]]),"-----",VLOOKUP(LeaveTracker[[#This Row],[Employee Name]],Employees[[Employee Name]:[Office]],6))</f>
        <v>REGULAR</v>
      </c>
      <c r="G5509" s="24">
        <v>45040</v>
      </c>
      <c r="H5509" s="24">
        <v>45051</v>
      </c>
      <c r="I5509" s="19" t="s">
        <v>81</v>
      </c>
      <c r="K5509" s="61" t="str">
        <f ca="1">LeaveTracker[[#This Row],[Days]]&amp;" "&amp;LeaveTracker[[#This Row],[Type of Leave]]</f>
        <v>9 SL</v>
      </c>
      <c r="L5509" s="23">
        <f ca="1">NETWORKDAYS(LeaveTracker[[#This Row],[Start Date]],LeaveTracker[[#This Row],[End Date]],lstHolidays)</f>
        <v>9</v>
      </c>
      <c r="M5509" s="27"/>
    </row>
    <row r="5510" spans="1:13" ht="30" customHeight="1" x14ac:dyDescent="0.3">
      <c r="A5510" s="27">
        <f t="shared" si="61"/>
        <v>1738</v>
      </c>
      <c r="B5510" s="31">
        <v>45056</v>
      </c>
      <c r="C5510" s="31">
        <v>45054</v>
      </c>
      <c r="D5510" s="19" t="s">
        <v>2325</v>
      </c>
      <c r="E5510" s="19" t="str">
        <f>IF(ISBLANK(LeaveTracker[[#This Row],[Employee Name]]),"-----",VLOOKUP(LeaveTracker[[#This Row],[Employee Name]],Employees[[Employee Name]:[Office]],7))</f>
        <v>ONT</v>
      </c>
      <c r="F5510" s="19">
        <f>IF(ISBLANK(LeaveTracker[[#This Row],[Employee Name]]),"-----",VLOOKUP(LeaveTracker[[#This Row],[Employee Name]],Employees[[Employee Name]:[Office]],6))</f>
        <v>0</v>
      </c>
      <c r="G5510" s="24">
        <v>45082</v>
      </c>
      <c r="H5510" s="24">
        <v>45099</v>
      </c>
      <c r="I5510" s="19" t="s">
        <v>82</v>
      </c>
      <c r="K5510" s="61" t="str">
        <f>LeaveTracker[[#This Row],[Days]]&amp;" "&amp;LeaveTracker[[#This Row],[Type of Leave]]</f>
        <v>13 VL</v>
      </c>
      <c r="L5510" s="23">
        <v>13</v>
      </c>
      <c r="M5510" s="27"/>
    </row>
    <row r="5511" spans="1:13" ht="30" customHeight="1" x14ac:dyDescent="0.3">
      <c r="A5511" s="27">
        <f t="shared" si="61"/>
        <v>1739</v>
      </c>
      <c r="B5511" s="31">
        <v>45056</v>
      </c>
      <c r="C5511" s="31">
        <v>45062</v>
      </c>
      <c r="D5511" s="19" t="s">
        <v>428</v>
      </c>
      <c r="E5511" s="19" t="str">
        <f>IF(ISBLANK(LeaveTracker[[#This Row],[Employee Name]]),"-----",VLOOKUP(LeaveTracker[[#This Row],[Employee Name]],Employees[[Employee Name]:[Office]],7))</f>
        <v>HRMO</v>
      </c>
      <c r="F5511" s="19" t="str">
        <f>IF(ISBLANK(LeaveTracker[[#This Row],[Employee Name]]),"-----",VLOOKUP(LeaveTracker[[#This Row],[Employee Name]],Employees[[Employee Name]:[Office]],6))</f>
        <v>REGULAR</v>
      </c>
      <c r="G5511" s="24"/>
      <c r="H5511" s="24"/>
      <c r="I5511" s="19" t="s">
        <v>298</v>
      </c>
      <c r="J5511" s="43" t="s">
        <v>691</v>
      </c>
      <c r="K5511" s="61" t="str">
        <f ca="1">LeaveTracker[[#This Row],[Days]]&amp;" "&amp;LeaveTracker[[#This Row],[Type of Leave]]</f>
        <v>0 OTHER</v>
      </c>
      <c r="L5511" s="23">
        <f ca="1">NETWORKDAYS(LeaveTracker[[#This Row],[Start Date]],LeaveTracker[[#This Row],[End Date]],lstHolidays)</f>
        <v>0</v>
      </c>
      <c r="M5511" s="27"/>
    </row>
    <row r="5512" spans="1:13" ht="30" customHeight="1" x14ac:dyDescent="0.3">
      <c r="A5512" s="27">
        <f t="shared" si="61"/>
        <v>1740</v>
      </c>
      <c r="B5512" s="31">
        <v>45068</v>
      </c>
      <c r="C5512" s="31">
        <v>45063</v>
      </c>
      <c r="D5512" s="19" t="s">
        <v>2329</v>
      </c>
      <c r="E5512" s="19" t="s">
        <v>2327</v>
      </c>
      <c r="F5512" s="19"/>
      <c r="G5512" s="24"/>
      <c r="H5512" s="24"/>
      <c r="I5512" s="19" t="s">
        <v>298</v>
      </c>
      <c r="J5512" s="43" t="s">
        <v>691</v>
      </c>
      <c r="K5512" s="61" t="str">
        <f ca="1">LeaveTracker[[#This Row],[Days]]&amp;" "&amp;LeaveTracker[[#This Row],[Type of Leave]]</f>
        <v>0 OTHER</v>
      </c>
      <c r="L5512" s="23">
        <f ca="1">NETWORKDAYS(LeaveTracker[[#This Row],[Start Date]],LeaveTracker[[#This Row],[End Date]],lstHolidays)</f>
        <v>0</v>
      </c>
      <c r="M5512" s="27"/>
    </row>
    <row r="5513" spans="1:13" ht="30" customHeight="1" x14ac:dyDescent="0.3">
      <c r="A5513" s="27">
        <f t="shared" si="61"/>
        <v>1741</v>
      </c>
      <c r="B5513" s="31">
        <v>45068</v>
      </c>
      <c r="C5513" s="31">
        <v>45054</v>
      </c>
      <c r="D5513" s="19" t="s">
        <v>612</v>
      </c>
      <c r="E5513" s="19" t="str">
        <f>IF(ISBLANK(LeaveTracker[[#This Row],[Employee Name]]),"-----",VLOOKUP(LeaveTracker[[#This Row],[Employee Name]],Employees[[Employee Name]:[Office]],7))</f>
        <v>CBO</v>
      </c>
      <c r="F5513" s="19" t="str">
        <f>IF(ISBLANK(LeaveTracker[[#This Row],[Employee Name]]),"-----",VLOOKUP(LeaveTracker[[#This Row],[Employee Name]],Employees[[Employee Name]:[Office]],6))</f>
        <v>REGULAR</v>
      </c>
      <c r="G5513" s="24">
        <v>45061</v>
      </c>
      <c r="H5513" s="24">
        <v>45061</v>
      </c>
      <c r="I5513" s="19" t="s">
        <v>81</v>
      </c>
      <c r="K5513" s="61" t="str">
        <f ca="1">LeaveTracker[[#This Row],[Days]]&amp;" "&amp;LeaveTracker[[#This Row],[Type of Leave]]</f>
        <v>1 SL</v>
      </c>
      <c r="L5513" s="23">
        <f ca="1">NETWORKDAYS(LeaveTracker[[#This Row],[Start Date]],LeaveTracker[[#This Row],[End Date]],lstHolidays)</f>
        <v>1</v>
      </c>
      <c r="M5513" s="27"/>
    </row>
    <row r="5514" spans="1:13" ht="30" customHeight="1" x14ac:dyDescent="0.3">
      <c r="A5514" s="27">
        <f t="shared" si="61"/>
        <v>1742</v>
      </c>
      <c r="B5514" s="31">
        <v>45068</v>
      </c>
      <c r="C5514" s="31">
        <v>45061</v>
      </c>
      <c r="D5514" s="19" t="s">
        <v>380</v>
      </c>
      <c r="E5514" s="19" t="str">
        <f>IF(ISBLANK(LeaveTracker[[#This Row],[Employee Name]]),"-----",VLOOKUP(LeaveTracker[[#This Row],[Employee Name]],Employees[[Employee Name]:[Office]],7))</f>
        <v>CCT</v>
      </c>
      <c r="F5514" s="19" t="str">
        <f>IF(ISBLANK(LeaveTracker[[#This Row],[Employee Name]]),"-----",VLOOKUP(LeaveTracker[[#This Row],[Employee Name]],Employees[[Employee Name]:[Office]],6))</f>
        <v>REGULAR</v>
      </c>
      <c r="G5514" s="24">
        <v>45058</v>
      </c>
      <c r="H5514" s="24">
        <v>45058</v>
      </c>
      <c r="I5514" s="19" t="s">
        <v>81</v>
      </c>
      <c r="K5514" s="61" t="str">
        <f ca="1">LeaveTracker[[#This Row],[Days]]&amp;" "&amp;LeaveTracker[[#This Row],[Type of Leave]]</f>
        <v>1 SL</v>
      </c>
      <c r="L5514" s="23">
        <f ca="1">NETWORKDAYS(LeaveTracker[[#This Row],[Start Date]],LeaveTracker[[#This Row],[End Date]],lstHolidays)</f>
        <v>1</v>
      </c>
      <c r="M5514" s="27"/>
    </row>
    <row r="5515" spans="1:13" ht="30" customHeight="1" x14ac:dyDescent="0.3">
      <c r="A5515" s="27">
        <f t="shared" si="61"/>
        <v>1743</v>
      </c>
      <c r="B5515" s="31">
        <v>45068</v>
      </c>
      <c r="C5515" s="31">
        <v>45064</v>
      </c>
      <c r="D5515" s="19" t="s">
        <v>2332</v>
      </c>
      <c r="E5515" s="19" t="str">
        <f>IF(ISBLANK(LeaveTracker[[#This Row],[Employee Name]]),"-----",VLOOKUP(LeaveTracker[[#This Row],[Employee Name]],Employees[[Employee Name]:[Office]],7))</f>
        <v>TICC</v>
      </c>
      <c r="F5515" s="19" t="str">
        <f>IF(ISBLANK(LeaveTracker[[#This Row],[Employee Name]]),"-----",VLOOKUP(LeaveTracker[[#This Row],[Employee Name]],Employees[[Employee Name]:[Office]],6))</f>
        <v>REGULAR</v>
      </c>
      <c r="G5515" s="24">
        <v>45062</v>
      </c>
      <c r="H5515" s="24">
        <v>45063</v>
      </c>
      <c r="I5515" s="19" t="s">
        <v>81</v>
      </c>
      <c r="K5515" s="61" t="str">
        <f ca="1">LeaveTracker[[#This Row],[Days]]&amp;" "&amp;LeaveTracker[[#This Row],[Type of Leave]]</f>
        <v>2 SL</v>
      </c>
      <c r="L5515" s="23">
        <f ca="1">NETWORKDAYS(LeaveTracker[[#This Row],[Start Date]],LeaveTracker[[#This Row],[End Date]],lstHolidays)</f>
        <v>2</v>
      </c>
      <c r="M5515" s="27"/>
    </row>
    <row r="5516" spans="1:13" ht="30" customHeight="1" x14ac:dyDescent="0.3">
      <c r="A5516" s="27">
        <f t="shared" si="61"/>
        <v>1744</v>
      </c>
      <c r="B5516" s="31">
        <v>45068</v>
      </c>
      <c r="C5516" s="31">
        <v>45048</v>
      </c>
      <c r="D5516" s="19" t="s">
        <v>2334</v>
      </c>
      <c r="E5516" s="19" t="str">
        <f>IF(ISBLANK(LeaveTracker[[#This Row],[Employee Name]]),"-----",VLOOKUP(LeaveTracker[[#This Row],[Employee Name]],Employees[[Employee Name]:[Office]],7))</f>
        <v>CHO</v>
      </c>
      <c r="F5516" s="19" t="str">
        <f>IF(ISBLANK(LeaveTracker[[#This Row],[Employee Name]]),"-----",VLOOKUP(LeaveTracker[[#This Row],[Employee Name]],Employees[[Employee Name]:[Office]],6))</f>
        <v>REGULAR</v>
      </c>
      <c r="G5516" s="24">
        <v>45057</v>
      </c>
      <c r="H5516" s="24">
        <v>45058</v>
      </c>
      <c r="I5516" s="19" t="s">
        <v>82</v>
      </c>
      <c r="K5516" s="61" t="str">
        <f ca="1">LeaveTracker[[#This Row],[Days]]&amp;" "&amp;LeaveTracker[[#This Row],[Type of Leave]]</f>
        <v>2 VL</v>
      </c>
      <c r="L5516" s="23">
        <f ca="1">NETWORKDAYS(LeaveTracker[[#This Row],[Start Date]],LeaveTracker[[#This Row],[End Date]],lstHolidays)</f>
        <v>2</v>
      </c>
      <c r="M5516" s="27"/>
    </row>
    <row r="5517" spans="1:13" ht="30" customHeight="1" x14ac:dyDescent="0.3">
      <c r="A5517" s="27">
        <f t="shared" si="61"/>
        <v>1745</v>
      </c>
      <c r="B5517" s="31">
        <v>45068</v>
      </c>
      <c r="C5517" s="31">
        <v>45020</v>
      </c>
      <c r="D5517" s="19" t="s">
        <v>1798</v>
      </c>
      <c r="E5517" s="19" t="str">
        <f>IF(ISBLANK(LeaveTracker[[#This Row],[Employee Name]]),"-----",VLOOKUP(LeaveTracker[[#This Row],[Employee Name]],Employees[[Employee Name]:[Office]],7))</f>
        <v>CTO-LICENSE</v>
      </c>
      <c r="F5517" s="19" t="str">
        <f>IF(ISBLANK(LeaveTracker[[#This Row],[Employee Name]]),"-----",VLOOKUP(LeaveTracker[[#This Row],[Employee Name]],Employees[[Employee Name]:[Office]],6))</f>
        <v>CASUAL</v>
      </c>
      <c r="G5517" s="24">
        <v>45016</v>
      </c>
      <c r="H5517" s="24">
        <v>45019</v>
      </c>
      <c r="I5517" s="19" t="s">
        <v>81</v>
      </c>
      <c r="K5517" s="61" t="str">
        <f ca="1">LeaveTracker[[#This Row],[Days]]&amp;" "&amp;LeaveTracker[[#This Row],[Type of Leave]]</f>
        <v>2 SL</v>
      </c>
      <c r="L5517" s="23">
        <f ca="1">NETWORKDAYS(LeaveTracker[[#This Row],[Start Date]],LeaveTracker[[#This Row],[End Date]],lstHolidays)</f>
        <v>2</v>
      </c>
      <c r="M5517" s="27"/>
    </row>
    <row r="5518" spans="1:13" ht="30" customHeight="1" x14ac:dyDescent="0.3">
      <c r="A5518" s="27">
        <f t="shared" si="61"/>
        <v>1746</v>
      </c>
      <c r="B5518" s="31">
        <v>45068</v>
      </c>
      <c r="C5518" s="31">
        <v>45064</v>
      </c>
      <c r="D5518" s="19" t="s">
        <v>497</v>
      </c>
      <c r="E5518" s="19" t="str">
        <f>IF(ISBLANK(LeaveTracker[[#This Row],[Employee Name]]),"-----",VLOOKUP(LeaveTracker[[#This Row],[Employee Name]],Employees[[Employee Name]:[Office]],7))</f>
        <v>COOPERATIVE OFFICE</v>
      </c>
      <c r="F5518" s="19" t="str">
        <f>IF(ISBLANK(LeaveTracker[[#This Row],[Employee Name]]),"-----",VLOOKUP(LeaveTracker[[#This Row],[Employee Name]],Employees[[Employee Name]:[Office]],6))</f>
        <v>REGULAR</v>
      </c>
      <c r="G5518" s="24">
        <v>45063</v>
      </c>
      <c r="H5518" s="24">
        <v>45063</v>
      </c>
      <c r="I5518" s="19" t="s">
        <v>81</v>
      </c>
      <c r="K5518" s="61" t="str">
        <f ca="1">LeaveTracker[[#This Row],[Days]]&amp;" "&amp;LeaveTracker[[#This Row],[Type of Leave]]</f>
        <v>1 SL</v>
      </c>
      <c r="L5518" s="23">
        <f ca="1">NETWORKDAYS(LeaveTracker[[#This Row],[Start Date]],LeaveTracker[[#This Row],[End Date]],lstHolidays)</f>
        <v>1</v>
      </c>
      <c r="M5518" s="27"/>
    </row>
    <row r="5519" spans="1:13" ht="30" customHeight="1" x14ac:dyDescent="0.3">
      <c r="A5519" s="27">
        <f t="shared" si="61"/>
        <v>1747</v>
      </c>
      <c r="B5519" s="31">
        <v>45068</v>
      </c>
      <c r="C5519" s="31">
        <v>45056</v>
      </c>
      <c r="D5519" s="19" t="s">
        <v>2335</v>
      </c>
      <c r="E5519" s="19" t="str">
        <f>IF(ISBLANK(LeaveTracker[[#This Row],[Employee Name]]),"-----",VLOOKUP(LeaveTracker[[#This Row],[Employee Name]],Employees[[Employee Name]:[Office]],7))</f>
        <v>CCT</v>
      </c>
      <c r="F5519" s="19" t="str">
        <f>IF(ISBLANK(LeaveTracker[[#This Row],[Employee Name]]),"-----",VLOOKUP(LeaveTracker[[#This Row],[Employee Name]],Employees[[Employee Name]:[Office]],6))</f>
        <v>CASUAL</v>
      </c>
      <c r="G5519" s="24">
        <v>45050</v>
      </c>
      <c r="H5519" s="24">
        <v>45051</v>
      </c>
      <c r="I5519" s="19" t="s">
        <v>81</v>
      </c>
      <c r="K5519" s="61" t="str">
        <f ca="1">LeaveTracker[[#This Row],[Days]]&amp;" "&amp;LeaveTracker[[#This Row],[Type of Leave]]</f>
        <v>2 SL</v>
      </c>
      <c r="L5519" s="23">
        <f ca="1">NETWORKDAYS(LeaveTracker[[#This Row],[Start Date]],LeaveTracker[[#This Row],[End Date]],lstHolidays)</f>
        <v>2</v>
      </c>
      <c r="M5519" s="27"/>
    </row>
    <row r="5520" spans="1:13" ht="30" customHeight="1" x14ac:dyDescent="0.3">
      <c r="A5520" s="27">
        <f t="shared" si="61"/>
        <v>1748</v>
      </c>
      <c r="B5520" s="31">
        <v>45068</v>
      </c>
      <c r="C5520" s="31">
        <v>45063</v>
      </c>
      <c r="D5520" s="19" t="s">
        <v>871</v>
      </c>
      <c r="E5520" s="19" t="str">
        <f>IF(ISBLANK(LeaveTracker[[#This Row],[Employee Name]]),"-----",VLOOKUP(LeaveTracker[[#This Row],[Employee Name]],Employees[[Employee Name]:[Office]],7))</f>
        <v>ACCOUNTING</v>
      </c>
      <c r="F5520" s="19" t="str">
        <f>IF(ISBLANK(LeaveTracker[[#This Row],[Employee Name]]),"-----",VLOOKUP(LeaveTracker[[#This Row],[Employee Name]],Employees[[Employee Name]:[Office]],6))</f>
        <v>REGULAR</v>
      </c>
      <c r="G5520" s="24">
        <v>45056</v>
      </c>
      <c r="H5520" s="24">
        <v>45056</v>
      </c>
      <c r="I5520" s="19" t="s">
        <v>81</v>
      </c>
      <c r="K5520" s="61" t="str">
        <f ca="1">LeaveTracker[[#This Row],[Days]]&amp;" "&amp;LeaveTracker[[#This Row],[Type of Leave]]</f>
        <v>1 SL</v>
      </c>
      <c r="L5520" s="23">
        <f ca="1">NETWORKDAYS(LeaveTracker[[#This Row],[Start Date]],LeaveTracker[[#This Row],[End Date]],lstHolidays)</f>
        <v>1</v>
      </c>
      <c r="M5520" s="27"/>
    </row>
    <row r="5521" spans="1:13" ht="30" customHeight="1" x14ac:dyDescent="0.3">
      <c r="A5521" s="27">
        <f t="shared" si="61"/>
        <v>1749</v>
      </c>
      <c r="B5521" s="31">
        <v>45068</v>
      </c>
      <c r="C5521" s="31">
        <v>45063</v>
      </c>
      <c r="D5521" s="19" t="s">
        <v>863</v>
      </c>
      <c r="E5521" s="19" t="str">
        <f>IF(ISBLANK(LeaveTracker[[#This Row],[Employee Name]]),"-----",VLOOKUP(LeaveTracker[[#This Row],[Employee Name]],Employees[[Employee Name]:[Office]],7))</f>
        <v>ACCOUNTING</v>
      </c>
      <c r="F5521" s="19" t="str">
        <f>IF(ISBLANK(LeaveTracker[[#This Row],[Employee Name]]),"-----",VLOOKUP(LeaveTracker[[#This Row],[Employee Name]],Employees[[Employee Name]:[Office]],6))</f>
        <v>REGULAR</v>
      </c>
      <c r="G5521" s="24">
        <v>45062</v>
      </c>
      <c r="H5521" s="24">
        <v>45063</v>
      </c>
      <c r="I5521" s="19" t="s">
        <v>81</v>
      </c>
      <c r="K5521" s="61" t="str">
        <f ca="1">LeaveTracker[[#This Row],[Days]]&amp;" "&amp;LeaveTracker[[#This Row],[Type of Leave]]</f>
        <v>2 SL</v>
      </c>
      <c r="L5521" s="23">
        <f ca="1">NETWORKDAYS(LeaveTracker[[#This Row],[Start Date]],LeaveTracker[[#This Row],[End Date]],lstHolidays)</f>
        <v>2</v>
      </c>
      <c r="M5521" s="27"/>
    </row>
    <row r="5522" spans="1:13" ht="30" customHeight="1" x14ac:dyDescent="0.3">
      <c r="A5522" s="27">
        <f t="shared" si="61"/>
        <v>1750</v>
      </c>
      <c r="B5522" s="31">
        <v>45068</v>
      </c>
      <c r="C5522" s="31">
        <v>45064</v>
      </c>
      <c r="D5522" s="19" t="s">
        <v>553</v>
      </c>
      <c r="E5522" s="19" t="str">
        <f>IF(ISBLANK(LeaveTracker[[#This Row],[Employee Name]]),"-----",VLOOKUP(LeaveTracker[[#This Row],[Employee Name]],Employees[[Employee Name]:[Office]],7))</f>
        <v>CENRO</v>
      </c>
      <c r="F5522" s="19" t="str">
        <f>IF(ISBLANK(LeaveTracker[[#This Row],[Employee Name]]),"-----",VLOOKUP(LeaveTracker[[#This Row],[Employee Name]],Employees[[Employee Name]:[Office]],6))</f>
        <v>REGULAR</v>
      </c>
      <c r="G5522" s="24">
        <v>45061</v>
      </c>
      <c r="H5522" s="24">
        <v>45062</v>
      </c>
      <c r="I5522" s="19" t="s">
        <v>81</v>
      </c>
      <c r="K5522" s="61" t="str">
        <f ca="1">LeaveTracker[[#This Row],[Days]]&amp;" "&amp;LeaveTracker[[#This Row],[Type of Leave]]</f>
        <v>2 SL</v>
      </c>
      <c r="L5522" s="23">
        <f ca="1">NETWORKDAYS(LeaveTracker[[#This Row],[Start Date]],LeaveTracker[[#This Row],[End Date]],lstHolidays)</f>
        <v>2</v>
      </c>
      <c r="M5522" s="27"/>
    </row>
    <row r="5523" spans="1:13" ht="30" customHeight="1" x14ac:dyDescent="0.3">
      <c r="A5523" s="27">
        <f t="shared" si="61"/>
        <v>1751</v>
      </c>
      <c r="B5523" s="31">
        <v>45068</v>
      </c>
      <c r="C5523" s="31">
        <v>45063</v>
      </c>
      <c r="D5523" s="19" t="s">
        <v>1059</v>
      </c>
      <c r="E5523" s="19" t="str">
        <f>IF(ISBLANK(LeaveTracker[[#This Row],[Employee Name]]),"-----",VLOOKUP(LeaveTracker[[#This Row],[Employee Name]],Employees[[Employee Name]:[Office]],7))</f>
        <v>CTO</v>
      </c>
      <c r="F5523" s="19" t="str">
        <f>IF(ISBLANK(LeaveTracker[[#This Row],[Employee Name]]),"-----",VLOOKUP(LeaveTracker[[#This Row],[Employee Name]],Employees[[Employee Name]:[Office]],6))</f>
        <v>REGULAR</v>
      </c>
      <c r="G5523" s="24">
        <v>45065</v>
      </c>
      <c r="H5523" s="24">
        <v>45065</v>
      </c>
      <c r="I5523" s="19" t="s">
        <v>298</v>
      </c>
      <c r="J5523" s="43" t="s">
        <v>1003</v>
      </c>
      <c r="K5523" s="61" t="str">
        <f ca="1">LeaveTracker[[#This Row],[Days]]&amp;" "&amp;LeaveTracker[[#This Row],[Type of Leave]]</f>
        <v>1 OTHER</v>
      </c>
      <c r="L5523" s="23">
        <f ca="1">NETWORKDAYS(LeaveTracker[[#This Row],[Start Date]],LeaveTracker[[#This Row],[End Date]],lstHolidays)</f>
        <v>1</v>
      </c>
      <c r="M5523" s="27"/>
    </row>
    <row r="5524" spans="1:13" ht="30" customHeight="1" x14ac:dyDescent="0.3">
      <c r="A5524" s="27">
        <f t="shared" si="61"/>
        <v>1752</v>
      </c>
      <c r="B5524" s="31">
        <v>45068</v>
      </c>
      <c r="C5524" s="31">
        <v>45064</v>
      </c>
      <c r="D5524" s="19" t="s">
        <v>834</v>
      </c>
      <c r="E5524" s="19" t="str">
        <f>IF(ISBLANK(LeaveTracker[[#This Row],[Employee Name]]),"-----",VLOOKUP(LeaveTracker[[#This Row],[Employee Name]],Employees[[Employee Name]:[Office]],7))</f>
        <v>CTO</v>
      </c>
      <c r="F5524" s="19" t="str">
        <f>IF(ISBLANK(LeaveTracker[[#This Row],[Employee Name]]),"-----",VLOOKUP(LeaveTracker[[#This Row],[Employee Name]],Employees[[Employee Name]:[Office]],6))</f>
        <v>REGULAR</v>
      </c>
      <c r="G5524" s="24">
        <v>45061</v>
      </c>
      <c r="H5524" s="24">
        <v>45063</v>
      </c>
      <c r="I5524" s="19" t="s">
        <v>81</v>
      </c>
      <c r="K5524" s="61" t="str">
        <f ca="1">LeaveTracker[[#This Row],[Days]]&amp;" "&amp;LeaveTracker[[#This Row],[Type of Leave]]</f>
        <v>3 SL</v>
      </c>
      <c r="L5524" s="23">
        <f ca="1">NETWORKDAYS(LeaveTracker[[#This Row],[Start Date]],LeaveTracker[[#This Row],[End Date]],lstHolidays)</f>
        <v>3</v>
      </c>
      <c r="M5524" s="27"/>
    </row>
    <row r="5525" spans="1:13" ht="30" customHeight="1" x14ac:dyDescent="0.3">
      <c r="A5525" s="27">
        <f t="shared" si="61"/>
        <v>1753</v>
      </c>
      <c r="B5525" s="31">
        <v>45068</v>
      </c>
      <c r="C5525" s="31">
        <v>45063</v>
      </c>
      <c r="D5525" s="19" t="s">
        <v>242</v>
      </c>
      <c r="E5525" s="19" t="str">
        <f>IF(ISBLANK(LeaveTracker[[#This Row],[Employee Name]]),"-----",VLOOKUP(LeaveTracker[[#This Row],[Employee Name]],Employees[[Employee Name]:[Office]],7))</f>
        <v>TCCH/TICC</v>
      </c>
      <c r="F5525" s="19" t="str">
        <f>IF(ISBLANK(LeaveTracker[[#This Row],[Employee Name]]),"-----",VLOOKUP(LeaveTracker[[#This Row],[Employee Name]],Employees[[Employee Name]:[Office]],6))</f>
        <v>REGULAR</v>
      </c>
      <c r="G5525" s="24">
        <v>45061</v>
      </c>
      <c r="H5525" s="24">
        <v>45062</v>
      </c>
      <c r="I5525" s="19" t="s">
        <v>298</v>
      </c>
      <c r="J5525" s="43" t="s">
        <v>1003</v>
      </c>
      <c r="K5525" s="61" t="str">
        <f ca="1">LeaveTracker[[#This Row],[Days]]&amp;" "&amp;LeaveTracker[[#This Row],[Type of Leave]]</f>
        <v>2 OTHER</v>
      </c>
      <c r="L5525" s="23">
        <f ca="1">NETWORKDAYS(LeaveTracker[[#This Row],[Start Date]],LeaveTracker[[#This Row],[End Date]],lstHolidays)</f>
        <v>2</v>
      </c>
      <c r="M5525" s="27"/>
    </row>
    <row r="5526" spans="1:13" ht="30" customHeight="1" x14ac:dyDescent="0.3">
      <c r="A5526" s="27">
        <f t="shared" si="61"/>
        <v>1754</v>
      </c>
      <c r="B5526" s="31">
        <v>45068</v>
      </c>
      <c r="C5526" s="31">
        <v>45062</v>
      </c>
      <c r="D5526" s="19" t="s">
        <v>110</v>
      </c>
      <c r="E5526" s="19" t="str">
        <f>IF(ISBLANK(LeaveTracker[[#This Row],[Employee Name]]),"-----",VLOOKUP(LeaveTracker[[#This Row],[Employee Name]],Employees[[Employee Name]:[Office]],7))</f>
        <v>ADMIN OFFICE</v>
      </c>
      <c r="F5526" s="19" t="str">
        <f>IF(ISBLANK(LeaveTracker[[#This Row],[Employee Name]]),"-----",VLOOKUP(LeaveTracker[[#This Row],[Employee Name]],Employees[[Employee Name]:[Office]],6))</f>
        <v>REGULAR</v>
      </c>
      <c r="G5526" s="24">
        <v>45061</v>
      </c>
      <c r="H5526" s="24">
        <v>45061</v>
      </c>
      <c r="I5526" s="19" t="s">
        <v>298</v>
      </c>
      <c r="J5526" s="43" t="s">
        <v>1003</v>
      </c>
      <c r="K5526" s="61" t="str">
        <f ca="1">LeaveTracker[[#This Row],[Days]]&amp;" "&amp;LeaveTracker[[#This Row],[Type of Leave]]</f>
        <v>1 OTHER</v>
      </c>
      <c r="L5526" s="23">
        <f ca="1">NETWORKDAYS(LeaveTracker[[#This Row],[Start Date]],LeaveTracker[[#This Row],[End Date]],lstHolidays)</f>
        <v>1</v>
      </c>
      <c r="M5526" s="27"/>
    </row>
    <row r="5527" spans="1:13" ht="30" customHeight="1" x14ac:dyDescent="0.3">
      <c r="A5527" s="27">
        <f t="shared" si="61"/>
        <v>1755</v>
      </c>
      <c r="B5527" s="31">
        <v>45068</v>
      </c>
      <c r="C5527" s="31">
        <v>45061</v>
      </c>
      <c r="D5527" s="19" t="s">
        <v>1993</v>
      </c>
      <c r="E5527" s="19" t="str">
        <f>IF(ISBLANK(LeaveTracker[[#This Row],[Employee Name]]),"-----",VLOOKUP(LeaveTracker[[#This Row],[Employee Name]],Employees[[Employee Name]:[Office]],7))</f>
        <v>CHO</v>
      </c>
      <c r="F5527" s="19" t="str">
        <f>IF(ISBLANK(LeaveTracker[[#This Row],[Employee Name]]),"-----",VLOOKUP(LeaveTracker[[#This Row],[Employee Name]],Employees[[Employee Name]:[Office]],6))</f>
        <v>CASUAL</v>
      </c>
      <c r="G5527" s="24">
        <v>45058</v>
      </c>
      <c r="H5527" s="24">
        <v>45058</v>
      </c>
      <c r="I5527" s="19" t="s">
        <v>81</v>
      </c>
      <c r="K5527" s="61" t="str">
        <f ca="1">LeaveTracker[[#This Row],[Days]]&amp;" "&amp;LeaveTracker[[#This Row],[Type of Leave]]</f>
        <v>1 SL</v>
      </c>
      <c r="L5527" s="23">
        <f ca="1">NETWORKDAYS(LeaveTracker[[#This Row],[Start Date]],LeaveTracker[[#This Row],[End Date]],lstHolidays)</f>
        <v>1</v>
      </c>
      <c r="M5527" s="27"/>
    </row>
    <row r="5528" spans="1:13" ht="30" customHeight="1" x14ac:dyDescent="0.3">
      <c r="A5528" s="27">
        <f t="shared" si="61"/>
        <v>1756</v>
      </c>
      <c r="B5528" s="31">
        <v>45068</v>
      </c>
      <c r="C5528" s="31">
        <v>45063</v>
      </c>
      <c r="D5528" s="19" t="s">
        <v>1932</v>
      </c>
      <c r="E5528" s="19" t="str">
        <f>IF(ISBLANK(LeaveTracker[[#This Row],[Employee Name]]),"-----",VLOOKUP(LeaveTracker[[#This Row],[Employee Name]],Employees[[Employee Name]:[Office]],7))</f>
        <v>PICNIC GROVE</v>
      </c>
      <c r="F5528" s="19" t="str">
        <f>IF(ISBLANK(LeaveTracker[[#This Row],[Employee Name]]),"-----",VLOOKUP(LeaveTracker[[#This Row],[Employee Name]],Employees[[Employee Name]:[Office]],6))</f>
        <v>CASUAL</v>
      </c>
      <c r="G5528" s="24">
        <v>45062</v>
      </c>
      <c r="H5528" s="24">
        <v>45062</v>
      </c>
      <c r="I5528" s="19" t="s">
        <v>81</v>
      </c>
      <c r="K5528" s="61" t="str">
        <f ca="1">LeaveTracker[[#This Row],[Days]]&amp;" "&amp;LeaveTracker[[#This Row],[Type of Leave]]</f>
        <v>1 SL</v>
      </c>
      <c r="L5528" s="23">
        <f ca="1">NETWORKDAYS(LeaveTracker[[#This Row],[Start Date]],LeaveTracker[[#This Row],[End Date]],lstHolidays)</f>
        <v>1</v>
      </c>
      <c r="M5528" s="27"/>
    </row>
    <row r="5529" spans="1:13" ht="30" customHeight="1" x14ac:dyDescent="0.3">
      <c r="A5529" s="27">
        <f t="shared" si="61"/>
        <v>1757</v>
      </c>
      <c r="B5529" s="31">
        <v>45068</v>
      </c>
      <c r="C5529" s="31">
        <v>45061</v>
      </c>
      <c r="D5529" s="19" t="s">
        <v>1008</v>
      </c>
      <c r="E5529" s="19" t="str">
        <f>IF(ISBLANK(LeaveTracker[[#This Row],[Employee Name]]),"-----",VLOOKUP(LeaveTracker[[#This Row],[Employee Name]],Employees[[Employee Name]:[Office]],7))</f>
        <v>ACCOUNTING</v>
      </c>
      <c r="F5529" s="19" t="str">
        <f>IF(ISBLANK(LeaveTracker[[#This Row],[Employee Name]]),"-----",VLOOKUP(LeaveTracker[[#This Row],[Employee Name]],Employees[[Employee Name]:[Office]],6))</f>
        <v>REGULAR</v>
      </c>
      <c r="G5529" s="24">
        <v>45061</v>
      </c>
      <c r="H5529" s="24">
        <v>45065</v>
      </c>
      <c r="I5529" s="19" t="s">
        <v>81</v>
      </c>
      <c r="K5529" s="61" t="str">
        <f ca="1">LeaveTracker[[#This Row],[Days]]&amp;" "&amp;LeaveTracker[[#This Row],[Type of Leave]]</f>
        <v>5 SL</v>
      </c>
      <c r="L5529" s="23">
        <f ca="1">NETWORKDAYS(LeaveTracker[[#This Row],[Start Date]],LeaveTracker[[#This Row],[End Date]],lstHolidays)</f>
        <v>5</v>
      </c>
      <c r="M5529" s="27"/>
    </row>
    <row r="5530" spans="1:13" ht="30" customHeight="1" x14ac:dyDescent="0.3">
      <c r="A5530" s="27">
        <v>1757</v>
      </c>
      <c r="B5530" s="31">
        <v>45068</v>
      </c>
      <c r="C5530" s="31">
        <v>45061</v>
      </c>
      <c r="D5530" s="19" t="s">
        <v>1008</v>
      </c>
      <c r="E5530" s="19" t="str">
        <f>IF(ISBLANK(LeaveTracker[[#This Row],[Employee Name]]),"-----",VLOOKUP(LeaveTracker[[#This Row],[Employee Name]],Employees[[Employee Name]:[Office]],7))</f>
        <v>ACCOUNTING</v>
      </c>
      <c r="F5530" s="19" t="str">
        <f>IF(ISBLANK(LeaveTracker[[#This Row],[Employee Name]]),"-----",VLOOKUP(LeaveTracker[[#This Row],[Employee Name]],Employees[[Employee Name]:[Office]],6))</f>
        <v>REGULAR</v>
      </c>
      <c r="G5530" s="24">
        <v>45070</v>
      </c>
      <c r="H5530" s="24">
        <v>45070</v>
      </c>
      <c r="I5530" s="19" t="s">
        <v>81</v>
      </c>
      <c r="K5530" s="61" t="str">
        <f ca="1">LeaveTracker[[#This Row],[Days]]&amp;" "&amp;LeaveTracker[[#This Row],[Type of Leave]]</f>
        <v>1 SL</v>
      </c>
      <c r="L5530" s="23">
        <f ca="1">NETWORKDAYS(LeaveTracker[[#This Row],[Start Date]],LeaveTracker[[#This Row],[End Date]],lstHolidays)</f>
        <v>1</v>
      </c>
      <c r="M5530" s="27"/>
    </row>
    <row r="5531" spans="1:13" ht="30" customHeight="1" x14ac:dyDescent="0.3">
      <c r="A5531" s="27">
        <f t="shared" si="61"/>
        <v>1758</v>
      </c>
      <c r="B5531" s="31">
        <v>45068</v>
      </c>
      <c r="C5531" s="31">
        <v>45062</v>
      </c>
      <c r="D5531" s="19" t="s">
        <v>519</v>
      </c>
      <c r="E5531" s="19" t="str">
        <f>IF(ISBLANK(LeaveTracker[[#This Row],[Employee Name]]),"-----",VLOOKUP(LeaveTracker[[#This Row],[Employee Name]],Employees[[Employee Name]:[Office]],7))</f>
        <v>ACCOUNTING</v>
      </c>
      <c r="F5531" s="19" t="str">
        <f>IF(ISBLANK(LeaveTracker[[#This Row],[Employee Name]]),"-----",VLOOKUP(LeaveTracker[[#This Row],[Employee Name]],Employees[[Employee Name]:[Office]],6))</f>
        <v>REGULAR</v>
      </c>
      <c r="G5531" s="24">
        <v>45057</v>
      </c>
      <c r="H5531" s="24">
        <v>45057</v>
      </c>
      <c r="I5531" s="19" t="s">
        <v>81</v>
      </c>
      <c r="K5531" s="61" t="str">
        <f ca="1">LeaveTracker[[#This Row],[Days]]&amp;" "&amp;LeaveTracker[[#This Row],[Type of Leave]]</f>
        <v>1 SL</v>
      </c>
      <c r="L5531" s="23">
        <f ca="1">NETWORKDAYS(LeaveTracker[[#This Row],[Start Date]],LeaveTracker[[#This Row],[End Date]],lstHolidays)</f>
        <v>1</v>
      </c>
      <c r="M5531" s="27"/>
    </row>
    <row r="5532" spans="1:13" ht="30" customHeight="1" x14ac:dyDescent="0.3">
      <c r="A5532" s="27">
        <f t="shared" si="61"/>
        <v>1759</v>
      </c>
      <c r="B5532" s="31">
        <v>45068</v>
      </c>
      <c r="C5532" s="31">
        <v>45062</v>
      </c>
      <c r="D5532" s="19" t="s">
        <v>104</v>
      </c>
      <c r="E5532" s="19" t="str">
        <f>IF(ISBLANK(LeaveTracker[[#This Row],[Employee Name]]),"-----",VLOOKUP(LeaveTracker[[#This Row],[Employee Name]],Employees[[Employee Name]:[Office]],7))</f>
        <v>CTO</v>
      </c>
      <c r="F5532" s="19" t="str">
        <f>IF(ISBLANK(LeaveTracker[[#This Row],[Employee Name]]),"-----",VLOOKUP(LeaveTracker[[#This Row],[Employee Name]],Employees[[Employee Name]:[Office]],6))</f>
        <v>REGULAR</v>
      </c>
      <c r="G5532" s="24">
        <v>45061</v>
      </c>
      <c r="H5532" s="24">
        <v>45061</v>
      </c>
      <c r="I5532" s="19" t="s">
        <v>298</v>
      </c>
      <c r="J5532" s="43" t="s">
        <v>1003</v>
      </c>
      <c r="K5532" s="61" t="str">
        <f ca="1">LeaveTracker[[#This Row],[Days]]&amp;" "&amp;LeaveTracker[[#This Row],[Type of Leave]]</f>
        <v>1 OTHER</v>
      </c>
      <c r="L5532" s="23">
        <f ca="1">NETWORKDAYS(LeaveTracker[[#This Row],[Start Date]],LeaveTracker[[#This Row],[End Date]],lstHolidays)</f>
        <v>1</v>
      </c>
      <c r="M5532" s="27"/>
    </row>
    <row r="5533" spans="1:13" ht="30" customHeight="1" x14ac:dyDescent="0.3">
      <c r="A5533" s="27">
        <f t="shared" si="61"/>
        <v>1760</v>
      </c>
      <c r="B5533" s="31">
        <v>45068</v>
      </c>
      <c r="C5533" s="31">
        <v>45063</v>
      </c>
      <c r="D5533" s="19" t="s">
        <v>1896</v>
      </c>
      <c r="E5533" s="19" t="str">
        <f>IF(ISBLANK(LeaveTracker[[#This Row],[Employee Name]]),"-----",VLOOKUP(LeaveTracker[[#This Row],[Employee Name]],Employees[[Employee Name]:[Office]],7))</f>
        <v>CTO</v>
      </c>
      <c r="F5533" s="19" t="str">
        <f>IF(ISBLANK(LeaveTracker[[#This Row],[Employee Name]]),"-----",VLOOKUP(LeaveTracker[[#This Row],[Employee Name]],Employees[[Employee Name]:[Office]],6))</f>
        <v>JOBCON</v>
      </c>
      <c r="G5533" s="24">
        <v>45061</v>
      </c>
      <c r="H5533" s="24">
        <v>45062</v>
      </c>
      <c r="I5533" s="19" t="s">
        <v>81</v>
      </c>
      <c r="J5533" s="43" t="s">
        <v>1897</v>
      </c>
      <c r="K5533" s="61" t="str">
        <f ca="1">LeaveTracker[[#This Row],[Days]]&amp;" "&amp;LeaveTracker[[#This Row],[Type of Leave]]</f>
        <v>2 SL</v>
      </c>
      <c r="L5533" s="23">
        <f ca="1">NETWORKDAYS(LeaveTracker[[#This Row],[Start Date]],LeaveTracker[[#This Row],[End Date]],lstHolidays)</f>
        <v>2</v>
      </c>
      <c r="M5533" s="27"/>
    </row>
    <row r="5534" spans="1:13" ht="30" customHeight="1" x14ac:dyDescent="0.3">
      <c r="A5534" s="27">
        <f t="shared" si="61"/>
        <v>1761</v>
      </c>
      <c r="B5534" s="31">
        <v>45068</v>
      </c>
      <c r="C5534" s="31">
        <v>45063</v>
      </c>
      <c r="D5534" s="19" t="s">
        <v>405</v>
      </c>
      <c r="E5534" s="19" t="str">
        <f>IF(ISBLANK(LeaveTracker[[#This Row],[Employee Name]]),"-----",VLOOKUP(LeaveTracker[[#This Row],[Employee Name]],Employees[[Employee Name]:[Office]],7))</f>
        <v>CTO</v>
      </c>
      <c r="F5534" s="19" t="str">
        <f>IF(ISBLANK(LeaveTracker[[#This Row],[Employee Name]]),"-----",VLOOKUP(LeaveTracker[[#This Row],[Employee Name]],Employees[[Employee Name]:[Office]],6))</f>
        <v>REGULAR</v>
      </c>
      <c r="G5534" s="24">
        <v>45075</v>
      </c>
      <c r="H5534" s="24">
        <v>45078</v>
      </c>
      <c r="I5534" s="19" t="s">
        <v>82</v>
      </c>
      <c r="K5534" s="61" t="str">
        <f ca="1">LeaveTracker[[#This Row],[Days]]&amp;" "&amp;LeaveTracker[[#This Row],[Type of Leave]]</f>
        <v>4 VL</v>
      </c>
      <c r="L5534" s="23">
        <f ca="1">NETWORKDAYS(LeaveTracker[[#This Row],[Start Date]],LeaveTracker[[#This Row],[End Date]],lstHolidays)</f>
        <v>4</v>
      </c>
      <c r="M5534" s="27"/>
    </row>
    <row r="5535" spans="1:13" ht="30" customHeight="1" x14ac:dyDescent="0.3">
      <c r="A5535" s="27">
        <f t="shared" si="61"/>
        <v>1762</v>
      </c>
      <c r="B5535" s="31">
        <v>45068</v>
      </c>
      <c r="C5535" s="31">
        <v>45061</v>
      </c>
      <c r="D5535" s="19" t="s">
        <v>1818</v>
      </c>
      <c r="E5535" s="19" t="str">
        <f>IF(ISBLANK(LeaveTracker[[#This Row],[Employee Name]]),"-----",VLOOKUP(LeaveTracker[[#This Row],[Employee Name]],Employees[[Employee Name]:[Office]],7))</f>
        <v>ONT</v>
      </c>
      <c r="F5535" s="19" t="str">
        <f>IF(ISBLANK(LeaveTracker[[#This Row],[Employee Name]]),"-----",VLOOKUP(LeaveTracker[[#This Row],[Employee Name]],Employees[[Employee Name]:[Office]],6))</f>
        <v>CASUAL</v>
      </c>
      <c r="G5535" s="24">
        <v>45057</v>
      </c>
      <c r="H5535" s="24">
        <v>45058</v>
      </c>
      <c r="I5535" s="19" t="s">
        <v>81</v>
      </c>
      <c r="K5535" s="61" t="str">
        <f ca="1">LeaveTracker[[#This Row],[Days]]&amp;" "&amp;LeaveTracker[[#This Row],[Type of Leave]]</f>
        <v>2 SL</v>
      </c>
      <c r="L5535" s="23">
        <f ca="1">NETWORKDAYS(LeaveTracker[[#This Row],[Start Date]],LeaveTracker[[#This Row],[End Date]],lstHolidays)</f>
        <v>2</v>
      </c>
      <c r="M5535" s="27"/>
    </row>
    <row r="5536" spans="1:13" ht="30" customHeight="1" x14ac:dyDescent="0.3">
      <c r="A5536" s="27">
        <f t="shared" ref="A5536:A5599" si="62">A5535+1</f>
        <v>1763</v>
      </c>
      <c r="B5536" s="31">
        <v>45068</v>
      </c>
      <c r="C5536" s="31">
        <v>45061</v>
      </c>
      <c r="D5536" s="19" t="s">
        <v>1772</v>
      </c>
      <c r="E5536" s="19" t="str">
        <f>IF(ISBLANK(LeaveTracker[[#This Row],[Employee Name]]),"-----",VLOOKUP(LeaveTracker[[#This Row],[Employee Name]],Employees[[Employee Name]:[Office]],7))</f>
        <v>LIBRARY</v>
      </c>
      <c r="F5536" s="19" t="str">
        <f>IF(ISBLANK(LeaveTracker[[#This Row],[Employee Name]]),"-----",VLOOKUP(LeaveTracker[[#This Row],[Employee Name]],Employees[[Employee Name]:[Office]],6))</f>
        <v>CASUAL</v>
      </c>
      <c r="G5536" s="24">
        <v>45063</v>
      </c>
      <c r="H5536" s="24">
        <v>45063</v>
      </c>
      <c r="I5536" s="19" t="s">
        <v>82</v>
      </c>
      <c r="K5536" s="61" t="str">
        <f ca="1">LeaveTracker[[#This Row],[Days]]&amp;" "&amp;LeaveTracker[[#This Row],[Type of Leave]]</f>
        <v>1 VL</v>
      </c>
      <c r="L5536" s="23">
        <f ca="1">NETWORKDAYS(LeaveTracker[[#This Row],[Start Date]],LeaveTracker[[#This Row],[End Date]],lstHolidays)</f>
        <v>1</v>
      </c>
      <c r="M5536" s="27"/>
    </row>
    <row r="5537" spans="1:13" ht="30" customHeight="1" x14ac:dyDescent="0.3">
      <c r="A5537" s="27">
        <f t="shared" si="62"/>
        <v>1764</v>
      </c>
      <c r="B5537" s="31">
        <v>45068</v>
      </c>
      <c r="C5537" s="31">
        <v>45061</v>
      </c>
      <c r="D5537" s="19" t="s">
        <v>1772</v>
      </c>
      <c r="E5537" s="19" t="str">
        <f>IF(ISBLANK(LeaveTracker[[#This Row],[Employee Name]]),"-----",VLOOKUP(LeaveTracker[[#This Row],[Employee Name]],Employees[[Employee Name]:[Office]],7))</f>
        <v>LIBRARY</v>
      </c>
      <c r="F5537" s="19" t="str">
        <f>IF(ISBLANK(LeaveTracker[[#This Row],[Employee Name]]),"-----",VLOOKUP(LeaveTracker[[#This Row],[Employee Name]],Employees[[Employee Name]:[Office]],6))</f>
        <v>CASUAL</v>
      </c>
      <c r="G5537" s="24">
        <v>45056</v>
      </c>
      <c r="H5537" s="24">
        <v>45056</v>
      </c>
      <c r="I5537" s="19" t="s">
        <v>81</v>
      </c>
      <c r="K5537" s="61" t="str">
        <f ca="1">LeaveTracker[[#This Row],[Days]]&amp;" "&amp;LeaveTracker[[#This Row],[Type of Leave]]</f>
        <v>1 SL</v>
      </c>
      <c r="L5537" s="23">
        <f ca="1">NETWORKDAYS(LeaveTracker[[#This Row],[Start Date]],LeaveTracker[[#This Row],[End Date]],lstHolidays)</f>
        <v>1</v>
      </c>
      <c r="M5537" s="27"/>
    </row>
    <row r="5538" spans="1:13" ht="30" customHeight="1" x14ac:dyDescent="0.3">
      <c r="A5538" s="27">
        <f t="shared" si="62"/>
        <v>1765</v>
      </c>
      <c r="B5538" s="31">
        <v>45068</v>
      </c>
      <c r="C5538" s="31">
        <v>45061</v>
      </c>
      <c r="D5538" s="19" t="s">
        <v>1842</v>
      </c>
      <c r="E5538" s="19" t="str">
        <f>IF(ISBLANK(LeaveTracker[[#This Row],[Employee Name]]),"-----",VLOOKUP(LeaveTracker[[#This Row],[Employee Name]],Employees[[Employee Name]:[Office]],7))</f>
        <v>CPDO</v>
      </c>
      <c r="F5538" s="19" t="str">
        <f>IF(ISBLANK(LeaveTracker[[#This Row],[Employee Name]]),"-----",VLOOKUP(LeaveTracker[[#This Row],[Employee Name]],Employees[[Employee Name]:[Office]],6))</f>
        <v>CASUAL</v>
      </c>
      <c r="G5538" s="24">
        <v>45064</v>
      </c>
      <c r="H5538" s="24">
        <v>45064</v>
      </c>
      <c r="I5538" s="19" t="s">
        <v>82</v>
      </c>
      <c r="K5538" s="61" t="str">
        <f ca="1">LeaveTracker[[#This Row],[Days]]&amp;" "&amp;LeaveTracker[[#This Row],[Type of Leave]]</f>
        <v>1 VL</v>
      </c>
      <c r="L5538" s="23">
        <f ca="1">NETWORKDAYS(LeaveTracker[[#This Row],[Start Date]],LeaveTracker[[#This Row],[End Date]],lstHolidays)</f>
        <v>1</v>
      </c>
      <c r="M5538" s="27"/>
    </row>
    <row r="5539" spans="1:13" ht="30" customHeight="1" x14ac:dyDescent="0.3">
      <c r="A5539" s="27">
        <f t="shared" si="62"/>
        <v>1766</v>
      </c>
      <c r="B5539" s="31">
        <v>45068</v>
      </c>
      <c r="C5539" s="31">
        <v>45062</v>
      </c>
      <c r="D5539" s="19" t="s">
        <v>224</v>
      </c>
      <c r="E5539" s="19" t="str">
        <f>IF(ISBLANK(LeaveTracker[[#This Row],[Employee Name]]),"-----",VLOOKUP(LeaveTracker[[#This Row],[Employee Name]],Employees[[Employee Name]:[Office]],7))</f>
        <v>CSWDO</v>
      </c>
      <c r="F5539" s="19" t="str">
        <f>IF(ISBLANK(LeaveTracker[[#This Row],[Employee Name]]),"-----",VLOOKUP(LeaveTracker[[#This Row],[Employee Name]],Employees[[Employee Name]:[Office]],6))</f>
        <v>REGULAR</v>
      </c>
      <c r="G5539" s="24">
        <v>45071</v>
      </c>
      <c r="H5539" s="24">
        <v>45071</v>
      </c>
      <c r="I5539" s="19" t="s">
        <v>298</v>
      </c>
      <c r="J5539" s="43" t="s">
        <v>1003</v>
      </c>
      <c r="K5539" s="61" t="str">
        <f ca="1">LeaveTracker[[#This Row],[Days]]&amp;" "&amp;LeaveTracker[[#This Row],[Type of Leave]]</f>
        <v>1 OTHER</v>
      </c>
      <c r="L5539" s="23">
        <f ca="1">NETWORKDAYS(LeaveTracker[[#This Row],[Start Date]],LeaveTracker[[#This Row],[End Date]],lstHolidays)</f>
        <v>1</v>
      </c>
      <c r="M5539" s="27"/>
    </row>
    <row r="5540" spans="1:13" ht="30" customHeight="1" x14ac:dyDescent="0.3">
      <c r="A5540" s="27">
        <f t="shared" si="62"/>
        <v>1767</v>
      </c>
      <c r="B5540" s="31">
        <v>45068</v>
      </c>
      <c r="C5540" s="31">
        <v>45062</v>
      </c>
      <c r="D5540" s="19" t="s">
        <v>258</v>
      </c>
      <c r="E5540" s="19" t="str">
        <f>IF(ISBLANK(LeaveTracker[[#This Row],[Employee Name]]),"-----",VLOOKUP(LeaveTracker[[#This Row],[Employee Name]],Employees[[Employee Name]:[Office]],7))</f>
        <v>NUTRITION OFFICE</v>
      </c>
      <c r="F5540" s="19" t="str">
        <f>IF(ISBLANK(LeaveTracker[[#This Row],[Employee Name]]),"-----",VLOOKUP(LeaveTracker[[#This Row],[Employee Name]],Employees[[Employee Name]:[Office]],6))</f>
        <v>REGULAR</v>
      </c>
      <c r="G5540" s="24">
        <v>45061</v>
      </c>
      <c r="H5540" s="24">
        <v>45061</v>
      </c>
      <c r="I5540" s="19" t="s">
        <v>81</v>
      </c>
      <c r="K5540" s="61" t="str">
        <f ca="1">LeaveTracker[[#This Row],[Days]]&amp;" "&amp;LeaveTracker[[#This Row],[Type of Leave]]</f>
        <v>1 SL</v>
      </c>
      <c r="L5540" s="23">
        <f ca="1">NETWORKDAYS(LeaveTracker[[#This Row],[Start Date]],LeaveTracker[[#This Row],[End Date]],lstHolidays)</f>
        <v>1</v>
      </c>
      <c r="M5540" s="27"/>
    </row>
    <row r="5541" spans="1:13" ht="30" customHeight="1" x14ac:dyDescent="0.3">
      <c r="A5541" s="27">
        <f t="shared" si="62"/>
        <v>1768</v>
      </c>
      <c r="B5541" s="31">
        <v>45068</v>
      </c>
      <c r="C5541" s="31">
        <v>45062</v>
      </c>
      <c r="D5541" s="19" t="s">
        <v>754</v>
      </c>
      <c r="E5541" s="19" t="str">
        <f>IF(ISBLANK(LeaveTracker[[#This Row],[Employee Name]]),"-----",VLOOKUP(LeaveTracker[[#This Row],[Employee Name]],Employees[[Employee Name]:[Office]],7))</f>
        <v>NUTRITION OFFICE</v>
      </c>
      <c r="F5541" s="19" t="str">
        <f>IF(ISBLANK(LeaveTracker[[#This Row],[Employee Name]]),"-----",VLOOKUP(LeaveTracker[[#This Row],[Employee Name]],Employees[[Employee Name]:[Office]],6))</f>
        <v>REGULAR</v>
      </c>
      <c r="G5541" s="24">
        <v>45065</v>
      </c>
      <c r="H5541" s="24">
        <v>45065</v>
      </c>
      <c r="I5541" s="19" t="s">
        <v>298</v>
      </c>
      <c r="J5541" s="43" t="s">
        <v>1003</v>
      </c>
      <c r="K5541" s="61" t="str">
        <f ca="1">LeaveTracker[[#This Row],[Days]]&amp;" "&amp;LeaveTracker[[#This Row],[Type of Leave]]</f>
        <v>1 OTHER</v>
      </c>
      <c r="L5541" s="23">
        <f ca="1">NETWORKDAYS(LeaveTracker[[#This Row],[Start Date]],LeaveTracker[[#This Row],[End Date]],lstHolidays)</f>
        <v>1</v>
      </c>
      <c r="M5541" s="27"/>
    </row>
    <row r="5542" spans="1:13" ht="30" customHeight="1" x14ac:dyDescent="0.3">
      <c r="A5542" s="27">
        <f t="shared" si="62"/>
        <v>1769</v>
      </c>
      <c r="B5542" s="31">
        <v>45068</v>
      </c>
      <c r="C5542" s="31">
        <v>45062</v>
      </c>
      <c r="D5542" s="19" t="s">
        <v>261</v>
      </c>
      <c r="E5542" s="19" t="str">
        <f>IF(ISBLANK(LeaveTracker[[#This Row],[Employee Name]]),"-----",VLOOKUP(LeaveTracker[[#This Row],[Employee Name]],Employees[[Employee Name]:[Office]],7))</f>
        <v>NUTRITION OFFICE</v>
      </c>
      <c r="F5542" s="19" t="str">
        <f>IF(ISBLANK(LeaveTracker[[#This Row],[Employee Name]]),"-----",VLOOKUP(LeaveTracker[[#This Row],[Employee Name]],Employees[[Employee Name]:[Office]],6))</f>
        <v>REGULAR</v>
      </c>
      <c r="G5542" s="24">
        <v>45063</v>
      </c>
      <c r="H5542" s="24">
        <v>45063</v>
      </c>
      <c r="I5542" s="19" t="s">
        <v>298</v>
      </c>
      <c r="J5542" s="43" t="s">
        <v>1003</v>
      </c>
      <c r="K5542" s="61" t="str">
        <f ca="1">LeaveTracker[[#This Row],[Days]]&amp;" "&amp;LeaveTracker[[#This Row],[Type of Leave]]</f>
        <v>1 OTHER</v>
      </c>
      <c r="L5542" s="23">
        <f ca="1">NETWORKDAYS(LeaveTracker[[#This Row],[Start Date]],LeaveTracker[[#This Row],[End Date]],lstHolidays)</f>
        <v>1</v>
      </c>
      <c r="M5542" s="27"/>
    </row>
    <row r="5543" spans="1:13" ht="30" customHeight="1" x14ac:dyDescent="0.3">
      <c r="A5543" s="27">
        <f t="shared" si="62"/>
        <v>1770</v>
      </c>
      <c r="B5543" s="31">
        <v>45068</v>
      </c>
      <c r="C5543" s="31">
        <v>45062</v>
      </c>
      <c r="D5543" s="19" t="s">
        <v>466</v>
      </c>
      <c r="E5543" s="19" t="str">
        <f>IF(ISBLANK(LeaveTracker[[#This Row],[Employee Name]]),"-----",VLOOKUP(LeaveTracker[[#This Row],[Employee Name]],Employees[[Employee Name]:[Office]],7))</f>
        <v>ASSESSORS OFFICE</v>
      </c>
      <c r="F5543" s="19" t="str">
        <f>IF(ISBLANK(LeaveTracker[[#This Row],[Employee Name]]),"-----",VLOOKUP(LeaveTracker[[#This Row],[Employee Name]],Employees[[Employee Name]:[Office]],6))</f>
        <v>REGULAR</v>
      </c>
      <c r="G5543" s="24">
        <v>45061</v>
      </c>
      <c r="H5543" s="24">
        <v>45061</v>
      </c>
      <c r="I5543" s="19" t="s">
        <v>81</v>
      </c>
      <c r="K5543" s="61" t="str">
        <f ca="1">LeaveTracker[[#This Row],[Days]]&amp;" "&amp;LeaveTracker[[#This Row],[Type of Leave]]</f>
        <v>1 SL</v>
      </c>
      <c r="L5543" s="23">
        <f ca="1">NETWORKDAYS(LeaveTracker[[#This Row],[Start Date]],LeaveTracker[[#This Row],[End Date]],lstHolidays)</f>
        <v>1</v>
      </c>
      <c r="M5543" s="27"/>
    </row>
    <row r="5544" spans="1:13" ht="30" customHeight="1" x14ac:dyDescent="0.3">
      <c r="A5544" s="27">
        <f t="shared" si="62"/>
        <v>1771</v>
      </c>
      <c r="B5544" s="31">
        <v>45068</v>
      </c>
      <c r="C5544" s="31">
        <v>45061</v>
      </c>
      <c r="D5544" s="19" t="s">
        <v>323</v>
      </c>
      <c r="E5544" s="19" t="str">
        <f>IF(ISBLANK(LeaveTracker[[#This Row],[Employee Name]]),"-----",VLOOKUP(LeaveTracker[[#This Row],[Employee Name]],Employees[[Employee Name]:[Office]],7))</f>
        <v>CEO</v>
      </c>
      <c r="F5544" s="19" t="str">
        <f>IF(ISBLANK(LeaveTracker[[#This Row],[Employee Name]]),"-----",VLOOKUP(LeaveTracker[[#This Row],[Employee Name]],Employees[[Employee Name]:[Office]],6))</f>
        <v>REGULAR</v>
      </c>
      <c r="G5544" s="24">
        <v>45058</v>
      </c>
      <c r="H5544" s="24">
        <v>45058</v>
      </c>
      <c r="I5544" s="19" t="s">
        <v>81</v>
      </c>
      <c r="K5544" s="61" t="str">
        <f ca="1">LeaveTracker[[#This Row],[Days]]&amp;" "&amp;LeaveTracker[[#This Row],[Type of Leave]]</f>
        <v>1 SL</v>
      </c>
      <c r="L5544" s="23">
        <f ca="1">NETWORKDAYS(LeaveTracker[[#This Row],[Start Date]],LeaveTracker[[#This Row],[End Date]],lstHolidays)</f>
        <v>1</v>
      </c>
      <c r="M5544" s="27"/>
    </row>
    <row r="5545" spans="1:13" ht="30" customHeight="1" x14ac:dyDescent="0.3">
      <c r="A5545" s="27">
        <f t="shared" si="62"/>
        <v>1772</v>
      </c>
      <c r="B5545" s="31">
        <v>45068</v>
      </c>
      <c r="C5545" s="31">
        <v>45058</v>
      </c>
      <c r="D5545" s="19" t="s">
        <v>482</v>
      </c>
      <c r="E5545" s="19" t="str">
        <f>IF(ISBLANK(LeaveTracker[[#This Row],[Employee Name]]),"-----",VLOOKUP(LeaveTracker[[#This Row],[Employee Name]],Employees[[Employee Name]:[Office]],7))</f>
        <v>COOPERATIVE OFFICE</v>
      </c>
      <c r="F5545" s="19" t="str">
        <f>IF(ISBLANK(LeaveTracker[[#This Row],[Employee Name]]),"-----",VLOOKUP(LeaveTracker[[#This Row],[Employee Name]],Employees[[Employee Name]:[Office]],6))</f>
        <v>REGULAR</v>
      </c>
      <c r="G5545" s="24">
        <v>45065</v>
      </c>
      <c r="H5545" s="24">
        <v>45065</v>
      </c>
      <c r="I5545" s="19" t="s">
        <v>298</v>
      </c>
      <c r="J5545" s="43" t="s">
        <v>1003</v>
      </c>
      <c r="K5545" s="61" t="str">
        <f ca="1">LeaveTracker[[#This Row],[Days]]&amp;" "&amp;LeaveTracker[[#This Row],[Type of Leave]]</f>
        <v>1 OTHER</v>
      </c>
      <c r="L5545" s="23">
        <f ca="1">NETWORKDAYS(LeaveTracker[[#This Row],[Start Date]],LeaveTracker[[#This Row],[End Date]],lstHolidays)</f>
        <v>1</v>
      </c>
      <c r="M5545" s="27"/>
    </row>
    <row r="5546" spans="1:13" ht="30" customHeight="1" x14ac:dyDescent="0.3">
      <c r="A5546" s="27">
        <f t="shared" si="62"/>
        <v>1773</v>
      </c>
      <c r="B5546" s="31">
        <v>45068</v>
      </c>
      <c r="C5546" s="31">
        <v>45054</v>
      </c>
      <c r="D5546" s="19" t="s">
        <v>1311</v>
      </c>
      <c r="E5546" s="19" t="str">
        <f>IF(ISBLANK(LeaveTracker[[#This Row],[Employee Name]]),"-----",VLOOKUP(LeaveTracker[[#This Row],[Employee Name]],Employees[[Employee Name]:[Office]],7))</f>
        <v>CEO</v>
      </c>
      <c r="F5546" s="19" t="str">
        <f>IF(ISBLANK(LeaveTracker[[#This Row],[Employee Name]]),"-----",VLOOKUP(LeaveTracker[[#This Row],[Employee Name]],Employees[[Employee Name]:[Office]],6))</f>
        <v>REGULAR</v>
      </c>
      <c r="G5546" s="24">
        <v>45051</v>
      </c>
      <c r="H5546" s="24">
        <v>45051</v>
      </c>
      <c r="I5546" s="19" t="s">
        <v>81</v>
      </c>
      <c r="K5546" s="61" t="str">
        <f ca="1">LeaveTracker[[#This Row],[Days]]&amp;" "&amp;LeaveTracker[[#This Row],[Type of Leave]]</f>
        <v>1 SL</v>
      </c>
      <c r="L5546" s="23">
        <f ca="1">NETWORKDAYS(LeaveTracker[[#This Row],[Start Date]],LeaveTracker[[#This Row],[End Date]],lstHolidays)</f>
        <v>1</v>
      </c>
      <c r="M5546" s="27"/>
    </row>
    <row r="5547" spans="1:13" ht="30" customHeight="1" x14ac:dyDescent="0.3">
      <c r="A5547" s="27">
        <f t="shared" si="62"/>
        <v>1774</v>
      </c>
      <c r="B5547" s="31">
        <v>45068</v>
      </c>
      <c r="C5547" s="31">
        <v>45058</v>
      </c>
      <c r="D5547" s="19" t="s">
        <v>720</v>
      </c>
      <c r="E5547" s="19" t="str">
        <f>IF(ISBLANK(LeaveTracker[[#This Row],[Employee Name]]),"-----",VLOOKUP(LeaveTracker[[#This Row],[Employee Name]],Employees[[Employee Name]:[Office]],7))</f>
        <v>LCR</v>
      </c>
      <c r="F5547" s="19" t="str">
        <f>IF(ISBLANK(LeaveTracker[[#This Row],[Employee Name]]),"-----",VLOOKUP(LeaveTracker[[#This Row],[Employee Name]],Employees[[Employee Name]:[Office]],6))</f>
        <v>REGULAR</v>
      </c>
      <c r="G5547" s="24">
        <v>45064</v>
      </c>
      <c r="H5547" s="24">
        <v>45064</v>
      </c>
      <c r="I5547" s="19" t="s">
        <v>298</v>
      </c>
      <c r="J5547" s="43" t="s">
        <v>1003</v>
      </c>
      <c r="K5547" s="61" t="str">
        <f ca="1">LeaveTracker[[#This Row],[Days]]&amp;" "&amp;LeaveTracker[[#This Row],[Type of Leave]]</f>
        <v>1 OTHER</v>
      </c>
      <c r="L5547" s="23">
        <f ca="1">NETWORKDAYS(LeaveTracker[[#This Row],[Start Date]],LeaveTracker[[#This Row],[End Date]],lstHolidays)</f>
        <v>1</v>
      </c>
      <c r="M5547" s="27"/>
    </row>
    <row r="5548" spans="1:13" ht="30" customHeight="1" x14ac:dyDescent="0.3">
      <c r="A5548" s="27">
        <f t="shared" si="62"/>
        <v>1775</v>
      </c>
      <c r="B5548" s="31">
        <v>45068</v>
      </c>
      <c r="C5548" s="31">
        <v>45056</v>
      </c>
      <c r="D5548" s="19" t="s">
        <v>528</v>
      </c>
      <c r="E5548" s="19" t="str">
        <f>IF(ISBLANK(LeaveTracker[[#This Row],[Employee Name]]),"-----",VLOOKUP(LeaveTracker[[#This Row],[Employee Name]],Employees[[Employee Name]:[Office]],7))</f>
        <v>CROSSING ELEM SCH</v>
      </c>
      <c r="F5548" s="19" t="str">
        <f>IF(ISBLANK(LeaveTracker[[#This Row],[Employee Name]]),"-----",VLOOKUP(LeaveTracker[[#This Row],[Employee Name]],Employees[[Employee Name]:[Office]],6))</f>
        <v>REGULAR</v>
      </c>
      <c r="G5548" s="24">
        <v>45065</v>
      </c>
      <c r="H5548" s="24">
        <v>45065</v>
      </c>
      <c r="I5548" s="19" t="s">
        <v>82</v>
      </c>
      <c r="K5548" s="61" t="str">
        <f ca="1">LeaveTracker[[#This Row],[Days]]&amp;" "&amp;LeaveTracker[[#This Row],[Type of Leave]]</f>
        <v>1 VL</v>
      </c>
      <c r="L5548" s="23">
        <f ca="1">NETWORKDAYS(LeaveTracker[[#This Row],[Start Date]],LeaveTracker[[#This Row],[End Date]],lstHolidays)</f>
        <v>1</v>
      </c>
      <c r="M5548" s="27"/>
    </row>
    <row r="5549" spans="1:13" ht="30" customHeight="1" x14ac:dyDescent="0.3">
      <c r="A5549" s="27">
        <f t="shared" si="62"/>
        <v>1776</v>
      </c>
      <c r="B5549" s="31">
        <v>45068</v>
      </c>
      <c r="C5549" s="31">
        <v>45061</v>
      </c>
      <c r="D5549" s="19" t="s">
        <v>422</v>
      </c>
      <c r="E5549" s="19" t="str">
        <f>IF(ISBLANK(LeaveTracker[[#This Row],[Employee Name]]),"-----",VLOOKUP(LeaveTracker[[#This Row],[Employee Name]],Employees[[Employee Name]:[Office]],7))</f>
        <v>CTO</v>
      </c>
      <c r="F5549" s="19" t="str">
        <f>IF(ISBLANK(LeaveTracker[[#This Row],[Employee Name]]),"-----",VLOOKUP(LeaveTracker[[#This Row],[Employee Name]],Employees[[Employee Name]:[Office]],6))</f>
        <v>REGULAR</v>
      </c>
      <c r="G5549" s="24">
        <v>45054</v>
      </c>
      <c r="H5549" s="24">
        <v>45058</v>
      </c>
      <c r="I5549" s="19" t="s">
        <v>81</v>
      </c>
      <c r="K5549" s="61" t="str">
        <f ca="1">LeaveTracker[[#This Row],[Days]]&amp;" "&amp;LeaveTracker[[#This Row],[Type of Leave]]</f>
        <v>5 SL</v>
      </c>
      <c r="L5549" s="23">
        <f ca="1">NETWORKDAYS(LeaveTracker[[#This Row],[Start Date]],LeaveTracker[[#This Row],[End Date]],lstHolidays)</f>
        <v>5</v>
      </c>
      <c r="M5549" s="27"/>
    </row>
    <row r="5550" spans="1:13" ht="30" customHeight="1" x14ac:dyDescent="0.3">
      <c r="A5550" s="27">
        <f t="shared" si="62"/>
        <v>1777</v>
      </c>
      <c r="B5550" s="31">
        <v>45068</v>
      </c>
      <c r="C5550" s="31">
        <v>45047</v>
      </c>
      <c r="D5550" s="19" t="s">
        <v>1046</v>
      </c>
      <c r="E5550" s="19" t="str">
        <f>IF(ISBLANK(LeaveTracker[[#This Row],[Employee Name]]),"-----",VLOOKUP(LeaveTracker[[#This Row],[Employee Name]],Employees[[Employee Name]:[Office]],7))</f>
        <v>CENRO</v>
      </c>
      <c r="F5550" s="19" t="str">
        <f>IF(ISBLANK(LeaveTracker[[#This Row],[Employee Name]]),"-----",VLOOKUP(LeaveTracker[[#This Row],[Employee Name]],Employees[[Employee Name]:[Office]],6))</f>
        <v>REGULAR</v>
      </c>
      <c r="G5550" s="24">
        <v>45047</v>
      </c>
      <c r="H5550" s="24">
        <v>45077</v>
      </c>
      <c r="I5550" s="19" t="s">
        <v>81</v>
      </c>
      <c r="K5550" s="61" t="str">
        <f ca="1">LeaveTracker[[#This Row],[Days]]&amp;" "&amp;LeaveTracker[[#This Row],[Type of Leave]]</f>
        <v>22 SL</v>
      </c>
      <c r="L5550" s="23">
        <f ca="1">NETWORKDAYS(LeaveTracker[[#This Row],[Start Date]],LeaveTracker[[#This Row],[End Date]],lstHolidays)</f>
        <v>22</v>
      </c>
      <c r="M5550" s="27"/>
    </row>
    <row r="5551" spans="1:13" ht="30" customHeight="1" x14ac:dyDescent="0.3">
      <c r="A5551" s="27">
        <f t="shared" si="62"/>
        <v>1778</v>
      </c>
      <c r="B5551" s="31">
        <v>45068</v>
      </c>
      <c r="C5551" s="31">
        <v>45056</v>
      </c>
      <c r="D5551" s="19" t="s">
        <v>278</v>
      </c>
      <c r="E5551" s="19" t="str">
        <f>IF(ISBLANK(LeaveTracker[[#This Row],[Employee Name]]),"-----",VLOOKUP(LeaveTracker[[#This Row],[Employee Name]],Employees[[Employee Name]:[Office]],7))</f>
        <v>PICNIC GROVE</v>
      </c>
      <c r="F5551" s="19" t="str">
        <f>IF(ISBLANK(LeaveTracker[[#This Row],[Employee Name]]),"-----",VLOOKUP(LeaveTracker[[#This Row],[Employee Name]],Employees[[Employee Name]:[Office]],6))</f>
        <v>REGULAR</v>
      </c>
      <c r="G5551" s="24">
        <v>45034</v>
      </c>
      <c r="H5551" s="24">
        <v>45055</v>
      </c>
      <c r="I5551" s="19" t="s">
        <v>298</v>
      </c>
      <c r="J5551" s="43" t="s">
        <v>2336</v>
      </c>
      <c r="K5551" s="61" t="str">
        <f ca="1">LeaveTracker[[#This Row],[Days]]&amp;" "&amp;LeaveTracker[[#This Row],[Type of Leave]]</f>
        <v>15 OTHER</v>
      </c>
      <c r="L5551" s="23">
        <f ca="1">NETWORKDAYS(LeaveTracker[[#This Row],[Start Date]],LeaveTracker[[#This Row],[End Date]],lstHolidays)</f>
        <v>15</v>
      </c>
      <c r="M5551" s="27"/>
    </row>
    <row r="5552" spans="1:13" ht="30" customHeight="1" x14ac:dyDescent="0.3">
      <c r="A5552" s="27">
        <f t="shared" si="62"/>
        <v>1779</v>
      </c>
      <c r="B5552" s="31">
        <v>45068</v>
      </c>
      <c r="C5552" s="31">
        <v>45057</v>
      </c>
      <c r="D5552" s="19" t="s">
        <v>1059</v>
      </c>
      <c r="E5552" s="19" t="str">
        <f>IF(ISBLANK(LeaveTracker[[#This Row],[Employee Name]]),"-----",VLOOKUP(LeaveTracker[[#This Row],[Employee Name]],Employees[[Employee Name]:[Office]],7))</f>
        <v>CTO</v>
      </c>
      <c r="F5552" s="19" t="str">
        <f>IF(ISBLANK(LeaveTracker[[#This Row],[Employee Name]]),"-----",VLOOKUP(LeaveTracker[[#This Row],[Employee Name]],Employees[[Employee Name]:[Office]],6))</f>
        <v>REGULAR</v>
      </c>
      <c r="G5552" s="24">
        <v>45061</v>
      </c>
      <c r="H5552" s="24">
        <v>45061</v>
      </c>
      <c r="I5552" s="19" t="s">
        <v>82</v>
      </c>
      <c r="K5552" s="61" t="str">
        <f ca="1">LeaveTracker[[#This Row],[Days]]&amp;" "&amp;LeaveTracker[[#This Row],[Type of Leave]]</f>
        <v>1 VL</v>
      </c>
      <c r="L5552" s="23">
        <f ca="1">NETWORKDAYS(LeaveTracker[[#This Row],[Start Date]],LeaveTracker[[#This Row],[End Date]],lstHolidays)</f>
        <v>1</v>
      </c>
      <c r="M5552" s="27"/>
    </row>
    <row r="5553" spans="1:13" ht="30" customHeight="1" x14ac:dyDescent="0.3">
      <c r="A5553" s="27">
        <f t="shared" si="62"/>
        <v>1780</v>
      </c>
      <c r="B5553" s="31">
        <v>45068</v>
      </c>
      <c r="C5553" s="31">
        <v>45057</v>
      </c>
      <c r="D5553" s="19" t="s">
        <v>371</v>
      </c>
      <c r="E5553" s="19" t="str">
        <f>IF(ISBLANK(LeaveTracker[[#This Row],[Employee Name]]),"-----",VLOOKUP(LeaveTracker[[#This Row],[Employee Name]],Employees[[Employee Name]:[Office]],7))</f>
        <v>LIBRARY</v>
      </c>
      <c r="F5553" s="19" t="str">
        <f>IF(ISBLANK(LeaveTracker[[#This Row],[Employee Name]]),"-----",VLOOKUP(LeaveTracker[[#This Row],[Employee Name]],Employees[[Employee Name]:[Office]],6))</f>
        <v>REGULAR</v>
      </c>
      <c r="G5553" s="24">
        <v>45056</v>
      </c>
      <c r="H5553" s="24">
        <v>45056</v>
      </c>
      <c r="I5553" s="19" t="s">
        <v>81</v>
      </c>
      <c r="K5553" s="61" t="str">
        <f ca="1">LeaveTracker[[#This Row],[Days]]&amp;" "&amp;LeaveTracker[[#This Row],[Type of Leave]]</f>
        <v>1 SL</v>
      </c>
      <c r="L5553" s="23">
        <f ca="1">NETWORKDAYS(LeaveTracker[[#This Row],[Start Date]],LeaveTracker[[#This Row],[End Date]],lstHolidays)</f>
        <v>1</v>
      </c>
      <c r="M5553" s="27"/>
    </row>
    <row r="5554" spans="1:13" ht="30" customHeight="1" x14ac:dyDescent="0.3">
      <c r="A5554" s="27">
        <f t="shared" si="62"/>
        <v>1781</v>
      </c>
      <c r="B5554" s="31">
        <v>45068</v>
      </c>
      <c r="C5554" s="31">
        <v>45054</v>
      </c>
      <c r="D5554" s="19" t="s">
        <v>1872</v>
      </c>
      <c r="E5554" s="19" t="str">
        <f>IF(ISBLANK(LeaveTracker[[#This Row],[Employee Name]]),"-----",VLOOKUP(LeaveTracker[[#This Row],[Employee Name]],Employees[[Employee Name]:[Office]],7))</f>
        <v>BPLO</v>
      </c>
      <c r="F5554" s="19" t="str">
        <f>IF(ISBLANK(LeaveTracker[[#This Row],[Employee Name]]),"-----",VLOOKUP(LeaveTracker[[#This Row],[Employee Name]],Employees[[Employee Name]:[Office]],6))</f>
        <v>CASUAL</v>
      </c>
      <c r="G5554" s="24">
        <v>45051</v>
      </c>
      <c r="H5554" s="24">
        <v>45051</v>
      </c>
      <c r="I5554" s="19" t="s">
        <v>81</v>
      </c>
      <c r="K5554" s="61" t="str">
        <f ca="1">LeaveTracker[[#This Row],[Days]]&amp;" "&amp;LeaveTracker[[#This Row],[Type of Leave]]</f>
        <v>1 SL</v>
      </c>
      <c r="L5554" s="23">
        <f ca="1">NETWORKDAYS(LeaveTracker[[#This Row],[Start Date]],LeaveTracker[[#This Row],[End Date]],lstHolidays)</f>
        <v>1</v>
      </c>
      <c r="M5554" s="27"/>
    </row>
    <row r="5555" spans="1:13" ht="30" customHeight="1" x14ac:dyDescent="0.3">
      <c r="A5555" s="27">
        <f t="shared" si="62"/>
        <v>1782</v>
      </c>
      <c r="B5555" s="31">
        <v>45068</v>
      </c>
      <c r="C5555" s="31">
        <v>45048</v>
      </c>
      <c r="D5555" s="19" t="s">
        <v>1872</v>
      </c>
      <c r="E5555" s="19" t="str">
        <f>IF(ISBLANK(LeaveTracker[[#This Row],[Employee Name]]),"-----",VLOOKUP(LeaveTracker[[#This Row],[Employee Name]],Employees[[Employee Name]:[Office]],7))</f>
        <v>BPLO</v>
      </c>
      <c r="F5555" s="19" t="str">
        <f>IF(ISBLANK(LeaveTracker[[#This Row],[Employee Name]]),"-----",VLOOKUP(LeaveTracker[[#This Row],[Employee Name]],Employees[[Employee Name]:[Office]],6))</f>
        <v>CASUAL</v>
      </c>
      <c r="G5555" s="24">
        <v>45044</v>
      </c>
      <c r="H5555" s="24">
        <v>45044</v>
      </c>
      <c r="I5555" s="19" t="s">
        <v>81</v>
      </c>
      <c r="K5555" s="61" t="str">
        <f ca="1">LeaveTracker[[#This Row],[Days]]&amp;" "&amp;LeaveTracker[[#This Row],[Type of Leave]]</f>
        <v>1 SL</v>
      </c>
      <c r="L5555" s="23">
        <f ca="1">NETWORKDAYS(LeaveTracker[[#This Row],[Start Date]],LeaveTracker[[#This Row],[End Date]],lstHolidays)</f>
        <v>1</v>
      </c>
      <c r="M5555" s="27"/>
    </row>
    <row r="5556" spans="1:13" ht="30" customHeight="1" x14ac:dyDescent="0.3">
      <c r="A5556" s="27">
        <f t="shared" si="62"/>
        <v>1783</v>
      </c>
      <c r="B5556" s="31">
        <v>45068</v>
      </c>
      <c r="C5556" s="31">
        <v>45062</v>
      </c>
      <c r="D5556" s="19" t="s">
        <v>388</v>
      </c>
      <c r="E5556" s="19" t="str">
        <f>IF(ISBLANK(LeaveTracker[[#This Row],[Employee Name]]),"-----",VLOOKUP(LeaveTracker[[#This Row],[Employee Name]],Employees[[Employee Name]:[Office]],7))</f>
        <v>ONT</v>
      </c>
      <c r="F5556" s="19" t="str">
        <f>IF(ISBLANK(LeaveTracker[[#This Row],[Employee Name]]),"-----",VLOOKUP(LeaveTracker[[#This Row],[Employee Name]],Employees[[Employee Name]:[Office]],6))</f>
        <v>REGULAR</v>
      </c>
      <c r="G5556" s="24">
        <v>45033</v>
      </c>
      <c r="H5556" s="24">
        <v>45036</v>
      </c>
      <c r="I5556" s="19" t="s">
        <v>81</v>
      </c>
      <c r="K5556" s="61" t="str">
        <f ca="1">LeaveTracker[[#This Row],[Days]]&amp;" "&amp;LeaveTracker[[#This Row],[Type of Leave]]</f>
        <v>4 SL</v>
      </c>
      <c r="L5556" s="23">
        <f ca="1">NETWORKDAYS(LeaveTracker[[#This Row],[Start Date]],LeaveTracker[[#This Row],[End Date]],lstHolidays)</f>
        <v>4</v>
      </c>
      <c r="M5556" s="27"/>
    </row>
    <row r="5557" spans="1:13" ht="30" customHeight="1" x14ac:dyDescent="0.3">
      <c r="A5557" s="27">
        <v>1783</v>
      </c>
      <c r="B5557" s="31">
        <v>45068</v>
      </c>
      <c r="C5557" s="31">
        <v>45063</v>
      </c>
      <c r="D5557" s="19" t="s">
        <v>388</v>
      </c>
      <c r="E5557" s="19" t="str">
        <f>IF(ISBLANK(LeaveTracker[[#This Row],[Employee Name]]),"-----",VLOOKUP(LeaveTracker[[#This Row],[Employee Name]],Employees[[Employee Name]:[Office]],7))</f>
        <v>ONT</v>
      </c>
      <c r="F5557" s="19" t="str">
        <f>IF(ISBLANK(LeaveTracker[[#This Row],[Employee Name]]),"-----",VLOOKUP(LeaveTracker[[#This Row],[Employee Name]],Employees[[Employee Name]:[Office]],6))</f>
        <v>REGULAR</v>
      </c>
      <c r="G5557" s="24">
        <v>45040</v>
      </c>
      <c r="H5557" s="24">
        <v>45044</v>
      </c>
      <c r="I5557" s="19" t="s">
        <v>81</v>
      </c>
      <c r="K5557" s="61" t="str">
        <f ca="1">LeaveTracker[[#This Row],[Days]]&amp;" "&amp;LeaveTracker[[#This Row],[Type of Leave]]</f>
        <v>5 SL</v>
      </c>
      <c r="L5557" s="23">
        <f ca="1">NETWORKDAYS(LeaveTracker[[#This Row],[Start Date]],LeaveTracker[[#This Row],[End Date]],lstHolidays)</f>
        <v>5</v>
      </c>
      <c r="M5557" s="27"/>
    </row>
    <row r="5558" spans="1:13" ht="30" customHeight="1" x14ac:dyDescent="0.3">
      <c r="A5558" s="27">
        <f t="shared" si="62"/>
        <v>1784</v>
      </c>
      <c r="B5558" s="31">
        <v>45068</v>
      </c>
      <c r="C5558" s="31">
        <v>45062</v>
      </c>
      <c r="D5558" s="19" t="s">
        <v>388</v>
      </c>
      <c r="E5558" s="19" t="str">
        <f>IF(ISBLANK(LeaveTracker[[#This Row],[Employee Name]]),"-----",VLOOKUP(LeaveTracker[[#This Row],[Employee Name]],Employees[[Employee Name]:[Office]],7))</f>
        <v>ONT</v>
      </c>
      <c r="F5558" s="19" t="str">
        <f>IF(ISBLANK(LeaveTracker[[#This Row],[Employee Name]]),"-----",VLOOKUP(LeaveTracker[[#This Row],[Employee Name]],Employees[[Employee Name]:[Office]],6))</f>
        <v>REGULAR</v>
      </c>
      <c r="G5558" s="24">
        <v>45022</v>
      </c>
      <c r="H5558" s="24">
        <v>45026</v>
      </c>
      <c r="I5558" s="19" t="s">
        <v>81</v>
      </c>
      <c r="K5558" s="61" t="str">
        <f ca="1">LeaveTracker[[#This Row],[Days]]&amp;" "&amp;LeaveTracker[[#This Row],[Type of Leave]]</f>
        <v>3 SL</v>
      </c>
      <c r="L5558" s="23">
        <f ca="1">NETWORKDAYS(LeaveTracker[[#This Row],[Start Date]],LeaveTracker[[#This Row],[End Date]],lstHolidays)</f>
        <v>3</v>
      </c>
      <c r="M5558" s="27"/>
    </row>
    <row r="5559" spans="1:13" ht="30" customHeight="1" x14ac:dyDescent="0.3">
      <c r="A5559" s="27">
        <f t="shared" si="62"/>
        <v>1785</v>
      </c>
      <c r="B5559" s="31">
        <v>45068</v>
      </c>
      <c r="C5559" s="31">
        <v>45056</v>
      </c>
      <c r="D5559" s="19" t="s">
        <v>382</v>
      </c>
      <c r="E5559" s="19" t="str">
        <f>IF(ISBLANK(LeaveTracker[[#This Row],[Employee Name]]),"-----",VLOOKUP(LeaveTracker[[#This Row],[Employee Name]],Employees[[Employee Name]:[Office]],7))</f>
        <v>ONT</v>
      </c>
      <c r="F5559" s="19" t="str">
        <f>IF(ISBLANK(LeaveTracker[[#This Row],[Employee Name]]),"-----",VLOOKUP(LeaveTracker[[#This Row],[Employee Name]],Employees[[Employee Name]:[Office]],6))</f>
        <v>REGULAR</v>
      </c>
      <c r="G5559" s="24">
        <v>45075</v>
      </c>
      <c r="H5559" s="24">
        <v>45076</v>
      </c>
      <c r="I5559" s="19" t="s">
        <v>82</v>
      </c>
      <c r="K5559" s="61" t="str">
        <f ca="1">LeaveTracker[[#This Row],[Days]]&amp;" "&amp;LeaveTracker[[#This Row],[Type of Leave]]</f>
        <v>2 VL</v>
      </c>
      <c r="L5559" s="23">
        <f ca="1">NETWORKDAYS(LeaveTracker[[#This Row],[Start Date]],LeaveTracker[[#This Row],[End Date]],lstHolidays)</f>
        <v>2</v>
      </c>
      <c r="M5559" s="27"/>
    </row>
    <row r="5560" spans="1:13" ht="30" customHeight="1" x14ac:dyDescent="0.3">
      <c r="A5560" s="27">
        <f t="shared" si="62"/>
        <v>1786</v>
      </c>
      <c r="B5560" s="31">
        <v>45068</v>
      </c>
      <c r="C5560" s="31">
        <v>45056</v>
      </c>
      <c r="D5560" s="19" t="s">
        <v>1779</v>
      </c>
      <c r="E5560" s="19" t="str">
        <f>IF(ISBLANK(LeaveTracker[[#This Row],[Employee Name]]),"-----",VLOOKUP(LeaveTracker[[#This Row],[Employee Name]],Employees[[Employee Name]:[Office]],7))</f>
        <v>ONT</v>
      </c>
      <c r="F5560" s="19" t="str">
        <f>IF(ISBLANK(LeaveTracker[[#This Row],[Employee Name]]),"-----",VLOOKUP(LeaveTracker[[#This Row],[Employee Name]],Employees[[Employee Name]:[Office]],6))</f>
        <v>CASUAL</v>
      </c>
      <c r="G5560" s="24">
        <v>45075</v>
      </c>
      <c r="H5560" s="24">
        <v>45076</v>
      </c>
      <c r="I5560" s="19" t="s">
        <v>82</v>
      </c>
      <c r="K5560" s="61" t="str">
        <f ca="1">LeaveTracker[[#This Row],[Days]]&amp;" "&amp;LeaveTracker[[#This Row],[Type of Leave]]</f>
        <v>2 VL</v>
      </c>
      <c r="L5560" s="23">
        <f ca="1">NETWORKDAYS(LeaveTracker[[#This Row],[Start Date]],LeaveTracker[[#This Row],[End Date]],lstHolidays)</f>
        <v>2</v>
      </c>
      <c r="M5560" s="27"/>
    </row>
    <row r="5561" spans="1:13" ht="30" customHeight="1" x14ac:dyDescent="0.3">
      <c r="A5561" s="27">
        <f t="shared" si="62"/>
        <v>1787</v>
      </c>
      <c r="B5561" s="31">
        <v>45068</v>
      </c>
      <c r="C5561" s="31">
        <v>45062</v>
      </c>
      <c r="D5561" s="19" t="s">
        <v>1189</v>
      </c>
      <c r="E5561" s="19" t="str">
        <f>IF(ISBLANK(LeaveTracker[[#This Row],[Employee Name]]),"-----",VLOOKUP(LeaveTracker[[#This Row],[Employee Name]],Employees[[Employee Name]:[Office]],7))</f>
        <v>ONT</v>
      </c>
      <c r="F5561" s="19" t="str">
        <f>IF(ISBLANK(LeaveTracker[[#This Row],[Employee Name]]),"-----",VLOOKUP(LeaveTracker[[#This Row],[Employee Name]],Employees[[Employee Name]:[Office]],6))</f>
        <v>REGULAR</v>
      </c>
      <c r="G5561" s="24">
        <v>45033</v>
      </c>
      <c r="H5561" s="24">
        <v>45035</v>
      </c>
      <c r="I5561" s="19" t="s">
        <v>298</v>
      </c>
      <c r="J5561" s="43" t="s">
        <v>1003</v>
      </c>
      <c r="K5561" s="61" t="str">
        <f ca="1">LeaveTracker[[#This Row],[Days]]&amp;" "&amp;LeaveTracker[[#This Row],[Type of Leave]]</f>
        <v>3 OTHER</v>
      </c>
      <c r="L5561" s="23">
        <f ca="1">NETWORKDAYS(LeaveTracker[[#This Row],[Start Date]],LeaveTracker[[#This Row],[End Date]],lstHolidays)</f>
        <v>3</v>
      </c>
      <c r="M5561" s="27"/>
    </row>
    <row r="5562" spans="1:13" ht="30" customHeight="1" x14ac:dyDescent="0.3">
      <c r="A5562" s="27">
        <f t="shared" si="62"/>
        <v>1788</v>
      </c>
      <c r="B5562" s="31">
        <v>45068</v>
      </c>
      <c r="C5562" s="31">
        <v>45055</v>
      </c>
      <c r="D5562" s="19" t="s">
        <v>1796</v>
      </c>
      <c r="E5562" s="19" t="str">
        <f>IF(ISBLANK(LeaveTracker[[#This Row],[Employee Name]]),"-----",VLOOKUP(LeaveTracker[[#This Row],[Employee Name]],Employees[[Employee Name]:[Office]],7))</f>
        <v>PICNIC GROVE</v>
      </c>
      <c r="F5562" s="19" t="str">
        <f>IF(ISBLANK(LeaveTracker[[#This Row],[Employee Name]]),"-----",VLOOKUP(LeaveTracker[[#This Row],[Employee Name]],Employees[[Employee Name]:[Office]],6))</f>
        <v>CASUAL</v>
      </c>
      <c r="G5562" s="24">
        <v>45050</v>
      </c>
      <c r="H5562" s="24">
        <v>45052</v>
      </c>
      <c r="I5562" s="19" t="s">
        <v>81</v>
      </c>
      <c r="K5562" s="61" t="str">
        <f>LeaveTracker[[#This Row],[Days]]&amp;" "&amp;LeaveTracker[[#This Row],[Type of Leave]]</f>
        <v>3 SL</v>
      </c>
      <c r="L5562" s="23">
        <v>3</v>
      </c>
      <c r="M5562" s="27"/>
    </row>
    <row r="5563" spans="1:13" ht="30" customHeight="1" x14ac:dyDescent="0.3">
      <c r="A5563" s="27">
        <f t="shared" si="62"/>
        <v>1789</v>
      </c>
      <c r="B5563" s="31">
        <v>45068</v>
      </c>
      <c r="C5563" s="31">
        <v>45054</v>
      </c>
      <c r="D5563" s="19" t="s">
        <v>347</v>
      </c>
      <c r="E5563" s="19" t="str">
        <f>IF(ISBLANK(LeaveTracker[[#This Row],[Employee Name]]),"-----",VLOOKUP(LeaveTracker[[#This Row],[Employee Name]],Employees[[Employee Name]:[Office]],7))</f>
        <v>PICNIC GROVE</v>
      </c>
      <c r="F5563" s="19" t="str">
        <f>IF(ISBLANK(LeaveTracker[[#This Row],[Employee Name]]),"-----",VLOOKUP(LeaveTracker[[#This Row],[Employee Name]],Employees[[Employee Name]:[Office]],6))</f>
        <v>REGULAR</v>
      </c>
      <c r="G5563" s="24">
        <v>45043</v>
      </c>
      <c r="H5563" s="24">
        <v>45048</v>
      </c>
      <c r="I5563" s="19" t="s">
        <v>81</v>
      </c>
      <c r="K5563" s="61" t="str">
        <f>LeaveTracker[[#This Row],[Days]]&amp;" "&amp;LeaveTracker[[#This Row],[Type of Leave]]</f>
        <v>5 SL</v>
      </c>
      <c r="L5563" s="23">
        <v>5</v>
      </c>
      <c r="M5563" s="27"/>
    </row>
    <row r="5564" spans="1:13" ht="30" customHeight="1" x14ac:dyDescent="0.3">
      <c r="A5564" s="27">
        <f t="shared" si="62"/>
        <v>1790</v>
      </c>
      <c r="B5564" s="31">
        <v>45068</v>
      </c>
      <c r="C5564" s="31">
        <v>45049</v>
      </c>
      <c r="D5564" s="19" t="s">
        <v>1886</v>
      </c>
      <c r="E5564" s="19" t="str">
        <f>IF(ISBLANK(LeaveTracker[[#This Row],[Employee Name]]),"-----",VLOOKUP(LeaveTracker[[#This Row],[Employee Name]],Employees[[Employee Name]:[Office]],7))</f>
        <v>CEO</v>
      </c>
      <c r="F5564" s="19" t="str">
        <f>IF(ISBLANK(LeaveTracker[[#This Row],[Employee Name]]),"-----",VLOOKUP(LeaveTracker[[#This Row],[Employee Name]],Employees[[Employee Name]:[Office]],6))</f>
        <v>CASUAL</v>
      </c>
      <c r="G5564" s="24">
        <v>45044</v>
      </c>
      <c r="H5564" s="24">
        <v>45044</v>
      </c>
      <c r="I5564" s="19" t="s">
        <v>81</v>
      </c>
      <c r="K5564" s="61" t="str">
        <f ca="1">LeaveTracker[[#This Row],[Days]]&amp;" "&amp;LeaveTracker[[#This Row],[Type of Leave]]</f>
        <v>1 SL</v>
      </c>
      <c r="L5564" s="23">
        <f ca="1">NETWORKDAYS(LeaveTracker[[#This Row],[Start Date]],LeaveTracker[[#This Row],[End Date]],lstHolidays)</f>
        <v>1</v>
      </c>
      <c r="M5564" s="27"/>
    </row>
    <row r="5565" spans="1:13" ht="30" customHeight="1" x14ac:dyDescent="0.3">
      <c r="A5565" s="27">
        <f t="shared" si="62"/>
        <v>1791</v>
      </c>
      <c r="B5565" s="31">
        <v>45068</v>
      </c>
      <c r="C5565" s="31">
        <v>45054</v>
      </c>
      <c r="D5565" s="19" t="s">
        <v>1953</v>
      </c>
      <c r="E5565" s="19" t="str">
        <f>IF(ISBLANK(LeaveTracker[[#This Row],[Employee Name]]),"-----",VLOOKUP(LeaveTracker[[#This Row],[Employee Name]],Employees[[Employee Name]:[Office]],7))</f>
        <v>GSO</v>
      </c>
      <c r="F5565" s="19" t="str">
        <f>IF(ISBLANK(LeaveTracker[[#This Row],[Employee Name]]),"-----",VLOOKUP(LeaveTracker[[#This Row],[Employee Name]],Employees[[Employee Name]:[Office]],6))</f>
        <v>CASUAL</v>
      </c>
      <c r="G5565" s="24">
        <v>45061</v>
      </c>
      <c r="H5565" s="24">
        <v>45062</v>
      </c>
      <c r="I5565" s="19" t="s">
        <v>82</v>
      </c>
      <c r="K5565" s="61" t="str">
        <f ca="1">LeaveTracker[[#This Row],[Days]]&amp;" "&amp;LeaveTracker[[#This Row],[Type of Leave]]</f>
        <v>2 VL</v>
      </c>
      <c r="L5565" s="23">
        <f ca="1">NETWORKDAYS(LeaveTracker[[#This Row],[Start Date]],LeaveTracker[[#This Row],[End Date]],lstHolidays)</f>
        <v>2</v>
      </c>
      <c r="M5565" s="27"/>
    </row>
    <row r="5566" spans="1:13" ht="30" customHeight="1" x14ac:dyDescent="0.3">
      <c r="A5566" s="27">
        <f t="shared" si="62"/>
        <v>1792</v>
      </c>
      <c r="B5566" s="31">
        <v>45068</v>
      </c>
      <c r="C5566" s="31">
        <v>45057</v>
      </c>
      <c r="D5566" s="19" t="s">
        <v>121</v>
      </c>
      <c r="E5566" s="19" t="str">
        <f>IF(ISBLANK(LeaveTracker[[#This Row],[Employee Name]]),"-----",VLOOKUP(LeaveTracker[[#This Row],[Employee Name]],Employees[[Employee Name]:[Office]],7))</f>
        <v>CHARACTER OFFICE</v>
      </c>
      <c r="F5566" s="19" t="str">
        <f>IF(ISBLANK(LeaveTracker[[#This Row],[Employee Name]]),"-----",VLOOKUP(LeaveTracker[[#This Row],[Employee Name]],Employees[[Employee Name]:[Office]],6))</f>
        <v>REGULAR</v>
      </c>
      <c r="G5566" s="24">
        <v>45054</v>
      </c>
      <c r="H5566" s="24">
        <v>45056</v>
      </c>
      <c r="I5566" s="19" t="s">
        <v>81</v>
      </c>
      <c r="K5566" s="61" t="str">
        <f ca="1">LeaveTracker[[#This Row],[Days]]&amp;" "&amp;LeaveTracker[[#This Row],[Type of Leave]]</f>
        <v>3 SL</v>
      </c>
      <c r="L5566" s="23">
        <f ca="1">NETWORKDAYS(LeaveTracker[[#This Row],[Start Date]],LeaveTracker[[#This Row],[End Date]],lstHolidays)</f>
        <v>3</v>
      </c>
      <c r="M5566" s="27"/>
    </row>
    <row r="5567" spans="1:13" ht="30" customHeight="1" x14ac:dyDescent="0.3">
      <c r="A5567" s="27">
        <f t="shared" si="62"/>
        <v>1793</v>
      </c>
      <c r="B5567" s="31">
        <v>45068</v>
      </c>
      <c r="C5567" s="31">
        <v>45054</v>
      </c>
      <c r="D5567" s="19" t="s">
        <v>1326</v>
      </c>
      <c r="E5567" s="19" t="str">
        <f>IF(ISBLANK(LeaveTracker[[#This Row],[Employee Name]]),"-----",VLOOKUP(LeaveTracker[[#This Row],[Employee Name]],Employees[[Employee Name]:[Office]],7))</f>
        <v>CHO</v>
      </c>
      <c r="F5567" s="19" t="str">
        <f>IF(ISBLANK(LeaveTracker[[#This Row],[Employee Name]]),"-----",VLOOKUP(LeaveTracker[[#This Row],[Employee Name]],Employees[[Employee Name]:[Office]],6))</f>
        <v>REGULAR</v>
      </c>
      <c r="G5567" s="24">
        <v>45061</v>
      </c>
      <c r="H5567" s="24">
        <v>45062</v>
      </c>
      <c r="I5567" s="19" t="s">
        <v>298</v>
      </c>
      <c r="J5567" s="43" t="s">
        <v>1003</v>
      </c>
      <c r="K5567" s="61" t="str">
        <f ca="1">LeaveTracker[[#This Row],[Days]]&amp;" "&amp;LeaveTracker[[#This Row],[Type of Leave]]</f>
        <v>2 OTHER</v>
      </c>
      <c r="L5567" s="23">
        <f ca="1">NETWORKDAYS(LeaveTracker[[#This Row],[Start Date]],LeaveTracker[[#This Row],[End Date]],lstHolidays)</f>
        <v>2</v>
      </c>
      <c r="M5567" s="27"/>
    </row>
    <row r="5568" spans="1:13" ht="30" customHeight="1" x14ac:dyDescent="0.3">
      <c r="A5568" s="27">
        <f t="shared" si="62"/>
        <v>1794</v>
      </c>
      <c r="B5568" s="31">
        <v>45068</v>
      </c>
      <c r="C5568" s="31">
        <v>45057</v>
      </c>
      <c r="D5568" s="19" t="s">
        <v>1097</v>
      </c>
      <c r="E5568" s="19" t="str">
        <f>IF(ISBLANK(LeaveTracker[[#This Row],[Employee Name]]),"-----",VLOOKUP(LeaveTracker[[#This Row],[Employee Name]],Employees[[Employee Name]:[Office]],7))</f>
        <v>ADMIN OFFICE</v>
      </c>
      <c r="F5568" s="19" t="str">
        <f>IF(ISBLANK(LeaveTracker[[#This Row],[Employee Name]]),"-----",VLOOKUP(LeaveTracker[[#This Row],[Employee Name]],Employees[[Employee Name]:[Office]],6))</f>
        <v>REGULAR</v>
      </c>
      <c r="G5568" s="24">
        <v>45076</v>
      </c>
      <c r="H5568" s="24">
        <v>45076</v>
      </c>
      <c r="I5568" s="19" t="s">
        <v>82</v>
      </c>
      <c r="K5568" s="61" t="str">
        <f ca="1">LeaveTracker[[#This Row],[Days]]&amp;" "&amp;LeaveTracker[[#This Row],[Type of Leave]]</f>
        <v>1 VL</v>
      </c>
      <c r="L5568" s="23">
        <f ca="1">NETWORKDAYS(LeaveTracker[[#This Row],[Start Date]],LeaveTracker[[#This Row],[End Date]],lstHolidays)</f>
        <v>1</v>
      </c>
      <c r="M5568" s="27"/>
    </row>
    <row r="5569" spans="1:13" ht="30" customHeight="1" x14ac:dyDescent="0.3">
      <c r="A5569" s="27">
        <f t="shared" si="62"/>
        <v>1795</v>
      </c>
      <c r="B5569" s="31">
        <v>45068</v>
      </c>
      <c r="C5569" s="31">
        <v>45056</v>
      </c>
      <c r="D5569" s="19" t="s">
        <v>1761</v>
      </c>
      <c r="E5569" s="19" t="str">
        <f>IF(ISBLANK(LeaveTracker[[#This Row],[Employee Name]]),"-----",VLOOKUP(LeaveTracker[[#This Row],[Employee Name]],Employees[[Employee Name]:[Office]],7))</f>
        <v>BPLO</v>
      </c>
      <c r="F5569" s="19" t="str">
        <f>IF(ISBLANK(LeaveTracker[[#This Row],[Employee Name]]),"-----",VLOOKUP(LeaveTracker[[#This Row],[Employee Name]],Employees[[Employee Name]:[Office]],6))</f>
        <v>CASUAL</v>
      </c>
      <c r="G5569" s="24">
        <v>45048</v>
      </c>
      <c r="H5569" s="24">
        <v>45050</v>
      </c>
      <c r="I5569" s="19" t="s">
        <v>81</v>
      </c>
      <c r="K5569" s="61" t="str">
        <f ca="1">LeaveTracker[[#This Row],[Days]]&amp;" "&amp;LeaveTracker[[#This Row],[Type of Leave]]</f>
        <v>3 SL</v>
      </c>
      <c r="L5569" s="23">
        <f ca="1">NETWORKDAYS(LeaveTracker[[#This Row],[Start Date]],LeaveTracker[[#This Row],[End Date]],lstHolidays)</f>
        <v>3</v>
      </c>
      <c r="M5569" s="27"/>
    </row>
    <row r="5570" spans="1:13" ht="30" customHeight="1" x14ac:dyDescent="0.3">
      <c r="A5570" s="27">
        <f t="shared" si="62"/>
        <v>1796</v>
      </c>
      <c r="B5570" s="31">
        <v>45068</v>
      </c>
      <c r="C5570" s="31">
        <v>45063</v>
      </c>
      <c r="D5570" s="19" t="s">
        <v>744</v>
      </c>
      <c r="E5570" s="19" t="str">
        <f>IF(ISBLANK(LeaveTracker[[#This Row],[Employee Name]]),"-----",VLOOKUP(LeaveTracker[[#This Row],[Employee Name]],Employees[[Employee Name]:[Office]],7))</f>
        <v>CSWDO</v>
      </c>
      <c r="F5570" s="19" t="str">
        <f>IF(ISBLANK(LeaveTracker[[#This Row],[Employee Name]]),"-----",VLOOKUP(LeaveTracker[[#This Row],[Employee Name]],Employees[[Employee Name]:[Office]],6))</f>
        <v>REGULAR</v>
      </c>
      <c r="G5570" s="24">
        <v>45063</v>
      </c>
      <c r="H5570" s="24">
        <v>45063</v>
      </c>
      <c r="I5570" s="19" t="s">
        <v>298</v>
      </c>
      <c r="J5570" s="43" t="s">
        <v>1003</v>
      </c>
      <c r="K5570" s="61" t="str">
        <f ca="1">LeaveTracker[[#This Row],[Days]]&amp;" "&amp;LeaveTracker[[#This Row],[Type of Leave]]</f>
        <v>1 OTHER</v>
      </c>
      <c r="L5570" s="23">
        <f ca="1">NETWORKDAYS(LeaveTracker[[#This Row],[Start Date]],LeaveTracker[[#This Row],[End Date]],lstHolidays)</f>
        <v>1</v>
      </c>
      <c r="M5570" s="27"/>
    </row>
    <row r="5571" spans="1:13" ht="30" customHeight="1" x14ac:dyDescent="0.3">
      <c r="A5571" s="27">
        <f t="shared" si="62"/>
        <v>1797</v>
      </c>
      <c r="B5571" s="31">
        <v>45068</v>
      </c>
      <c r="C5571" s="31">
        <v>45057</v>
      </c>
      <c r="D5571" s="19" t="s">
        <v>525</v>
      </c>
      <c r="E5571" s="19" t="str">
        <f>IF(ISBLANK(LeaveTracker[[#This Row],[Employee Name]]),"-----",VLOOKUP(LeaveTracker[[#This Row],[Employee Name]],Employees[[Employee Name]:[Office]],7))</f>
        <v>GSO</v>
      </c>
      <c r="F5571" s="19" t="str">
        <f>IF(ISBLANK(LeaveTracker[[#This Row],[Employee Name]]),"-----",VLOOKUP(LeaveTracker[[#This Row],[Employee Name]],Employees[[Employee Name]:[Office]],6))</f>
        <v>REGULAR</v>
      </c>
      <c r="G5571" s="24">
        <v>45056</v>
      </c>
      <c r="H5571" s="24">
        <v>45056</v>
      </c>
      <c r="I5571" s="19" t="s">
        <v>81</v>
      </c>
      <c r="K5571" s="61" t="str">
        <f ca="1">LeaveTracker[[#This Row],[Days]]&amp;" "&amp;LeaveTracker[[#This Row],[Type of Leave]]</f>
        <v>1 SL</v>
      </c>
      <c r="L5571" s="23">
        <f ca="1">NETWORKDAYS(LeaveTracker[[#This Row],[Start Date]],LeaveTracker[[#This Row],[End Date]],lstHolidays)</f>
        <v>1</v>
      </c>
      <c r="M5571" s="27"/>
    </row>
    <row r="5572" spans="1:13" ht="30" customHeight="1" x14ac:dyDescent="0.3">
      <c r="A5572" s="27">
        <f t="shared" si="62"/>
        <v>1798</v>
      </c>
      <c r="B5572" s="31">
        <v>45068</v>
      </c>
      <c r="C5572" s="31">
        <v>45056</v>
      </c>
      <c r="D5572" s="19" t="s">
        <v>2129</v>
      </c>
      <c r="E5572" s="19" t="str">
        <f>IF(ISBLANK(LeaveTracker[[#This Row],[Employee Name]]),"-----",VLOOKUP(LeaveTracker[[#This Row],[Employee Name]],Employees[[Employee Name]:[Office]],7))</f>
        <v>CEO</v>
      </c>
      <c r="F5572" s="19">
        <f>IF(ISBLANK(LeaveTracker[[#This Row],[Employee Name]]),"-----",VLOOKUP(LeaveTracker[[#This Row],[Employee Name]],Employees[[Employee Name]:[Office]],6))</f>
        <v>0</v>
      </c>
      <c r="G5572" s="24">
        <v>45055</v>
      </c>
      <c r="H5572" s="24">
        <v>45055</v>
      </c>
      <c r="I5572" s="19" t="s">
        <v>81</v>
      </c>
      <c r="K5572" s="61" t="str">
        <f ca="1">LeaveTracker[[#This Row],[Days]]&amp;" "&amp;LeaveTracker[[#This Row],[Type of Leave]]</f>
        <v>1 SL</v>
      </c>
      <c r="L5572" s="23">
        <f ca="1">NETWORKDAYS(LeaveTracker[[#This Row],[Start Date]],LeaveTracker[[#This Row],[End Date]],lstHolidays)</f>
        <v>1</v>
      </c>
      <c r="M5572" s="27"/>
    </row>
    <row r="5573" spans="1:13" ht="30" customHeight="1" x14ac:dyDescent="0.3">
      <c r="A5573" s="27">
        <f t="shared" si="62"/>
        <v>1799</v>
      </c>
      <c r="B5573" s="31">
        <v>45068</v>
      </c>
      <c r="C5573" s="31">
        <v>45055</v>
      </c>
      <c r="D5573" s="19" t="s">
        <v>583</v>
      </c>
      <c r="E5573" s="19" t="str">
        <f>IF(ISBLANK(LeaveTracker[[#This Row],[Employee Name]]),"-----",VLOOKUP(LeaveTracker[[#This Row],[Employee Name]],Employees[[Employee Name]:[Office]],7))</f>
        <v>CCT</v>
      </c>
      <c r="F5573" s="19" t="str">
        <f>IF(ISBLANK(LeaveTracker[[#This Row],[Employee Name]]),"-----",VLOOKUP(LeaveTracker[[#This Row],[Employee Name]],Employees[[Employee Name]:[Office]],6))</f>
        <v>REGULAR</v>
      </c>
      <c r="G5573" s="24">
        <v>45050</v>
      </c>
      <c r="H5573" s="24">
        <v>45051</v>
      </c>
      <c r="I5573" s="19" t="s">
        <v>81</v>
      </c>
      <c r="K5573" s="61" t="str">
        <f ca="1">LeaveTracker[[#This Row],[Days]]&amp;" "&amp;LeaveTracker[[#This Row],[Type of Leave]]</f>
        <v>2 SL</v>
      </c>
      <c r="L5573" s="23">
        <f ca="1">NETWORKDAYS(LeaveTracker[[#This Row],[Start Date]],LeaveTracker[[#This Row],[End Date]],lstHolidays)</f>
        <v>2</v>
      </c>
      <c r="M5573" s="27"/>
    </row>
    <row r="5574" spans="1:13" ht="30" customHeight="1" x14ac:dyDescent="0.3">
      <c r="A5574" s="27">
        <f t="shared" si="62"/>
        <v>1800</v>
      </c>
      <c r="B5574" s="31">
        <v>45068</v>
      </c>
      <c r="C5574" s="31">
        <v>45055</v>
      </c>
      <c r="D5574" s="19" t="s">
        <v>367</v>
      </c>
      <c r="E5574" s="19" t="str">
        <f>IF(ISBLANK(LeaveTracker[[#This Row],[Employee Name]]),"-----",VLOOKUP(LeaveTracker[[#This Row],[Employee Name]],Employees[[Employee Name]:[Office]],7))</f>
        <v>CCT</v>
      </c>
      <c r="F5574" s="19" t="str">
        <f>IF(ISBLANK(LeaveTracker[[#This Row],[Employee Name]]),"-----",VLOOKUP(LeaveTracker[[#This Row],[Employee Name]],Employees[[Employee Name]:[Office]],6))</f>
        <v>REGULAR</v>
      </c>
      <c r="G5574" s="24">
        <v>45054</v>
      </c>
      <c r="H5574" s="24">
        <v>45054</v>
      </c>
      <c r="I5574" s="19" t="s">
        <v>81</v>
      </c>
      <c r="K5574" s="61" t="str">
        <f ca="1">LeaveTracker[[#This Row],[Days]]&amp;" "&amp;LeaveTracker[[#This Row],[Type of Leave]]</f>
        <v>1 SL</v>
      </c>
      <c r="L5574" s="23">
        <f ca="1">NETWORKDAYS(LeaveTracker[[#This Row],[Start Date]],LeaveTracker[[#This Row],[End Date]],lstHolidays)</f>
        <v>1</v>
      </c>
      <c r="M5574" s="27"/>
    </row>
    <row r="5575" spans="1:13" ht="30" customHeight="1" x14ac:dyDescent="0.3">
      <c r="A5575" s="27">
        <f t="shared" si="62"/>
        <v>1801</v>
      </c>
      <c r="B5575" s="31">
        <v>45068</v>
      </c>
      <c r="C5575" s="31">
        <v>45054</v>
      </c>
      <c r="D5575" s="19" t="s">
        <v>2340</v>
      </c>
      <c r="E5575" s="19" t="str">
        <f>IF(ISBLANK(LeaveTracker[[#This Row],[Employee Name]]),"-----",VLOOKUP(LeaveTracker[[#This Row],[Employee Name]],Employees[[Employee Name]:[Office]],7))</f>
        <v>CHO</v>
      </c>
      <c r="F5575" s="19">
        <f>IF(ISBLANK(LeaveTracker[[#This Row],[Employee Name]]),"-----",VLOOKUP(LeaveTracker[[#This Row],[Employee Name]],Employees[[Employee Name]:[Office]],6))</f>
        <v>0</v>
      </c>
      <c r="G5575" s="24">
        <v>45048</v>
      </c>
      <c r="H5575" s="24">
        <v>45051</v>
      </c>
      <c r="I5575" s="19" t="s">
        <v>81</v>
      </c>
      <c r="K5575" s="61" t="str">
        <f ca="1">LeaveTracker[[#This Row],[Days]]&amp;" "&amp;LeaveTracker[[#This Row],[Type of Leave]]</f>
        <v>4 SL</v>
      </c>
      <c r="L5575" s="23">
        <f ca="1">NETWORKDAYS(LeaveTracker[[#This Row],[Start Date]],LeaveTracker[[#This Row],[End Date]],lstHolidays)</f>
        <v>4</v>
      </c>
      <c r="M5575" s="27"/>
    </row>
    <row r="5576" spans="1:13" ht="30" customHeight="1" x14ac:dyDescent="0.3">
      <c r="A5576" s="27">
        <f t="shared" si="62"/>
        <v>1802</v>
      </c>
      <c r="B5576" s="31">
        <v>45068</v>
      </c>
      <c r="C5576" s="31">
        <v>45054</v>
      </c>
      <c r="D5576" s="19" t="s">
        <v>2340</v>
      </c>
      <c r="E5576" s="19" t="str">
        <f>IF(ISBLANK(LeaveTracker[[#This Row],[Employee Name]]),"-----",VLOOKUP(LeaveTracker[[#This Row],[Employee Name]],Employees[[Employee Name]:[Office]],7))</f>
        <v>CHO</v>
      </c>
      <c r="F5576" s="19">
        <f>IF(ISBLANK(LeaveTracker[[#This Row],[Employee Name]]),"-----",VLOOKUP(LeaveTracker[[#This Row],[Employee Name]],Employees[[Employee Name]:[Office]],6))</f>
        <v>0</v>
      </c>
      <c r="G5576" s="24">
        <v>45040</v>
      </c>
      <c r="H5576" s="24">
        <v>45044</v>
      </c>
      <c r="I5576" s="19" t="s">
        <v>81</v>
      </c>
      <c r="K5576" s="61" t="str">
        <f ca="1">LeaveTracker[[#This Row],[Days]]&amp;" "&amp;LeaveTracker[[#This Row],[Type of Leave]]</f>
        <v>5 SL</v>
      </c>
      <c r="L5576" s="23">
        <f ca="1">NETWORKDAYS(LeaveTracker[[#This Row],[Start Date]],LeaveTracker[[#This Row],[End Date]],lstHolidays)</f>
        <v>5</v>
      </c>
      <c r="M5576" s="27"/>
    </row>
    <row r="5577" spans="1:13" ht="30" customHeight="1" x14ac:dyDescent="0.3">
      <c r="A5577" s="27">
        <f t="shared" si="62"/>
        <v>1803</v>
      </c>
      <c r="B5577" s="31">
        <v>45068</v>
      </c>
      <c r="C5577" s="31">
        <v>45056</v>
      </c>
      <c r="D5577" s="19" t="s">
        <v>726</v>
      </c>
      <c r="E5577" s="19" t="str">
        <f>IF(ISBLANK(LeaveTracker[[#This Row],[Employee Name]]),"-----",VLOOKUP(LeaveTracker[[#This Row],[Employee Name]],Employees[[Employee Name]:[Office]],7))</f>
        <v>SP</v>
      </c>
      <c r="F5577" s="19" t="str">
        <f>IF(ISBLANK(LeaveTracker[[#This Row],[Employee Name]]),"-----",VLOOKUP(LeaveTracker[[#This Row],[Employee Name]],Employees[[Employee Name]:[Office]],6))</f>
        <v>REGULAR</v>
      </c>
      <c r="G5577" s="24">
        <v>45055</v>
      </c>
      <c r="H5577" s="24">
        <v>45055</v>
      </c>
      <c r="I5577" s="19" t="s">
        <v>81</v>
      </c>
      <c r="K5577" s="61" t="str">
        <f ca="1">LeaveTracker[[#This Row],[Days]]&amp;" "&amp;LeaveTracker[[#This Row],[Type of Leave]]</f>
        <v>1 SL</v>
      </c>
      <c r="L5577" s="23">
        <f ca="1">NETWORKDAYS(LeaveTracker[[#This Row],[Start Date]],LeaveTracker[[#This Row],[End Date]],lstHolidays)</f>
        <v>1</v>
      </c>
      <c r="M5577" s="27"/>
    </row>
    <row r="5578" spans="1:13" ht="30" customHeight="1" x14ac:dyDescent="0.3">
      <c r="A5578" s="27">
        <f t="shared" si="62"/>
        <v>1804</v>
      </c>
      <c r="B5578" s="31">
        <v>45068</v>
      </c>
      <c r="C5578" s="31">
        <v>45056</v>
      </c>
      <c r="D5578" s="19" t="s">
        <v>878</v>
      </c>
      <c r="E5578" s="19" t="str">
        <f>IF(ISBLANK(LeaveTracker[[#This Row],[Employee Name]]),"-----",VLOOKUP(LeaveTracker[[#This Row],[Employee Name]],Employees[[Employee Name]:[Office]],7))</f>
        <v>GSO</v>
      </c>
      <c r="F5578" s="19" t="str">
        <f>IF(ISBLANK(LeaveTracker[[#This Row],[Employee Name]]),"-----",VLOOKUP(LeaveTracker[[#This Row],[Employee Name]],Employees[[Employee Name]:[Office]],6))</f>
        <v>REGULAR</v>
      </c>
      <c r="G5578" s="24">
        <v>45064</v>
      </c>
      <c r="H5578" s="24">
        <v>45064</v>
      </c>
      <c r="I5578" s="19" t="s">
        <v>82</v>
      </c>
      <c r="K5578" s="61" t="str">
        <f ca="1">LeaveTracker[[#This Row],[Days]]&amp;" "&amp;LeaveTracker[[#This Row],[Type of Leave]]</f>
        <v>1 VL</v>
      </c>
      <c r="L5578" s="23">
        <f ca="1">NETWORKDAYS(LeaveTracker[[#This Row],[Start Date]],LeaveTracker[[#This Row],[End Date]],lstHolidays)</f>
        <v>1</v>
      </c>
      <c r="M5578" s="27"/>
    </row>
    <row r="5579" spans="1:13" ht="30" customHeight="1" x14ac:dyDescent="0.3">
      <c r="A5579" s="27">
        <f t="shared" si="62"/>
        <v>1805</v>
      </c>
      <c r="B5579" s="31">
        <v>45068</v>
      </c>
      <c r="C5579" s="31">
        <v>45056</v>
      </c>
      <c r="D5579" s="19" t="s">
        <v>1080</v>
      </c>
      <c r="E5579" s="19" t="str">
        <f>IF(ISBLANK(LeaveTracker[[#This Row],[Employee Name]]),"-----",VLOOKUP(LeaveTracker[[#This Row],[Employee Name]],Employees[[Employee Name]:[Office]],7))</f>
        <v>CTO</v>
      </c>
      <c r="F5579" s="19" t="str">
        <f>IF(ISBLANK(LeaveTracker[[#This Row],[Employee Name]]),"-----",VLOOKUP(LeaveTracker[[#This Row],[Employee Name]],Employees[[Employee Name]:[Office]],6))</f>
        <v>REGULAR</v>
      </c>
      <c r="G5579" s="24">
        <v>45055</v>
      </c>
      <c r="H5579" s="24">
        <v>45055</v>
      </c>
      <c r="I5579" s="19" t="s">
        <v>81</v>
      </c>
      <c r="K5579" s="61" t="str">
        <f ca="1">LeaveTracker[[#This Row],[Days]]&amp;" "&amp;LeaveTracker[[#This Row],[Type of Leave]]</f>
        <v>1 SL</v>
      </c>
      <c r="L5579" s="23">
        <f ca="1">NETWORKDAYS(LeaveTracker[[#This Row],[Start Date]],LeaveTracker[[#This Row],[End Date]],lstHolidays)</f>
        <v>1</v>
      </c>
      <c r="M5579" s="27"/>
    </row>
    <row r="5580" spans="1:13" ht="30" customHeight="1" x14ac:dyDescent="0.3">
      <c r="A5580" s="27">
        <f t="shared" si="62"/>
        <v>1806</v>
      </c>
      <c r="B5580" s="31">
        <v>45068</v>
      </c>
      <c r="C5580" s="31">
        <v>45056</v>
      </c>
      <c r="D5580" s="19" t="s">
        <v>618</v>
      </c>
      <c r="E5580" s="19" t="str">
        <f>IF(ISBLANK(LeaveTracker[[#This Row],[Employee Name]]),"-----",VLOOKUP(LeaveTracker[[#This Row],[Employee Name]],Employees[[Employee Name]:[Office]],7))</f>
        <v>EEO/ CITY MARKET</v>
      </c>
      <c r="F5580" s="19" t="str">
        <f>IF(ISBLANK(LeaveTracker[[#This Row],[Employee Name]]),"-----",VLOOKUP(LeaveTracker[[#This Row],[Employee Name]],Employees[[Employee Name]:[Office]],6))</f>
        <v>REGULAR</v>
      </c>
      <c r="G5580" s="24">
        <v>45077</v>
      </c>
      <c r="H5580" s="24">
        <v>45078</v>
      </c>
      <c r="I5580" s="19" t="s">
        <v>82</v>
      </c>
      <c r="K5580" s="61" t="str">
        <f ca="1">LeaveTracker[[#This Row],[Days]]&amp;" "&amp;LeaveTracker[[#This Row],[Type of Leave]]</f>
        <v>2 VL</v>
      </c>
      <c r="L5580" s="23">
        <f ca="1">NETWORKDAYS(LeaveTracker[[#This Row],[Start Date]],LeaveTracker[[#This Row],[End Date]],lstHolidays)</f>
        <v>2</v>
      </c>
      <c r="M5580" s="27"/>
    </row>
    <row r="5581" spans="1:13" ht="30" customHeight="1" x14ac:dyDescent="0.3">
      <c r="A5581" s="27">
        <v>1806</v>
      </c>
      <c r="B5581" s="31">
        <v>45068</v>
      </c>
      <c r="C5581" s="31">
        <v>45056</v>
      </c>
      <c r="D5581" s="19" t="s">
        <v>618</v>
      </c>
      <c r="E5581" s="19" t="str">
        <f>IF(ISBLANK(LeaveTracker[[#This Row],[Employee Name]]),"-----",VLOOKUP(LeaveTracker[[#This Row],[Employee Name]],Employees[[Employee Name]:[Office]],7))</f>
        <v>EEO/ CITY MARKET</v>
      </c>
      <c r="F5581" s="19" t="str">
        <f>IF(ISBLANK(LeaveTracker[[#This Row],[Employee Name]]),"-----",VLOOKUP(LeaveTracker[[#This Row],[Employee Name]],Employees[[Employee Name]:[Office]],6))</f>
        <v>REGULAR</v>
      </c>
      <c r="G5581" s="24">
        <v>45080</v>
      </c>
      <c r="H5581" s="24">
        <v>45080</v>
      </c>
      <c r="I5581" s="19" t="s">
        <v>82</v>
      </c>
      <c r="K5581" s="61" t="str">
        <f ca="1">LeaveTracker[[#This Row],[Days]]&amp;" "&amp;LeaveTracker[[#This Row],[Type of Leave]]</f>
        <v>0 VL</v>
      </c>
      <c r="L5581" s="23">
        <f ca="1">NETWORKDAYS(LeaveTracker[[#This Row],[Start Date]],LeaveTracker[[#This Row],[End Date]],lstHolidays)</f>
        <v>0</v>
      </c>
      <c r="M5581" s="27"/>
    </row>
    <row r="5582" spans="1:13" ht="30" customHeight="1" x14ac:dyDescent="0.3">
      <c r="A5582" s="27">
        <f t="shared" si="62"/>
        <v>1807</v>
      </c>
      <c r="B5582" s="31">
        <v>45068</v>
      </c>
      <c r="C5582" s="31">
        <v>45056</v>
      </c>
      <c r="D5582" s="19" t="s">
        <v>626</v>
      </c>
      <c r="E5582" s="19" t="str">
        <f>IF(ISBLANK(LeaveTracker[[#This Row],[Employee Name]]),"-----",VLOOKUP(LeaveTracker[[#This Row],[Employee Name]],Employees[[Employee Name]:[Office]],7))</f>
        <v>EEO/ CITY MARKET</v>
      </c>
      <c r="F5582" s="19" t="str">
        <f>IF(ISBLANK(LeaveTracker[[#This Row],[Employee Name]]),"-----",VLOOKUP(LeaveTracker[[#This Row],[Employee Name]],Employees[[Employee Name]:[Office]],6))</f>
        <v>REGULAR</v>
      </c>
      <c r="G5582" s="24">
        <v>45130</v>
      </c>
      <c r="H5582" s="24">
        <v>45150</v>
      </c>
      <c r="I5582" s="19" t="s">
        <v>82</v>
      </c>
      <c r="K5582" s="61" t="str">
        <f ca="1">LeaveTracker[[#This Row],[Days]]&amp;" "&amp;LeaveTracker[[#This Row],[Type of Leave]]</f>
        <v>15 VL</v>
      </c>
      <c r="L5582" s="23">
        <f ca="1">NETWORKDAYS(LeaveTracker[[#This Row],[Start Date]],LeaveTracker[[#This Row],[End Date]],lstHolidays)</f>
        <v>15</v>
      </c>
      <c r="M5582" s="27"/>
    </row>
    <row r="5583" spans="1:13" ht="30" customHeight="1" x14ac:dyDescent="0.3">
      <c r="A5583" s="27">
        <f t="shared" si="62"/>
        <v>1808</v>
      </c>
      <c r="B5583" s="31">
        <v>45068</v>
      </c>
      <c r="C5583" s="31">
        <v>45055</v>
      </c>
      <c r="D5583" s="19" t="s">
        <v>402</v>
      </c>
      <c r="E5583" s="19" t="str">
        <f>IF(ISBLANK(LeaveTracker[[#This Row],[Employee Name]]),"-----",VLOOKUP(LeaveTracker[[#This Row],[Employee Name]],Employees[[Employee Name]:[Office]],7))</f>
        <v>CTO</v>
      </c>
      <c r="F5583" s="19" t="str">
        <f>IF(ISBLANK(LeaveTracker[[#This Row],[Employee Name]]),"-----",VLOOKUP(LeaveTracker[[#This Row],[Employee Name]],Employees[[Employee Name]:[Office]],6))</f>
        <v>REGULAR</v>
      </c>
      <c r="G5583" s="24">
        <v>45054</v>
      </c>
      <c r="H5583" s="24">
        <v>45054</v>
      </c>
      <c r="I5583" s="19" t="s">
        <v>81</v>
      </c>
      <c r="K5583" s="61" t="str">
        <f ca="1">LeaveTracker[[#This Row],[Days]]&amp;" "&amp;LeaveTracker[[#This Row],[Type of Leave]]</f>
        <v>1 SL</v>
      </c>
      <c r="L5583" s="23">
        <f ca="1">NETWORKDAYS(LeaveTracker[[#This Row],[Start Date]],LeaveTracker[[#This Row],[End Date]],lstHolidays)</f>
        <v>1</v>
      </c>
      <c r="M5583" s="27"/>
    </row>
    <row r="5584" spans="1:13" ht="30" customHeight="1" x14ac:dyDescent="0.3">
      <c r="A5584" s="27">
        <f t="shared" si="62"/>
        <v>1809</v>
      </c>
      <c r="B5584" s="31">
        <v>45068</v>
      </c>
      <c r="C5584" s="31">
        <v>45054</v>
      </c>
      <c r="D5584" s="19" t="s">
        <v>1268</v>
      </c>
      <c r="E5584" s="19" t="str">
        <f>IF(ISBLANK(LeaveTracker[[#This Row],[Employee Name]]),"-----",VLOOKUP(LeaveTracker[[#This Row],[Employee Name]],Employees[[Employee Name]:[Office]],7))</f>
        <v>CHO</v>
      </c>
      <c r="F5584" s="19" t="str">
        <f>IF(ISBLANK(LeaveTracker[[#This Row],[Employee Name]]),"-----",VLOOKUP(LeaveTracker[[#This Row],[Employee Name]],Employees[[Employee Name]:[Office]],6))</f>
        <v>REGULAR</v>
      </c>
      <c r="G5584" s="24">
        <v>45066</v>
      </c>
      <c r="H5584" s="24">
        <v>45066</v>
      </c>
      <c r="I5584" s="19" t="s">
        <v>298</v>
      </c>
      <c r="J5584" s="43" t="s">
        <v>1003</v>
      </c>
      <c r="K5584" s="61" t="str">
        <f ca="1">LeaveTracker[[#This Row],[Days]]&amp;" "&amp;LeaveTracker[[#This Row],[Type of Leave]]</f>
        <v>0 OTHER</v>
      </c>
      <c r="L5584" s="23">
        <f ca="1">NETWORKDAYS(LeaveTracker[[#This Row],[Start Date]],LeaveTracker[[#This Row],[End Date]],lstHolidays)</f>
        <v>0</v>
      </c>
      <c r="M5584" s="27"/>
    </row>
    <row r="5585" spans="1:13" ht="30" customHeight="1" x14ac:dyDescent="0.3">
      <c r="A5585" s="27">
        <f t="shared" si="62"/>
        <v>1810</v>
      </c>
      <c r="B5585" s="31">
        <v>45068</v>
      </c>
      <c r="C5585" s="31">
        <v>45054</v>
      </c>
      <c r="D5585" s="19" t="s">
        <v>932</v>
      </c>
      <c r="E5585" s="19" t="str">
        <f>IF(ISBLANK(LeaveTracker[[#This Row],[Employee Name]]),"-----",VLOOKUP(LeaveTracker[[#This Row],[Employee Name]],Employees[[Employee Name]:[Office]],7))</f>
        <v>ONT</v>
      </c>
      <c r="F5585" s="19" t="str">
        <f>IF(ISBLANK(LeaveTracker[[#This Row],[Employee Name]]),"-----",VLOOKUP(LeaveTracker[[#This Row],[Employee Name]],Employees[[Employee Name]:[Office]],6))</f>
        <v>REGULAR</v>
      </c>
      <c r="G5585" s="24">
        <v>45041</v>
      </c>
      <c r="H5585" s="24">
        <v>45041</v>
      </c>
      <c r="I5585" s="19" t="s">
        <v>81</v>
      </c>
      <c r="K5585" s="61" t="str">
        <f ca="1">LeaveTracker[[#This Row],[Days]]&amp;" "&amp;LeaveTracker[[#This Row],[Type of Leave]]</f>
        <v>1 SL</v>
      </c>
      <c r="L5585" s="23">
        <f ca="1">NETWORKDAYS(LeaveTracker[[#This Row],[Start Date]],LeaveTracker[[#This Row],[End Date]],lstHolidays)</f>
        <v>1</v>
      </c>
      <c r="M5585" s="27"/>
    </row>
    <row r="5586" spans="1:13" ht="30" customHeight="1" x14ac:dyDescent="0.3">
      <c r="A5586" s="27">
        <f t="shared" si="62"/>
        <v>1811</v>
      </c>
      <c r="B5586" s="31">
        <v>45068</v>
      </c>
      <c r="C5586" s="31">
        <v>45054</v>
      </c>
      <c r="D5586" s="19" t="s">
        <v>1329</v>
      </c>
      <c r="E5586" s="19" t="str">
        <f>IF(ISBLANK(LeaveTracker[[#This Row],[Employee Name]]),"-----",VLOOKUP(LeaveTracker[[#This Row],[Employee Name]],Employees[[Employee Name]:[Office]],7))</f>
        <v>BPLO</v>
      </c>
      <c r="F5586" s="19" t="str">
        <f>IF(ISBLANK(LeaveTracker[[#This Row],[Employee Name]]),"-----",VLOOKUP(LeaveTracker[[#This Row],[Employee Name]],Employees[[Employee Name]:[Office]],6))</f>
        <v>JOBCON</v>
      </c>
      <c r="G5586" s="24">
        <v>45064</v>
      </c>
      <c r="H5586" s="24">
        <v>45064</v>
      </c>
      <c r="I5586" s="19" t="s">
        <v>298</v>
      </c>
      <c r="J5586" s="43" t="s">
        <v>1003</v>
      </c>
      <c r="K5586" s="61" t="str">
        <f ca="1">LeaveTracker[[#This Row],[Days]]&amp;" "&amp;LeaveTracker[[#This Row],[Type of Leave]]</f>
        <v>1 OTHER</v>
      </c>
      <c r="L5586" s="23">
        <f ca="1">NETWORKDAYS(LeaveTracker[[#This Row],[Start Date]],LeaveTracker[[#This Row],[End Date]],lstHolidays)</f>
        <v>1</v>
      </c>
      <c r="M5586" s="27"/>
    </row>
    <row r="5587" spans="1:13" ht="30" customHeight="1" x14ac:dyDescent="0.3">
      <c r="A5587" s="27">
        <f t="shared" si="62"/>
        <v>1812</v>
      </c>
      <c r="B5587" s="31">
        <v>45068</v>
      </c>
      <c r="C5587" s="31">
        <v>45055</v>
      </c>
      <c r="D5587" s="19" t="s">
        <v>1034</v>
      </c>
      <c r="E5587" s="19" t="str">
        <f>IF(ISBLANK(LeaveTracker[[#This Row],[Employee Name]]),"-----",VLOOKUP(LeaveTracker[[#This Row],[Employee Name]],Employees[[Employee Name]:[Office]],7))</f>
        <v>ONT</v>
      </c>
      <c r="F5587" s="19" t="str">
        <f>IF(ISBLANK(LeaveTracker[[#This Row],[Employee Name]]),"-----",VLOOKUP(LeaveTracker[[#This Row],[Employee Name]],Employees[[Employee Name]:[Office]],6))</f>
        <v>REGULAR</v>
      </c>
      <c r="G5587" s="24">
        <v>45054</v>
      </c>
      <c r="H5587" s="24">
        <v>45056</v>
      </c>
      <c r="I5587" s="19" t="s">
        <v>81</v>
      </c>
      <c r="K5587" s="61" t="str">
        <f ca="1">LeaveTracker[[#This Row],[Days]]&amp;" "&amp;LeaveTracker[[#This Row],[Type of Leave]]</f>
        <v>3 SL</v>
      </c>
      <c r="L5587" s="23">
        <f ca="1">NETWORKDAYS(LeaveTracker[[#This Row],[Start Date]],LeaveTracker[[#This Row],[End Date]],lstHolidays)</f>
        <v>3</v>
      </c>
      <c r="M5587" s="27"/>
    </row>
    <row r="5588" spans="1:13" ht="30" customHeight="1" x14ac:dyDescent="0.3">
      <c r="A5588" s="27">
        <f t="shared" si="62"/>
        <v>1813</v>
      </c>
      <c r="B5588" s="31">
        <v>45068</v>
      </c>
      <c r="C5588" s="31">
        <v>45056</v>
      </c>
      <c r="D5588" s="19" t="s">
        <v>849</v>
      </c>
      <c r="E5588" s="19" t="str">
        <f>IF(ISBLANK(LeaveTracker[[#This Row],[Employee Name]]),"-----",VLOOKUP(LeaveTracker[[#This Row],[Employee Name]],Employees[[Employee Name]:[Office]],7))</f>
        <v>MO</v>
      </c>
      <c r="F5588" s="19" t="str">
        <f>IF(ISBLANK(LeaveTracker[[#This Row],[Employee Name]]),"-----",VLOOKUP(LeaveTracker[[#This Row],[Employee Name]],Employees[[Employee Name]:[Office]],6))</f>
        <v>REGULAR</v>
      </c>
      <c r="G5588" s="24">
        <v>45055</v>
      </c>
      <c r="H5588" s="24">
        <v>45055</v>
      </c>
      <c r="I5588" s="19" t="s">
        <v>81</v>
      </c>
      <c r="K5588" s="61" t="str">
        <f ca="1">LeaveTracker[[#This Row],[Days]]&amp;" "&amp;LeaveTracker[[#This Row],[Type of Leave]]</f>
        <v>1 SL</v>
      </c>
      <c r="L5588" s="23">
        <f ca="1">NETWORKDAYS(LeaveTracker[[#This Row],[Start Date]],LeaveTracker[[#This Row],[End Date]],lstHolidays)</f>
        <v>1</v>
      </c>
      <c r="M5588" s="27"/>
    </row>
    <row r="5589" spans="1:13" ht="30" customHeight="1" x14ac:dyDescent="0.3">
      <c r="A5589" s="27">
        <f t="shared" si="62"/>
        <v>1814</v>
      </c>
      <c r="B5589" s="31">
        <v>45068</v>
      </c>
      <c r="C5589" s="31">
        <v>45062</v>
      </c>
      <c r="D5589" s="19" t="s">
        <v>1164</v>
      </c>
      <c r="E5589" s="19" t="str">
        <f>IF(ISBLANK(LeaveTracker[[#This Row],[Employee Name]]),"-----",VLOOKUP(LeaveTracker[[#This Row],[Employee Name]],Employees[[Employee Name]:[Office]],7))</f>
        <v>CSWDO</v>
      </c>
      <c r="F5589" s="19" t="str">
        <f>IF(ISBLANK(LeaveTracker[[#This Row],[Employee Name]]),"-----",VLOOKUP(LeaveTracker[[#This Row],[Employee Name]],Employees[[Employee Name]:[Office]],6))</f>
        <v>REGULAR</v>
      </c>
      <c r="G5589" s="24">
        <v>45057</v>
      </c>
      <c r="H5589" s="24">
        <v>45061</v>
      </c>
      <c r="I5589" s="19" t="s">
        <v>81</v>
      </c>
      <c r="K5589" s="61" t="str">
        <f ca="1">LeaveTracker[[#This Row],[Days]]&amp;" "&amp;LeaveTracker[[#This Row],[Type of Leave]]</f>
        <v>3 SL</v>
      </c>
      <c r="L5589" s="23">
        <f ca="1">NETWORKDAYS(LeaveTracker[[#This Row],[Start Date]],LeaveTracker[[#This Row],[End Date]],lstHolidays)</f>
        <v>3</v>
      </c>
      <c r="M5589" s="27"/>
    </row>
    <row r="5590" spans="1:13" ht="30" customHeight="1" x14ac:dyDescent="0.3">
      <c r="A5590" s="27">
        <f t="shared" si="62"/>
        <v>1815</v>
      </c>
      <c r="B5590" s="31">
        <v>45068</v>
      </c>
      <c r="C5590" s="31">
        <v>45061</v>
      </c>
      <c r="D5590" s="19" t="s">
        <v>748</v>
      </c>
      <c r="E5590" s="19" t="str">
        <f>IF(ISBLANK(LeaveTracker[[#This Row],[Employee Name]]),"-----",VLOOKUP(LeaveTracker[[#This Row],[Employee Name]],Employees[[Employee Name]:[Office]],7))</f>
        <v>CSWDO</v>
      </c>
      <c r="F5590" s="19" t="str">
        <f>IF(ISBLANK(LeaveTracker[[#This Row],[Employee Name]]),"-----",VLOOKUP(LeaveTracker[[#This Row],[Employee Name]],Employees[[Employee Name]:[Office]],6))</f>
        <v>REGULAR</v>
      </c>
      <c r="G5590" s="24">
        <v>45058</v>
      </c>
      <c r="H5590" s="24">
        <v>45058</v>
      </c>
      <c r="I5590" s="19" t="s">
        <v>81</v>
      </c>
      <c r="K5590" s="61" t="str">
        <f ca="1">LeaveTracker[[#This Row],[Days]]&amp;" "&amp;LeaveTracker[[#This Row],[Type of Leave]]</f>
        <v>1 SL</v>
      </c>
      <c r="L5590" s="23">
        <f ca="1">NETWORKDAYS(LeaveTracker[[#This Row],[Start Date]],LeaveTracker[[#This Row],[End Date]],lstHolidays)</f>
        <v>1</v>
      </c>
      <c r="M5590" s="27"/>
    </row>
    <row r="5591" spans="1:13" ht="30" customHeight="1" x14ac:dyDescent="0.3">
      <c r="A5591" s="27">
        <f t="shared" si="62"/>
        <v>1816</v>
      </c>
      <c r="B5591" s="31">
        <v>45068</v>
      </c>
      <c r="C5591" s="31">
        <v>45058</v>
      </c>
      <c r="D5591" s="19" t="s">
        <v>2342</v>
      </c>
      <c r="E5591" s="19" t="str">
        <f>IF(ISBLANK(LeaveTracker[[#This Row],[Employee Name]]),"-----",VLOOKUP(LeaveTracker[[#This Row],[Employee Name]],Employees[[Employee Name]:[Office]],7))</f>
        <v>HRMO</v>
      </c>
      <c r="F5591" s="19" t="str">
        <f>IF(ISBLANK(LeaveTracker[[#This Row],[Employee Name]]),"-----",VLOOKUP(LeaveTracker[[#This Row],[Employee Name]],Employees[[Employee Name]:[Office]],6))</f>
        <v>REGULAR</v>
      </c>
      <c r="G5591" s="24">
        <v>45075</v>
      </c>
      <c r="H5591" s="24">
        <v>45079</v>
      </c>
      <c r="I5591" s="19" t="s">
        <v>82</v>
      </c>
      <c r="K5591" s="61" t="str">
        <f ca="1">LeaveTracker[[#This Row],[Days]]&amp;" "&amp;LeaveTracker[[#This Row],[Type of Leave]]</f>
        <v>5 VL</v>
      </c>
      <c r="L5591" s="23">
        <f ca="1">NETWORKDAYS(LeaveTracker[[#This Row],[Start Date]],LeaveTracker[[#This Row],[End Date]],lstHolidays)</f>
        <v>5</v>
      </c>
      <c r="M5591" s="27"/>
    </row>
    <row r="5592" spans="1:13" ht="30" customHeight="1" x14ac:dyDescent="0.3">
      <c r="A5592" s="27">
        <f t="shared" si="62"/>
        <v>1817</v>
      </c>
      <c r="B5592" s="31">
        <v>45068</v>
      </c>
      <c r="C5592" s="31">
        <v>45062</v>
      </c>
      <c r="D5592" s="19" t="s">
        <v>960</v>
      </c>
      <c r="E5592" s="19" t="str">
        <f>IF(ISBLANK(LeaveTracker[[#This Row],[Employee Name]]),"-----",VLOOKUP(LeaveTracker[[#This Row],[Employee Name]],Employees[[Employee Name]:[Office]],7))</f>
        <v>ASSESSORS OFFICE</v>
      </c>
      <c r="F5592" s="19" t="str">
        <f>IF(ISBLANK(LeaveTracker[[#This Row],[Employee Name]]),"-----",VLOOKUP(LeaveTracker[[#This Row],[Employee Name]],Employees[[Employee Name]:[Office]],6))</f>
        <v>REGULAR</v>
      </c>
      <c r="G5592" s="24">
        <v>45061</v>
      </c>
      <c r="H5592" s="24">
        <v>45061</v>
      </c>
      <c r="I5592" s="19" t="s">
        <v>81</v>
      </c>
      <c r="K5592" s="61" t="str">
        <f ca="1">LeaveTracker[[#This Row],[Days]]&amp;" "&amp;LeaveTracker[[#This Row],[Type of Leave]]</f>
        <v>1 SL</v>
      </c>
      <c r="L5592" s="23">
        <f ca="1">NETWORKDAYS(LeaveTracker[[#This Row],[Start Date]],LeaveTracker[[#This Row],[End Date]],lstHolidays)</f>
        <v>1</v>
      </c>
      <c r="M5592" s="27"/>
    </row>
    <row r="5593" spans="1:13" ht="30" customHeight="1" x14ac:dyDescent="0.3">
      <c r="A5593" s="27">
        <f t="shared" si="62"/>
        <v>1818</v>
      </c>
      <c r="B5593" s="31">
        <v>45068</v>
      </c>
      <c r="C5593" s="31">
        <v>45062</v>
      </c>
      <c r="D5593" s="19" t="s">
        <v>473</v>
      </c>
      <c r="E5593" s="19" t="str">
        <f>IF(ISBLANK(LeaveTracker[[#This Row],[Employee Name]]),"-----",VLOOKUP(LeaveTracker[[#This Row],[Employee Name]],Employees[[Employee Name]:[Office]],7))</f>
        <v>PIO</v>
      </c>
      <c r="F5593" s="19" t="str">
        <f>IF(ISBLANK(LeaveTracker[[#This Row],[Employee Name]]),"-----",VLOOKUP(LeaveTracker[[#This Row],[Employee Name]],Employees[[Employee Name]:[Office]],6))</f>
        <v>REGULAR</v>
      </c>
      <c r="G5593" s="24">
        <v>45061</v>
      </c>
      <c r="H5593" s="24">
        <v>45061</v>
      </c>
      <c r="I5593" s="19" t="s">
        <v>81</v>
      </c>
      <c r="K5593" s="61" t="str">
        <f ca="1">LeaveTracker[[#This Row],[Days]]&amp;" "&amp;LeaveTracker[[#This Row],[Type of Leave]]</f>
        <v>1 SL</v>
      </c>
      <c r="L5593" s="23">
        <f ca="1">NETWORKDAYS(LeaveTracker[[#This Row],[Start Date]],LeaveTracker[[#This Row],[End Date]],lstHolidays)</f>
        <v>1</v>
      </c>
      <c r="M5593" s="27"/>
    </row>
    <row r="5594" spans="1:13" ht="30" customHeight="1" x14ac:dyDescent="0.3">
      <c r="A5594" s="27">
        <f t="shared" si="62"/>
        <v>1819</v>
      </c>
      <c r="B5594" s="31">
        <v>45068</v>
      </c>
      <c r="C5594" s="31">
        <v>45062</v>
      </c>
      <c r="D5594" s="19" t="s">
        <v>1017</v>
      </c>
      <c r="E5594" s="19" t="str">
        <f>IF(ISBLANK(LeaveTracker[[#This Row],[Employee Name]]),"-----",VLOOKUP(LeaveTracker[[#This Row],[Employee Name]],Employees[[Employee Name]:[Office]],7))</f>
        <v>LANDTAX</v>
      </c>
      <c r="F5594" s="19" t="str">
        <f>IF(ISBLANK(LeaveTracker[[#This Row],[Employee Name]]),"-----",VLOOKUP(LeaveTracker[[#This Row],[Employee Name]],Employees[[Employee Name]:[Office]],6))</f>
        <v>REGULAR</v>
      </c>
      <c r="G5594" s="24">
        <v>45057</v>
      </c>
      <c r="H5594" s="24">
        <v>45058</v>
      </c>
      <c r="I5594" s="19" t="s">
        <v>81</v>
      </c>
      <c r="K5594" s="61" t="str">
        <f ca="1">LeaveTracker[[#This Row],[Days]]&amp;" "&amp;LeaveTracker[[#This Row],[Type of Leave]]</f>
        <v>2 SL</v>
      </c>
      <c r="L5594" s="23">
        <f ca="1">NETWORKDAYS(LeaveTracker[[#This Row],[Start Date]],LeaveTracker[[#This Row],[End Date]],lstHolidays)</f>
        <v>2</v>
      </c>
      <c r="M5594" s="27"/>
    </row>
    <row r="5595" spans="1:13" ht="30" customHeight="1" x14ac:dyDescent="0.3">
      <c r="A5595" s="27">
        <f t="shared" si="62"/>
        <v>1820</v>
      </c>
      <c r="B5595" s="31">
        <v>45068</v>
      </c>
      <c r="C5595" s="31">
        <v>45062</v>
      </c>
      <c r="D5595" s="19" t="s">
        <v>405</v>
      </c>
      <c r="E5595" s="19" t="str">
        <f>IF(ISBLANK(LeaveTracker[[#This Row],[Employee Name]]),"-----",VLOOKUP(LeaveTracker[[#This Row],[Employee Name]],Employees[[Employee Name]:[Office]],7))</f>
        <v>CTO</v>
      </c>
      <c r="F5595" s="19" t="str">
        <f>IF(ISBLANK(LeaveTracker[[#This Row],[Employee Name]]),"-----",VLOOKUP(LeaveTracker[[#This Row],[Employee Name]],Employees[[Employee Name]:[Office]],6))</f>
        <v>REGULAR</v>
      </c>
      <c r="G5595" s="24">
        <v>45061</v>
      </c>
      <c r="H5595" s="24">
        <v>45061</v>
      </c>
      <c r="I5595" s="19" t="s">
        <v>81</v>
      </c>
      <c r="K5595" s="61" t="str">
        <f ca="1">LeaveTracker[[#This Row],[Days]]&amp;" "&amp;LeaveTracker[[#This Row],[Type of Leave]]</f>
        <v>1 SL</v>
      </c>
      <c r="L5595" s="23">
        <f ca="1">NETWORKDAYS(LeaveTracker[[#This Row],[Start Date]],LeaveTracker[[#This Row],[End Date]],lstHolidays)</f>
        <v>1</v>
      </c>
      <c r="M5595" s="27"/>
    </row>
    <row r="5596" spans="1:13" ht="30" customHeight="1" x14ac:dyDescent="0.3">
      <c r="A5596" s="27">
        <f t="shared" si="62"/>
        <v>1821</v>
      </c>
      <c r="B5596" s="31">
        <v>45068</v>
      </c>
      <c r="C5596" s="31">
        <v>45062</v>
      </c>
      <c r="D5596" s="19" t="s">
        <v>121</v>
      </c>
      <c r="E5596" s="19" t="str">
        <f>IF(ISBLANK(LeaveTracker[[#This Row],[Employee Name]]),"-----",VLOOKUP(LeaveTracker[[#This Row],[Employee Name]],Employees[[Employee Name]:[Office]],7))</f>
        <v>CHARACTER OFFICE</v>
      </c>
      <c r="F5596" s="19" t="str">
        <f>IF(ISBLANK(LeaveTracker[[#This Row],[Employee Name]]),"-----",VLOOKUP(LeaveTracker[[#This Row],[Employee Name]],Employees[[Employee Name]:[Office]],6))</f>
        <v>REGULAR</v>
      </c>
      <c r="G5596" s="24">
        <v>45057</v>
      </c>
      <c r="H5596" s="24">
        <v>45061</v>
      </c>
      <c r="I5596" s="19" t="s">
        <v>81</v>
      </c>
      <c r="K5596" s="61" t="str">
        <f ca="1">LeaveTracker[[#This Row],[Days]]&amp;" "&amp;LeaveTracker[[#This Row],[Type of Leave]]</f>
        <v>3 SL</v>
      </c>
      <c r="L5596" s="23">
        <f ca="1">NETWORKDAYS(LeaveTracker[[#This Row],[Start Date]],LeaveTracker[[#This Row],[End Date]],lstHolidays)</f>
        <v>3</v>
      </c>
      <c r="M5596" s="27"/>
    </row>
    <row r="5597" spans="1:13" ht="30" customHeight="1" x14ac:dyDescent="0.3">
      <c r="A5597" s="27">
        <f t="shared" si="62"/>
        <v>1822</v>
      </c>
      <c r="B5597" s="31">
        <v>45068</v>
      </c>
      <c r="C5597" s="31">
        <v>45061</v>
      </c>
      <c r="D5597" s="19" t="s">
        <v>2163</v>
      </c>
      <c r="E5597" s="19" t="str">
        <f>IF(ISBLANK(LeaveTracker[[#This Row],[Employee Name]]),"-----",VLOOKUP(LeaveTracker[[#This Row],[Employee Name]],Employees[[Employee Name]:[Office]],7))</f>
        <v>GSO</v>
      </c>
      <c r="F5597" s="19">
        <f>IF(ISBLANK(LeaveTracker[[#This Row],[Employee Name]]),"-----",VLOOKUP(LeaveTracker[[#This Row],[Employee Name]],Employees[[Employee Name]:[Office]],6))</f>
        <v>0</v>
      </c>
      <c r="G5597" s="24">
        <v>45061</v>
      </c>
      <c r="H5597" s="24">
        <v>45072</v>
      </c>
      <c r="I5597" s="19" t="s">
        <v>81</v>
      </c>
      <c r="K5597" s="61" t="str">
        <f ca="1">LeaveTracker[[#This Row],[Days]]&amp;" "&amp;LeaveTracker[[#This Row],[Type of Leave]]</f>
        <v>10 SL</v>
      </c>
      <c r="L5597" s="23">
        <f ca="1">NETWORKDAYS(LeaveTracker[[#This Row],[Start Date]],LeaveTracker[[#This Row],[End Date]],lstHolidays)</f>
        <v>10</v>
      </c>
      <c r="M5597" s="27"/>
    </row>
    <row r="5598" spans="1:13" ht="30" customHeight="1" x14ac:dyDescent="0.3">
      <c r="A5598" s="27">
        <f t="shared" si="62"/>
        <v>1823</v>
      </c>
      <c r="B5598" s="31">
        <v>45068</v>
      </c>
      <c r="C5598" s="31">
        <v>45054</v>
      </c>
      <c r="D5598" s="19" t="s">
        <v>344</v>
      </c>
      <c r="E5598" s="19" t="str">
        <f>IF(ISBLANK(LeaveTracker[[#This Row],[Employee Name]]),"-----",VLOOKUP(LeaveTracker[[#This Row],[Employee Name]],Employees[[Employee Name]:[Office]],7))</f>
        <v>ONT</v>
      </c>
      <c r="F5598" s="19" t="str">
        <f>IF(ISBLANK(LeaveTracker[[#This Row],[Employee Name]]),"-----",VLOOKUP(LeaveTracker[[#This Row],[Employee Name]],Employees[[Employee Name]:[Office]],6))</f>
        <v>REGULAR</v>
      </c>
      <c r="G5598" s="24">
        <v>45071</v>
      </c>
      <c r="H5598" s="24">
        <v>45075</v>
      </c>
      <c r="I5598" s="19" t="s">
        <v>82</v>
      </c>
      <c r="K5598" s="61" t="str">
        <f ca="1">LeaveTracker[[#This Row],[Days]]&amp;" "&amp;LeaveTracker[[#This Row],[Type of Leave]]</f>
        <v>3 VL</v>
      </c>
      <c r="L5598" s="23">
        <f ca="1">NETWORKDAYS(LeaveTracker[[#This Row],[Start Date]],LeaveTracker[[#This Row],[End Date]],lstHolidays)</f>
        <v>3</v>
      </c>
      <c r="M5598" s="27"/>
    </row>
    <row r="5599" spans="1:13" ht="30" customHeight="1" x14ac:dyDescent="0.3">
      <c r="A5599" s="27">
        <f t="shared" si="62"/>
        <v>1824</v>
      </c>
      <c r="B5599" s="31">
        <v>45068</v>
      </c>
      <c r="C5599" s="31">
        <v>45061</v>
      </c>
      <c r="D5599" s="19" t="s">
        <v>1039</v>
      </c>
      <c r="E5599" s="19" t="str">
        <f>IF(ISBLANK(LeaveTracker[[#This Row],[Employee Name]]),"-----",VLOOKUP(LeaveTracker[[#This Row],[Employee Name]],Employees[[Employee Name]:[Office]],7))</f>
        <v>ONT</v>
      </c>
      <c r="F5599" s="19" t="str">
        <f>IF(ISBLANK(LeaveTracker[[#This Row],[Employee Name]]),"-----",VLOOKUP(LeaveTracker[[#This Row],[Employee Name]],Employees[[Employee Name]:[Office]],6))</f>
        <v>REGULAR</v>
      </c>
      <c r="G5599" s="24">
        <v>45072</v>
      </c>
      <c r="H5599" s="24">
        <v>45072</v>
      </c>
      <c r="I5599" s="19" t="s">
        <v>82</v>
      </c>
      <c r="K5599" s="61" t="str">
        <f ca="1">LeaveTracker[[#This Row],[Days]]&amp;" "&amp;LeaveTracker[[#This Row],[Type of Leave]]</f>
        <v>1 VL</v>
      </c>
      <c r="L5599" s="23">
        <f ca="1">NETWORKDAYS(LeaveTracker[[#This Row],[Start Date]],LeaveTracker[[#This Row],[End Date]],lstHolidays)</f>
        <v>1</v>
      </c>
      <c r="M5599" s="27"/>
    </row>
    <row r="5600" spans="1:13" ht="30" customHeight="1" x14ac:dyDescent="0.3">
      <c r="A5600" s="27">
        <v>1824</v>
      </c>
      <c r="B5600" s="31">
        <v>45068</v>
      </c>
      <c r="C5600" s="31">
        <v>45061</v>
      </c>
      <c r="D5600" s="19" t="s">
        <v>1039</v>
      </c>
      <c r="E5600" s="19" t="str">
        <f>IF(ISBLANK(LeaveTracker[[#This Row],[Employee Name]]),"-----",VLOOKUP(LeaveTracker[[#This Row],[Employee Name]],Employees[[Employee Name]:[Office]],7))</f>
        <v>ONT</v>
      </c>
      <c r="F5600" s="19" t="str">
        <f>IF(ISBLANK(LeaveTracker[[#This Row],[Employee Name]]),"-----",VLOOKUP(LeaveTracker[[#This Row],[Employee Name]],Employees[[Employee Name]:[Office]],6))</f>
        <v>REGULAR</v>
      </c>
      <c r="G5600" s="24">
        <v>45076</v>
      </c>
      <c r="H5600" s="24">
        <v>45076</v>
      </c>
      <c r="I5600" s="19" t="s">
        <v>82</v>
      </c>
      <c r="K5600" s="61" t="str">
        <f ca="1">LeaveTracker[[#This Row],[Days]]&amp;" "&amp;LeaveTracker[[#This Row],[Type of Leave]]</f>
        <v>1 VL</v>
      </c>
      <c r="L5600" s="23">
        <f ca="1">NETWORKDAYS(LeaveTracker[[#This Row],[Start Date]],LeaveTracker[[#This Row],[End Date]],lstHolidays)</f>
        <v>1</v>
      </c>
      <c r="M5600" s="27"/>
    </row>
    <row r="5601" spans="1:13" ht="30" customHeight="1" x14ac:dyDescent="0.3">
      <c r="A5601" s="27">
        <f t="shared" ref="A5601:A5664" si="63">A5600+1</f>
        <v>1825</v>
      </c>
      <c r="B5601" s="31">
        <v>45068</v>
      </c>
      <c r="C5601" s="31">
        <v>45054</v>
      </c>
      <c r="D5601" s="19" t="s">
        <v>1268</v>
      </c>
      <c r="E5601" s="19" t="str">
        <f>IF(ISBLANK(LeaveTracker[[#This Row],[Employee Name]]),"-----",VLOOKUP(LeaveTracker[[#This Row],[Employee Name]],Employees[[Employee Name]:[Office]],7))</f>
        <v>CHO</v>
      </c>
      <c r="F5601" s="19" t="str">
        <f>IF(ISBLANK(LeaveTracker[[#This Row],[Employee Name]]),"-----",VLOOKUP(LeaveTracker[[#This Row],[Employee Name]],Employees[[Employee Name]:[Office]],6))</f>
        <v>REGULAR</v>
      </c>
      <c r="G5601" s="24">
        <v>45067</v>
      </c>
      <c r="H5601" s="24">
        <v>45067</v>
      </c>
      <c r="I5601" s="19" t="s">
        <v>82</v>
      </c>
      <c r="K5601" s="61" t="str">
        <f ca="1">LeaveTracker[[#This Row],[Days]]&amp;" "&amp;LeaveTracker[[#This Row],[Type of Leave]]</f>
        <v>0 VL</v>
      </c>
      <c r="L5601" s="23">
        <f ca="1">NETWORKDAYS(LeaveTracker[[#This Row],[Start Date]],LeaveTracker[[#This Row],[End Date]],lstHolidays)</f>
        <v>0</v>
      </c>
      <c r="M5601" s="27"/>
    </row>
    <row r="5602" spans="1:13" ht="30" customHeight="1" x14ac:dyDescent="0.3">
      <c r="A5602" s="27">
        <v>1825</v>
      </c>
      <c r="B5602" s="31">
        <v>45068</v>
      </c>
      <c r="C5602" s="31">
        <v>45054</v>
      </c>
      <c r="D5602" s="19" t="s">
        <v>1268</v>
      </c>
      <c r="E5602" s="19" t="str">
        <f>IF(ISBLANK(LeaveTracker[[#This Row],[Employee Name]]),"-----",VLOOKUP(LeaveTracker[[#This Row],[Employee Name]],Employees[[Employee Name]:[Office]],7))</f>
        <v>CHO</v>
      </c>
      <c r="F5602" s="19" t="str">
        <f>IF(ISBLANK(LeaveTracker[[#This Row],[Employee Name]]),"-----",VLOOKUP(LeaveTracker[[#This Row],[Employee Name]],Employees[[Employee Name]:[Office]],6))</f>
        <v>REGULAR</v>
      </c>
      <c r="G5602" s="24">
        <v>45070</v>
      </c>
      <c r="H5602" s="24">
        <v>45070</v>
      </c>
      <c r="I5602" s="19" t="s">
        <v>82</v>
      </c>
      <c r="K5602" s="61" t="str">
        <f ca="1">LeaveTracker[[#This Row],[Days]]&amp;" "&amp;LeaveTracker[[#This Row],[Type of Leave]]</f>
        <v>1 VL</v>
      </c>
      <c r="L5602" s="23">
        <f ca="1">NETWORKDAYS(LeaveTracker[[#This Row],[Start Date]],LeaveTracker[[#This Row],[End Date]],lstHolidays)</f>
        <v>1</v>
      </c>
      <c r="M5602" s="27"/>
    </row>
    <row r="5603" spans="1:13" ht="30" customHeight="1" x14ac:dyDescent="0.3">
      <c r="A5603" s="27">
        <f t="shared" si="63"/>
        <v>1826</v>
      </c>
      <c r="B5603" s="31">
        <v>45068</v>
      </c>
      <c r="C5603" s="31">
        <v>45061</v>
      </c>
      <c r="D5603" s="19" t="s">
        <v>2090</v>
      </c>
      <c r="E5603" s="19" t="str">
        <f>IF(ISBLANK(LeaveTracker[[#This Row],[Employee Name]]),"-----",VLOOKUP(LeaveTracker[[#This Row],[Employee Name]],Employees[[Employee Name]:[Office]],7))</f>
        <v>OSPITAL NG TAGAYTAY</v>
      </c>
      <c r="F5603" s="19">
        <f>IF(ISBLANK(LeaveTracker[[#This Row],[Employee Name]]),"-----",VLOOKUP(LeaveTracker[[#This Row],[Employee Name]],Employees[[Employee Name]:[Office]],6))</f>
        <v>0</v>
      </c>
      <c r="G5603" s="24">
        <v>45054</v>
      </c>
      <c r="H5603" s="24">
        <v>45058</v>
      </c>
      <c r="I5603" s="19" t="s">
        <v>81</v>
      </c>
      <c r="K5603" s="61" t="str">
        <f ca="1">LeaveTracker[[#This Row],[Days]]&amp;" "&amp;LeaveTracker[[#This Row],[Type of Leave]]</f>
        <v>5 SL</v>
      </c>
      <c r="L5603" s="23">
        <f ca="1">NETWORKDAYS(LeaveTracker[[#This Row],[Start Date]],LeaveTracker[[#This Row],[End Date]],lstHolidays)</f>
        <v>5</v>
      </c>
      <c r="M5603" s="27"/>
    </row>
    <row r="5604" spans="1:13" ht="30" customHeight="1" x14ac:dyDescent="0.3">
      <c r="A5604" s="27">
        <f t="shared" si="63"/>
        <v>1827</v>
      </c>
      <c r="B5604" s="31">
        <v>45068</v>
      </c>
      <c r="C5604" s="31">
        <v>45054</v>
      </c>
      <c r="D5604" s="19" t="s">
        <v>1971</v>
      </c>
      <c r="E5604" s="19" t="str">
        <f>IF(ISBLANK(LeaveTracker[[#This Row],[Employee Name]]),"-----",VLOOKUP(LeaveTracker[[#This Row],[Employee Name]],Employees[[Employee Name]:[Office]],7))</f>
        <v>EEO/CITY MARKET</v>
      </c>
      <c r="F5604" s="19" t="str">
        <f>IF(ISBLANK(LeaveTracker[[#This Row],[Employee Name]]),"-----",VLOOKUP(LeaveTracker[[#This Row],[Employee Name]],Employees[[Employee Name]:[Office]],6))</f>
        <v>CASUAL</v>
      </c>
      <c r="G5604" s="24">
        <v>45051</v>
      </c>
      <c r="H5604" s="24">
        <v>45051</v>
      </c>
      <c r="I5604" s="19" t="s">
        <v>81</v>
      </c>
      <c r="K5604" s="61" t="str">
        <f ca="1">LeaveTracker[[#This Row],[Days]]&amp;" "&amp;LeaveTracker[[#This Row],[Type of Leave]]</f>
        <v>1 SL</v>
      </c>
      <c r="L5604" s="23">
        <f ca="1">NETWORKDAYS(LeaveTracker[[#This Row],[Start Date]],LeaveTracker[[#This Row],[End Date]],lstHolidays)</f>
        <v>1</v>
      </c>
      <c r="M5604" s="27"/>
    </row>
    <row r="5605" spans="1:13" ht="30" customHeight="1" x14ac:dyDescent="0.3">
      <c r="A5605" s="27">
        <f t="shared" si="63"/>
        <v>1828</v>
      </c>
      <c r="B5605" s="31">
        <v>45068</v>
      </c>
      <c r="C5605" s="31">
        <v>45039</v>
      </c>
      <c r="D5605" s="19" t="s">
        <v>1778</v>
      </c>
      <c r="E5605" s="19" t="str">
        <f>IF(ISBLANK(LeaveTracker[[#This Row],[Employee Name]]),"-----",VLOOKUP(LeaveTracker[[#This Row],[Employee Name]],Employees[[Employee Name]:[Office]],7))</f>
        <v>ONT</v>
      </c>
      <c r="F5605" s="19" t="str">
        <f>IF(ISBLANK(LeaveTracker[[#This Row],[Employee Name]]),"-----",VLOOKUP(LeaveTracker[[#This Row],[Employee Name]],Employees[[Employee Name]:[Office]],6))</f>
        <v>CASUAL</v>
      </c>
      <c r="G5605" s="24">
        <v>45039</v>
      </c>
      <c r="H5605" s="24">
        <v>45039</v>
      </c>
      <c r="I5605" s="19" t="s">
        <v>81</v>
      </c>
      <c r="K5605" s="61" t="str">
        <f ca="1">LeaveTracker[[#This Row],[Days]]&amp;" "&amp;LeaveTracker[[#This Row],[Type of Leave]]</f>
        <v>0 SL</v>
      </c>
      <c r="L5605" s="23">
        <f ca="1">NETWORKDAYS(LeaveTracker[[#This Row],[Start Date]],LeaveTracker[[#This Row],[End Date]],lstHolidays)</f>
        <v>0</v>
      </c>
      <c r="M5605" s="27"/>
    </row>
    <row r="5606" spans="1:13" ht="30" customHeight="1" x14ac:dyDescent="0.3">
      <c r="A5606" s="27">
        <v>1828</v>
      </c>
      <c r="B5606" s="31">
        <v>45068</v>
      </c>
      <c r="C5606" s="31">
        <v>45039</v>
      </c>
      <c r="D5606" s="19" t="s">
        <v>1778</v>
      </c>
      <c r="E5606" s="19" t="str">
        <f>IF(ISBLANK(LeaveTracker[[#This Row],[Employee Name]]),"-----",VLOOKUP(LeaveTracker[[#This Row],[Employee Name]],Employees[[Employee Name]:[Office]],7))</f>
        <v>ONT</v>
      </c>
      <c r="F5606" s="19" t="str">
        <f>IF(ISBLANK(LeaveTracker[[#This Row],[Employee Name]]),"-----",VLOOKUP(LeaveTracker[[#This Row],[Employee Name]],Employees[[Employee Name]:[Office]],6))</f>
        <v>CASUAL</v>
      </c>
      <c r="G5606" s="24">
        <v>45046</v>
      </c>
      <c r="H5606" s="24">
        <v>45046</v>
      </c>
      <c r="I5606" s="19" t="s">
        <v>81</v>
      </c>
      <c r="K5606" s="61" t="str">
        <f ca="1">LeaveTracker[[#This Row],[Days]]&amp;" "&amp;LeaveTracker[[#This Row],[Type of Leave]]</f>
        <v>0 SL</v>
      </c>
      <c r="L5606" s="23">
        <f ca="1">NETWORKDAYS(LeaveTracker[[#This Row],[Start Date]],LeaveTracker[[#This Row],[End Date]],lstHolidays)</f>
        <v>0</v>
      </c>
      <c r="M5606" s="27"/>
    </row>
    <row r="5607" spans="1:13" ht="30" customHeight="1" x14ac:dyDescent="0.3">
      <c r="A5607" s="27">
        <f t="shared" si="63"/>
        <v>1829</v>
      </c>
      <c r="B5607" s="31">
        <v>45068</v>
      </c>
      <c r="C5607" s="31">
        <v>45055</v>
      </c>
      <c r="D5607" s="19" t="s">
        <v>1828</v>
      </c>
      <c r="E5607" s="19" t="str">
        <f>IF(ISBLANK(LeaveTracker[[#This Row],[Employee Name]]),"-----",VLOOKUP(LeaveTracker[[#This Row],[Employee Name]],Employees[[Employee Name]:[Office]],7))</f>
        <v>ONT</v>
      </c>
      <c r="F5607" s="19" t="str">
        <f>IF(ISBLANK(LeaveTracker[[#This Row],[Employee Name]]),"-----",VLOOKUP(LeaveTracker[[#This Row],[Employee Name]],Employees[[Employee Name]:[Office]],6))</f>
        <v>CASUAL</v>
      </c>
      <c r="G5607" s="24">
        <v>45077</v>
      </c>
      <c r="H5607" s="24">
        <v>45080</v>
      </c>
      <c r="I5607" s="19" t="s">
        <v>82</v>
      </c>
      <c r="K5607" s="61" t="str">
        <f>LeaveTracker[[#This Row],[Days]]&amp;" "&amp;LeaveTracker[[#This Row],[Type of Leave]]</f>
        <v>4 VL</v>
      </c>
      <c r="L5607" s="23">
        <v>4</v>
      </c>
      <c r="M5607" s="27"/>
    </row>
    <row r="5608" spans="1:13" ht="30" customHeight="1" x14ac:dyDescent="0.3">
      <c r="A5608" s="27">
        <v>1829</v>
      </c>
      <c r="B5608" s="31">
        <v>45068</v>
      </c>
      <c r="C5608" s="31">
        <v>45055</v>
      </c>
      <c r="D5608" s="19" t="s">
        <v>1828</v>
      </c>
      <c r="E5608" s="19" t="str">
        <f>IF(ISBLANK(LeaveTracker[[#This Row],[Employee Name]]),"-----",VLOOKUP(LeaveTracker[[#This Row],[Employee Name]],Employees[[Employee Name]:[Office]],7))</f>
        <v>ONT</v>
      </c>
      <c r="F5608" s="19" t="str">
        <f>IF(ISBLANK(LeaveTracker[[#This Row],[Employee Name]]),"-----",VLOOKUP(LeaveTracker[[#This Row],[Employee Name]],Employees[[Employee Name]:[Office]],6))</f>
        <v>CASUAL</v>
      </c>
      <c r="G5608" s="24">
        <v>45082</v>
      </c>
      <c r="H5608" s="24">
        <v>45082</v>
      </c>
      <c r="I5608" s="19" t="s">
        <v>82</v>
      </c>
      <c r="K5608" s="61" t="str">
        <f ca="1">LeaveTracker[[#This Row],[Days]]&amp;" "&amp;LeaveTracker[[#This Row],[Type of Leave]]</f>
        <v>1 VL</v>
      </c>
      <c r="L5608" s="23">
        <f ca="1">NETWORKDAYS(LeaveTracker[[#This Row],[Start Date]],LeaveTracker[[#This Row],[End Date]],lstHolidays)</f>
        <v>1</v>
      </c>
      <c r="M5608" s="27"/>
    </row>
    <row r="5609" spans="1:13" ht="30" customHeight="1" x14ac:dyDescent="0.3">
      <c r="A5609" s="27">
        <f t="shared" si="63"/>
        <v>1830</v>
      </c>
      <c r="B5609" s="31">
        <v>45068</v>
      </c>
      <c r="C5609" s="31">
        <v>45055</v>
      </c>
      <c r="D5609" s="19" t="s">
        <v>1828</v>
      </c>
      <c r="E5609" s="19" t="str">
        <f>IF(ISBLANK(LeaveTracker[[#This Row],[Employee Name]]),"-----",VLOOKUP(LeaveTracker[[#This Row],[Employee Name]],Employees[[Employee Name]:[Office]],7))</f>
        <v>ONT</v>
      </c>
      <c r="F5609" s="19" t="str">
        <f>IF(ISBLANK(LeaveTracker[[#This Row],[Employee Name]]),"-----",VLOOKUP(LeaveTracker[[#This Row],[Employee Name]],Employees[[Employee Name]:[Office]],6))</f>
        <v>CASUAL</v>
      </c>
      <c r="G5609" s="24">
        <v>45044</v>
      </c>
      <c r="H5609" s="24">
        <v>45044</v>
      </c>
      <c r="I5609" s="19" t="s">
        <v>81</v>
      </c>
      <c r="K5609" s="61" t="str">
        <f ca="1">LeaveTracker[[#This Row],[Days]]&amp;" "&amp;LeaveTracker[[#This Row],[Type of Leave]]</f>
        <v>1 SL</v>
      </c>
      <c r="L5609" s="23">
        <f ca="1">NETWORKDAYS(LeaveTracker[[#This Row],[Start Date]],LeaveTracker[[#This Row],[End Date]],lstHolidays)</f>
        <v>1</v>
      </c>
      <c r="M5609" s="27"/>
    </row>
    <row r="5610" spans="1:13" ht="30" customHeight="1" x14ac:dyDescent="0.3">
      <c r="A5610" s="27">
        <f t="shared" si="63"/>
        <v>1831</v>
      </c>
      <c r="B5610" s="31">
        <v>45068</v>
      </c>
      <c r="C5610" s="31">
        <v>45055</v>
      </c>
      <c r="D5610" s="19" t="s">
        <v>1828</v>
      </c>
      <c r="E5610" s="19" t="str">
        <f>IF(ISBLANK(LeaveTracker[[#This Row],[Employee Name]]),"-----",VLOOKUP(LeaveTracker[[#This Row],[Employee Name]],Employees[[Employee Name]:[Office]],7))</f>
        <v>ONT</v>
      </c>
      <c r="F5610" s="19" t="str">
        <f>IF(ISBLANK(LeaveTracker[[#This Row],[Employee Name]]),"-----",VLOOKUP(LeaveTracker[[#This Row],[Employee Name]],Employees[[Employee Name]:[Office]],6))</f>
        <v>CASUAL</v>
      </c>
      <c r="G5610" s="24">
        <v>45025</v>
      </c>
      <c r="H5610" s="24">
        <v>45025</v>
      </c>
      <c r="I5610" s="19" t="s">
        <v>81</v>
      </c>
      <c r="K5610" s="61" t="str">
        <f ca="1">LeaveTracker[[#This Row],[Days]]&amp;" "&amp;LeaveTracker[[#This Row],[Type of Leave]]</f>
        <v>0 SL</v>
      </c>
      <c r="L5610" s="23">
        <f ca="1">NETWORKDAYS(LeaveTracker[[#This Row],[Start Date]],LeaveTracker[[#This Row],[End Date]],lstHolidays)</f>
        <v>0</v>
      </c>
      <c r="M5610" s="27"/>
    </row>
    <row r="5611" spans="1:13" ht="30" customHeight="1" x14ac:dyDescent="0.3">
      <c r="A5611" s="27">
        <v>1831</v>
      </c>
      <c r="B5611" s="31">
        <v>45068</v>
      </c>
      <c r="C5611" s="31">
        <v>45055</v>
      </c>
      <c r="D5611" s="19" t="s">
        <v>1828</v>
      </c>
      <c r="E5611" s="19" t="str">
        <f>IF(ISBLANK(LeaveTracker[[#This Row],[Employee Name]]),"-----",VLOOKUP(LeaveTracker[[#This Row],[Employee Name]],Employees[[Employee Name]:[Office]],7))</f>
        <v>ONT</v>
      </c>
      <c r="F5611" s="19" t="str">
        <f>IF(ISBLANK(LeaveTracker[[#This Row],[Employee Name]]),"-----",VLOOKUP(LeaveTracker[[#This Row],[Employee Name]],Employees[[Employee Name]:[Office]],6))</f>
        <v>CASUAL</v>
      </c>
      <c r="G5611" s="24">
        <v>45032</v>
      </c>
      <c r="H5611" s="24">
        <v>45032</v>
      </c>
      <c r="I5611" s="19" t="s">
        <v>81</v>
      </c>
      <c r="K5611" s="61" t="str">
        <f ca="1">LeaveTracker[[#This Row],[Days]]&amp;" "&amp;LeaveTracker[[#This Row],[Type of Leave]]</f>
        <v>0 SL</v>
      </c>
      <c r="L5611" s="23">
        <f ca="1">NETWORKDAYS(LeaveTracker[[#This Row],[Start Date]],LeaveTracker[[#This Row],[End Date]],lstHolidays)</f>
        <v>0</v>
      </c>
      <c r="M5611" s="27"/>
    </row>
    <row r="5612" spans="1:13" ht="30" customHeight="1" x14ac:dyDescent="0.3">
      <c r="A5612" s="27">
        <f t="shared" si="63"/>
        <v>1832</v>
      </c>
      <c r="B5612" s="31">
        <v>45068</v>
      </c>
      <c r="C5612" s="31">
        <v>45055</v>
      </c>
      <c r="D5612" s="19" t="s">
        <v>1828</v>
      </c>
      <c r="E5612" s="19" t="str">
        <f>IF(ISBLANK(LeaveTracker[[#This Row],[Employee Name]]),"-----",VLOOKUP(LeaveTracker[[#This Row],[Employee Name]],Employees[[Employee Name]:[Office]],7))</f>
        <v>ONT</v>
      </c>
      <c r="F5612" s="19" t="str">
        <f>IF(ISBLANK(LeaveTracker[[#This Row],[Employee Name]]),"-----",VLOOKUP(LeaveTracker[[#This Row],[Employee Name]],Employees[[Employee Name]:[Office]],6))</f>
        <v>CASUAL</v>
      </c>
      <c r="G5612" s="24">
        <v>45017</v>
      </c>
      <c r="H5612" s="24">
        <v>45021</v>
      </c>
      <c r="I5612" s="19" t="s">
        <v>81</v>
      </c>
      <c r="K5612" s="61" t="str">
        <f ca="1">LeaveTracker[[#This Row],[Days]]&amp;" "&amp;LeaveTracker[[#This Row],[Type of Leave]]</f>
        <v>3 SL</v>
      </c>
      <c r="L5612" s="23">
        <f ca="1">NETWORKDAYS(LeaveTracker[[#This Row],[Start Date]],LeaveTracker[[#This Row],[End Date]],lstHolidays)</f>
        <v>3</v>
      </c>
      <c r="M5612" s="27"/>
    </row>
    <row r="5613" spans="1:13" ht="30" customHeight="1" x14ac:dyDescent="0.3">
      <c r="A5613" s="27">
        <v>1832</v>
      </c>
      <c r="B5613" s="31">
        <v>45068</v>
      </c>
      <c r="C5613" s="31">
        <v>45055</v>
      </c>
      <c r="D5613" s="19" t="s">
        <v>1828</v>
      </c>
      <c r="E5613" s="19" t="str">
        <f>IF(ISBLANK(LeaveTracker[[#This Row],[Employee Name]]),"-----",VLOOKUP(LeaveTracker[[#This Row],[Employee Name]],Employees[[Employee Name]:[Office]],7))</f>
        <v>ONT</v>
      </c>
      <c r="F5613" s="19" t="str">
        <f>IF(ISBLANK(LeaveTracker[[#This Row],[Employee Name]]),"-----",VLOOKUP(LeaveTracker[[#This Row],[Employee Name]],Employees[[Employee Name]:[Office]],6))</f>
        <v>CASUAL</v>
      </c>
      <c r="G5613" s="24">
        <v>45023</v>
      </c>
      <c r="H5613" s="24">
        <v>45023</v>
      </c>
      <c r="I5613" s="19" t="s">
        <v>81</v>
      </c>
      <c r="K5613" s="61" t="str">
        <f ca="1">LeaveTracker[[#This Row],[Days]]&amp;" "&amp;LeaveTracker[[#This Row],[Type of Leave]]</f>
        <v>1 SL</v>
      </c>
      <c r="L5613" s="23">
        <f ca="1">NETWORKDAYS(LeaveTracker[[#This Row],[Start Date]],LeaveTracker[[#This Row],[End Date]],lstHolidays)</f>
        <v>1</v>
      </c>
      <c r="M5613" s="27"/>
    </row>
    <row r="5614" spans="1:13" ht="30" customHeight="1" x14ac:dyDescent="0.3">
      <c r="A5614" s="27">
        <f t="shared" si="63"/>
        <v>1833</v>
      </c>
      <c r="B5614" s="31">
        <v>45068</v>
      </c>
      <c r="C5614" s="31">
        <v>45058</v>
      </c>
      <c r="D5614" s="19" t="s">
        <v>2285</v>
      </c>
      <c r="E5614" s="19" t="str">
        <f>IF(ISBLANK(LeaveTracker[[#This Row],[Employee Name]]),"-----",VLOOKUP(LeaveTracker[[#This Row],[Employee Name]],Employees[[Employee Name]:[Office]],7))</f>
        <v>BPLO</v>
      </c>
      <c r="F5614" s="19">
        <f>IF(ISBLANK(LeaveTracker[[#This Row],[Employee Name]]),"-----",VLOOKUP(LeaveTracker[[#This Row],[Employee Name]],Employees[[Employee Name]:[Office]],6))</f>
        <v>0</v>
      </c>
      <c r="G5614" s="24">
        <v>45056</v>
      </c>
      <c r="H5614" s="24">
        <v>45056</v>
      </c>
      <c r="I5614" s="19" t="s">
        <v>298</v>
      </c>
      <c r="J5614" s="43" t="s">
        <v>1897</v>
      </c>
      <c r="K5614" s="61" t="str">
        <f ca="1">LeaveTracker[[#This Row],[Days]]&amp;" "&amp;LeaveTracker[[#This Row],[Type of Leave]]</f>
        <v>1 OTHER</v>
      </c>
      <c r="L5614" s="23">
        <f ca="1">NETWORKDAYS(LeaveTracker[[#This Row],[Start Date]],LeaveTracker[[#This Row],[End Date]],lstHolidays)</f>
        <v>1</v>
      </c>
      <c r="M5614" s="27"/>
    </row>
    <row r="5615" spans="1:13" ht="30" customHeight="1" x14ac:dyDescent="0.3">
      <c r="A5615" s="27">
        <f>A5614+1</f>
        <v>1834</v>
      </c>
      <c r="B5615" s="31">
        <v>45068</v>
      </c>
      <c r="C5615" s="31">
        <v>45058</v>
      </c>
      <c r="D5615" s="19" t="s">
        <v>2285</v>
      </c>
      <c r="E5615" s="19" t="str">
        <f>IF(ISBLANK(LeaveTracker[[#This Row],[Employee Name]]),"-----",VLOOKUP(LeaveTracker[[#This Row],[Employee Name]],Employees[[Employee Name]:[Office]],7))</f>
        <v>BPLO</v>
      </c>
      <c r="F5615" s="19">
        <f>IF(ISBLANK(LeaveTracker[[#This Row],[Employee Name]]),"-----",VLOOKUP(LeaveTracker[[#This Row],[Employee Name]],Employees[[Employee Name]:[Office]],6))</f>
        <v>0</v>
      </c>
      <c r="G5615" s="24">
        <v>45068</v>
      </c>
      <c r="H5615" s="24">
        <v>45068</v>
      </c>
      <c r="I5615" s="20" t="s">
        <v>298</v>
      </c>
      <c r="J5615" s="43" t="s">
        <v>1897</v>
      </c>
      <c r="K5615" s="61" t="str">
        <f ca="1">LeaveTracker[[#This Row],[Days]]&amp;" "&amp;LeaveTracker[[#This Row],[Type of Leave]]</f>
        <v>1 OTHER</v>
      </c>
      <c r="L5615" s="23">
        <f ca="1">NETWORKDAYS(LeaveTracker[[#This Row],[Start Date]],LeaveTracker[[#This Row],[End Date]],lstHolidays)</f>
        <v>1</v>
      </c>
      <c r="M5615" s="27"/>
    </row>
    <row r="5616" spans="1:13" ht="30" customHeight="1" x14ac:dyDescent="0.3">
      <c r="A5616" s="27">
        <f t="shared" si="63"/>
        <v>1835</v>
      </c>
      <c r="B5616" s="31">
        <v>45068</v>
      </c>
      <c r="C5616" s="31">
        <v>45058</v>
      </c>
      <c r="D5616" s="19" t="s">
        <v>2346</v>
      </c>
      <c r="E5616" s="19" t="str">
        <f>IF(ISBLANK(LeaveTracker[[#This Row],[Employee Name]]),"-----",VLOOKUP(LeaveTracker[[#This Row],[Employee Name]],Employees[[Employee Name]:[Office]],7))</f>
        <v>SP</v>
      </c>
      <c r="F5616" s="19" t="str">
        <f>IF(ISBLANK(LeaveTracker[[#This Row],[Employee Name]]),"-----",VLOOKUP(LeaveTracker[[#This Row],[Employee Name]],Employees[[Employee Name]:[Office]],6))</f>
        <v>REGULAR</v>
      </c>
      <c r="G5616" s="24">
        <v>45056</v>
      </c>
      <c r="H5616" s="24">
        <v>45058</v>
      </c>
      <c r="I5616" s="20" t="s">
        <v>81</v>
      </c>
      <c r="K5616" s="61" t="str">
        <f ca="1">LeaveTracker[[#This Row],[Days]]&amp;" "&amp;LeaveTracker[[#This Row],[Type of Leave]]</f>
        <v>3 SL</v>
      </c>
      <c r="L5616" s="23">
        <f ca="1">NETWORKDAYS(LeaveTracker[[#This Row],[Start Date]],LeaveTracker[[#This Row],[End Date]],lstHolidays)</f>
        <v>3</v>
      </c>
      <c r="M5616" s="27"/>
    </row>
    <row r="5617" spans="1:13" ht="30" customHeight="1" x14ac:dyDescent="0.3">
      <c r="A5617" s="27">
        <f t="shared" si="63"/>
        <v>1836</v>
      </c>
      <c r="B5617" s="31">
        <v>45068</v>
      </c>
      <c r="C5617" s="31">
        <v>45054</v>
      </c>
      <c r="D5617" s="19" t="s">
        <v>2285</v>
      </c>
      <c r="E5617" s="19" t="str">
        <f>IF(ISBLANK(LeaveTracker[[#This Row],[Employee Name]]),"-----",VLOOKUP(LeaveTracker[[#This Row],[Employee Name]],Employees[[Employee Name]:[Office]],7))</f>
        <v>BPLO</v>
      </c>
      <c r="F5617" s="19">
        <f>IF(ISBLANK(LeaveTracker[[#This Row],[Employee Name]]),"-----",VLOOKUP(LeaveTracker[[#This Row],[Employee Name]],Employees[[Employee Name]:[Office]],6))</f>
        <v>0</v>
      </c>
      <c r="G5617" s="24">
        <v>45050</v>
      </c>
      <c r="H5617" s="24">
        <v>45052</v>
      </c>
      <c r="I5617" s="20" t="s">
        <v>81</v>
      </c>
      <c r="K5617" s="61" t="str">
        <f ca="1">LeaveTracker[[#This Row],[Days]]&amp;" "&amp;LeaveTracker[[#This Row],[Type of Leave]]</f>
        <v>2 SL</v>
      </c>
      <c r="L5617" s="23">
        <f ca="1">NETWORKDAYS(LeaveTracker[[#This Row],[Start Date]],LeaveTracker[[#This Row],[End Date]],lstHolidays)</f>
        <v>2</v>
      </c>
      <c r="M5617" s="27"/>
    </row>
    <row r="5618" spans="1:13" ht="30" customHeight="1" x14ac:dyDescent="0.3">
      <c r="A5618" s="27">
        <v>1837</v>
      </c>
      <c r="B5618" s="31">
        <v>45068</v>
      </c>
      <c r="C5618" s="31">
        <v>45055</v>
      </c>
      <c r="D5618" s="19" t="s">
        <v>2030</v>
      </c>
      <c r="E5618" s="19" t="str">
        <f>IF(ISBLANK(LeaveTracker[[#This Row],[Employee Name]]),"-----",VLOOKUP(LeaveTracker[[#This Row],[Employee Name]],Employees[[Employee Name]:[Office]],7))</f>
        <v>EDP</v>
      </c>
      <c r="F5618" s="19" t="str">
        <f>IF(ISBLANK(LeaveTracker[[#This Row],[Employee Name]]),"-----",VLOOKUP(LeaveTracker[[#This Row],[Employee Name]],Employees[[Employee Name]:[Office]],6))</f>
        <v>CASUAL</v>
      </c>
      <c r="G5618" s="24">
        <v>45051</v>
      </c>
      <c r="H5618" s="24">
        <v>45051</v>
      </c>
      <c r="I5618" s="20" t="s">
        <v>81</v>
      </c>
      <c r="K5618" s="61" t="str">
        <f ca="1">LeaveTracker[[#This Row],[Days]]&amp;" "&amp;LeaveTracker[[#This Row],[Type of Leave]]</f>
        <v>1 SL</v>
      </c>
      <c r="L5618" s="23">
        <f ca="1">NETWORKDAYS(LeaveTracker[[#This Row],[Start Date]],LeaveTracker[[#This Row],[End Date]],lstHolidays)</f>
        <v>1</v>
      </c>
      <c r="M5618" s="27"/>
    </row>
    <row r="5619" spans="1:13" ht="30" customHeight="1" x14ac:dyDescent="0.3">
      <c r="A5619" s="27">
        <v>1837</v>
      </c>
      <c r="B5619" s="31">
        <v>45068</v>
      </c>
      <c r="C5619" s="31">
        <v>45055</v>
      </c>
      <c r="D5619" s="19" t="s">
        <v>2030</v>
      </c>
      <c r="E5619" s="19" t="str">
        <f>IF(ISBLANK(LeaveTracker[[#This Row],[Employee Name]]),"-----",VLOOKUP(LeaveTracker[[#This Row],[Employee Name]],Employees[[Employee Name]:[Office]],7))</f>
        <v>EDP</v>
      </c>
      <c r="F5619" s="19" t="str">
        <f>IF(ISBLANK(LeaveTracker[[#This Row],[Employee Name]]),"-----",VLOOKUP(LeaveTracker[[#This Row],[Employee Name]],Employees[[Employee Name]:[Office]],6))</f>
        <v>CASUAL</v>
      </c>
      <c r="G5619" s="24">
        <v>45054</v>
      </c>
      <c r="H5619" s="24">
        <v>45054</v>
      </c>
      <c r="I5619" s="20" t="s">
        <v>81</v>
      </c>
      <c r="K5619" s="61" t="str">
        <f ca="1">LeaveTracker[[#This Row],[Days]]&amp;" "&amp;LeaveTracker[[#This Row],[Type of Leave]]</f>
        <v>1 SL</v>
      </c>
      <c r="L5619" s="23">
        <f ca="1">NETWORKDAYS(LeaveTracker[[#This Row],[Start Date]],LeaveTracker[[#This Row],[End Date]],lstHolidays)</f>
        <v>1</v>
      </c>
      <c r="M5619" s="27"/>
    </row>
    <row r="5620" spans="1:13" ht="30" customHeight="1" x14ac:dyDescent="0.3">
      <c r="A5620" s="27">
        <f t="shared" si="63"/>
        <v>1838</v>
      </c>
      <c r="B5620" s="31">
        <v>45068</v>
      </c>
      <c r="C5620" s="31">
        <v>45056</v>
      </c>
      <c r="D5620" s="19" t="s">
        <v>1815</v>
      </c>
      <c r="E5620" s="19" t="str">
        <f>IF(ISBLANK(LeaveTracker[[#This Row],[Employee Name]]),"-----",VLOOKUP(LeaveTracker[[#This Row],[Employee Name]],Employees[[Employee Name]:[Office]],7))</f>
        <v>CSWDO</v>
      </c>
      <c r="F5620" s="19" t="str">
        <f>IF(ISBLANK(LeaveTracker[[#This Row],[Employee Name]]),"-----",VLOOKUP(LeaveTracker[[#This Row],[Employee Name]],Employees[[Employee Name]:[Office]],6))</f>
        <v>CASUAL</v>
      </c>
      <c r="G5620" s="24">
        <v>45056</v>
      </c>
      <c r="H5620" s="24">
        <v>45070</v>
      </c>
      <c r="I5620" s="20" t="s">
        <v>81</v>
      </c>
      <c r="K5620" s="61" t="str">
        <f ca="1">LeaveTracker[[#This Row],[Days]]&amp;" "&amp;LeaveTracker[[#This Row],[Type of Leave]]</f>
        <v>11 SL</v>
      </c>
      <c r="L5620" s="23">
        <f ca="1">NETWORKDAYS(LeaveTracker[[#This Row],[Start Date]],LeaveTracker[[#This Row],[End Date]],lstHolidays)</f>
        <v>11</v>
      </c>
      <c r="M5620" s="27"/>
    </row>
    <row r="5621" spans="1:13" ht="30" customHeight="1" x14ac:dyDescent="0.3">
      <c r="A5621" s="27">
        <f t="shared" si="63"/>
        <v>1839</v>
      </c>
      <c r="B5621" s="31">
        <v>45068</v>
      </c>
      <c r="C5621" s="31">
        <v>45055</v>
      </c>
      <c r="D5621" s="19" t="s">
        <v>1911</v>
      </c>
      <c r="E5621" s="19"/>
      <c r="F5621" s="19"/>
      <c r="G5621" s="24">
        <v>45051</v>
      </c>
      <c r="H5621" s="24">
        <v>45054</v>
      </c>
      <c r="I5621" s="20" t="s">
        <v>81</v>
      </c>
      <c r="K5621" s="61" t="str">
        <f ca="1">LeaveTracker[[#This Row],[Days]]&amp;" "&amp;LeaveTracker[[#This Row],[Type of Leave]]</f>
        <v>2 SL</v>
      </c>
      <c r="L5621" s="23">
        <f ca="1">NETWORKDAYS(LeaveTracker[[#This Row],[Start Date]],LeaveTracker[[#This Row],[End Date]],lstHolidays)</f>
        <v>2</v>
      </c>
      <c r="M5621" s="27"/>
    </row>
    <row r="5622" spans="1:13" ht="30" customHeight="1" x14ac:dyDescent="0.3">
      <c r="A5622" s="27">
        <v>1840</v>
      </c>
      <c r="B5622" s="31">
        <v>45068</v>
      </c>
      <c r="C5622" s="31">
        <v>45024</v>
      </c>
      <c r="D5622" s="19" t="s">
        <v>1974</v>
      </c>
      <c r="E5622" s="19"/>
      <c r="F5622" s="19"/>
      <c r="G5622" s="24">
        <v>45064</v>
      </c>
      <c r="H5622" s="24">
        <v>45066</v>
      </c>
      <c r="I5622" s="20" t="s">
        <v>82</v>
      </c>
      <c r="K5622" s="61" t="str">
        <f ca="1">LeaveTracker[[#This Row],[Days]]&amp;" "&amp;LeaveTracker[[#This Row],[Type of Leave]]</f>
        <v>2 VL</v>
      </c>
      <c r="L5622" s="23">
        <f ca="1">NETWORKDAYS(LeaveTracker[[#This Row],[Start Date]],LeaveTracker[[#This Row],[End Date]],lstHolidays)</f>
        <v>2</v>
      </c>
      <c r="M5622" s="27"/>
    </row>
    <row r="5623" spans="1:13" ht="30" customHeight="1" x14ac:dyDescent="0.3">
      <c r="A5623" s="27">
        <v>1840</v>
      </c>
      <c r="B5623" s="31">
        <v>45068</v>
      </c>
      <c r="C5623" s="31">
        <v>45024</v>
      </c>
      <c r="D5623" s="19" t="s">
        <v>1974</v>
      </c>
      <c r="E5623" s="19" t="str">
        <f>IF(ISBLANK(LeaveTracker[[#This Row],[Employee Name]]),"-----",VLOOKUP(LeaveTracker[[#This Row],[Employee Name]],Employees[[Employee Name]:[Office]],7))</f>
        <v>CENRO</v>
      </c>
      <c r="F5623" s="19">
        <f>IF(ISBLANK(LeaveTracker[[#This Row],[Employee Name]]),"-----",VLOOKUP(LeaveTracker[[#This Row],[Employee Name]],Employees[[Employee Name]:[Office]],6))</f>
        <v>0</v>
      </c>
      <c r="G5623" s="24">
        <v>45070</v>
      </c>
      <c r="H5623" s="24">
        <v>45071</v>
      </c>
      <c r="I5623" s="20" t="s">
        <v>82</v>
      </c>
      <c r="K5623" s="61" t="str">
        <f ca="1">LeaveTracker[[#This Row],[Days]]&amp;" "&amp;LeaveTracker[[#This Row],[Type of Leave]]</f>
        <v>2 VL</v>
      </c>
      <c r="L5623" s="23">
        <f ca="1">NETWORKDAYS(LeaveTracker[[#This Row],[Start Date]],LeaveTracker[[#This Row],[End Date]],lstHolidays)</f>
        <v>2</v>
      </c>
      <c r="M5623" s="27"/>
    </row>
    <row r="5624" spans="1:13" ht="30" customHeight="1" x14ac:dyDescent="0.3">
      <c r="A5624" s="27">
        <v>1840</v>
      </c>
      <c r="B5624" s="31">
        <v>45068</v>
      </c>
      <c r="C5624" s="31">
        <v>45024</v>
      </c>
      <c r="D5624" s="19" t="s">
        <v>1974</v>
      </c>
      <c r="E5624" s="19" t="str">
        <f>IF(ISBLANK(LeaveTracker[[#This Row],[Employee Name]]),"-----",VLOOKUP(LeaveTracker[[#This Row],[Employee Name]],Employees[[Employee Name]:[Office]],7))</f>
        <v>CENRO</v>
      </c>
      <c r="F5624" s="19">
        <f>IF(ISBLANK(LeaveTracker[[#This Row],[Employee Name]]),"-----",VLOOKUP(LeaveTracker[[#This Row],[Employee Name]],Employees[[Employee Name]:[Office]],6))</f>
        <v>0</v>
      </c>
      <c r="G5624" s="24">
        <v>45073</v>
      </c>
      <c r="H5624" s="24">
        <v>45076</v>
      </c>
      <c r="I5624" s="20" t="s">
        <v>82</v>
      </c>
      <c r="K5624" s="61" t="str">
        <f ca="1">LeaveTracker[[#This Row],[Days]]&amp;" "&amp;LeaveTracker[[#This Row],[Type of Leave]]</f>
        <v>2 VL</v>
      </c>
      <c r="L5624" s="23">
        <f ca="1">NETWORKDAYS(LeaveTracker[[#This Row],[Start Date]],LeaveTracker[[#This Row],[End Date]],lstHolidays)</f>
        <v>2</v>
      </c>
      <c r="M5624" s="27"/>
    </row>
    <row r="5625" spans="1:13" ht="30" customHeight="1" x14ac:dyDescent="0.3">
      <c r="A5625" s="27">
        <f t="shared" si="63"/>
        <v>1841</v>
      </c>
      <c r="B5625" s="31">
        <v>45068</v>
      </c>
      <c r="C5625" s="31">
        <v>45054</v>
      </c>
      <c r="D5625" s="19" t="s">
        <v>1974</v>
      </c>
      <c r="E5625" s="19" t="str">
        <f>IF(ISBLANK(LeaveTracker[[#This Row],[Employee Name]]),"-----",VLOOKUP(LeaveTracker[[#This Row],[Employee Name]],Employees[[Employee Name]:[Office]],7))</f>
        <v>CENRO</v>
      </c>
      <c r="F5625" s="19">
        <f>IF(ISBLANK(LeaveTracker[[#This Row],[Employee Name]]),"-----",VLOOKUP(LeaveTracker[[#This Row],[Employee Name]],Employees[[Employee Name]:[Office]],6))</f>
        <v>0</v>
      </c>
      <c r="G5625" s="24">
        <v>45050</v>
      </c>
      <c r="H5625" s="24">
        <v>45052</v>
      </c>
      <c r="I5625" s="20" t="s">
        <v>81</v>
      </c>
      <c r="K5625" s="61" t="str">
        <f ca="1">LeaveTracker[[#This Row],[Days]]&amp;" "&amp;LeaveTracker[[#This Row],[Type of Leave]]</f>
        <v>2 SL</v>
      </c>
      <c r="L5625" s="23">
        <f ca="1">NETWORKDAYS(LeaveTracker[[#This Row],[Start Date]],LeaveTracker[[#This Row],[End Date]],lstHolidays)</f>
        <v>2</v>
      </c>
      <c r="M5625" s="27"/>
    </row>
    <row r="5626" spans="1:13" ht="30" customHeight="1" x14ac:dyDescent="0.3">
      <c r="A5626" s="27">
        <f t="shared" si="63"/>
        <v>1842</v>
      </c>
      <c r="B5626" s="31">
        <v>45068</v>
      </c>
      <c r="C5626" s="31">
        <v>45057</v>
      </c>
      <c r="D5626" s="19" t="s">
        <v>1800</v>
      </c>
      <c r="E5626" s="19" t="str">
        <f>IF(ISBLANK(LeaveTracker[[#This Row],[Employee Name]]),"-----",VLOOKUP(LeaveTracker[[#This Row],[Employee Name]],Employees[[Employee Name]:[Office]],7))</f>
        <v>GSO</v>
      </c>
      <c r="F5626" s="19" t="str">
        <f>IF(ISBLANK(LeaveTracker[[#This Row],[Employee Name]]),"-----",VLOOKUP(LeaveTracker[[#This Row],[Employee Name]],Employees[[Employee Name]:[Office]],6))</f>
        <v>CASUAL</v>
      </c>
      <c r="G5626" s="24">
        <v>45055</v>
      </c>
      <c r="H5626" s="24">
        <v>45056</v>
      </c>
      <c r="I5626" s="20" t="s">
        <v>81</v>
      </c>
      <c r="K5626" s="61" t="str">
        <f ca="1">LeaveTracker[[#This Row],[Days]]&amp;" "&amp;LeaveTracker[[#This Row],[Type of Leave]]</f>
        <v>2 SL</v>
      </c>
      <c r="L5626" s="23">
        <f ca="1">NETWORKDAYS(LeaveTracker[[#This Row],[Start Date]],LeaveTracker[[#This Row],[End Date]],lstHolidays)</f>
        <v>2</v>
      </c>
      <c r="M5626" s="27"/>
    </row>
    <row r="5627" spans="1:13" ht="30" customHeight="1" x14ac:dyDescent="0.3">
      <c r="A5627" s="27">
        <f t="shared" si="63"/>
        <v>1843</v>
      </c>
      <c r="B5627" s="31">
        <v>45068</v>
      </c>
      <c r="C5627" s="31">
        <v>45048</v>
      </c>
      <c r="D5627" s="19" t="s">
        <v>1878</v>
      </c>
      <c r="E5627" s="19" t="str">
        <f>IF(ISBLANK(LeaveTracker[[#This Row],[Employee Name]]),"-----",VLOOKUP(LeaveTracker[[#This Row],[Employee Name]],Employees[[Employee Name]:[Office]],7))</f>
        <v>TICC</v>
      </c>
      <c r="F5627" s="19" t="str">
        <f>IF(ISBLANK(LeaveTracker[[#This Row],[Employee Name]]),"-----",VLOOKUP(LeaveTracker[[#This Row],[Employee Name]],Employees[[Employee Name]:[Office]],6))</f>
        <v>CASUAL</v>
      </c>
      <c r="G5627" s="24">
        <v>45058</v>
      </c>
      <c r="H5627" s="24">
        <v>45062</v>
      </c>
      <c r="I5627" s="20" t="s">
        <v>82</v>
      </c>
      <c r="K5627" s="61" t="str">
        <f ca="1">LeaveTracker[[#This Row],[Days]]&amp;" "&amp;LeaveTracker[[#This Row],[Type of Leave]]</f>
        <v>3 VL</v>
      </c>
      <c r="L5627" s="23">
        <f ca="1">NETWORKDAYS(LeaveTracker[[#This Row],[Start Date]],LeaveTracker[[#This Row],[End Date]],lstHolidays)</f>
        <v>3</v>
      </c>
      <c r="M5627" s="27"/>
    </row>
    <row r="5628" spans="1:13" ht="30" customHeight="1" x14ac:dyDescent="0.3">
      <c r="A5628" s="27">
        <f t="shared" si="63"/>
        <v>1844</v>
      </c>
      <c r="B5628" s="31">
        <v>45068</v>
      </c>
      <c r="C5628" s="31">
        <v>45056</v>
      </c>
      <c r="D5628" s="19" t="s">
        <v>1814</v>
      </c>
      <c r="E5628" s="19" t="str">
        <f>IF(ISBLANK(LeaveTracker[[#This Row],[Employee Name]]),"-----",VLOOKUP(LeaveTracker[[#This Row],[Employee Name]],Employees[[Employee Name]:[Office]],7))</f>
        <v>HOUSING</v>
      </c>
      <c r="F5628" s="19" t="str">
        <f>IF(ISBLANK(LeaveTracker[[#This Row],[Employee Name]]),"-----",VLOOKUP(LeaveTracker[[#This Row],[Employee Name]],Employees[[Employee Name]:[Office]],6))</f>
        <v>CASUAL</v>
      </c>
      <c r="G5628" s="24">
        <v>45054</v>
      </c>
      <c r="H5628" s="24">
        <v>45055</v>
      </c>
      <c r="I5628" s="20" t="s">
        <v>81</v>
      </c>
      <c r="K5628" s="61" t="str">
        <f ca="1">LeaveTracker[[#This Row],[Days]]&amp;" "&amp;LeaveTracker[[#This Row],[Type of Leave]]</f>
        <v>2 SL</v>
      </c>
      <c r="L5628" s="23">
        <f ca="1">NETWORKDAYS(LeaveTracker[[#This Row],[Start Date]],LeaveTracker[[#This Row],[End Date]],lstHolidays)</f>
        <v>2</v>
      </c>
      <c r="M5628" s="27"/>
    </row>
    <row r="5629" spans="1:13" ht="30" customHeight="1" x14ac:dyDescent="0.3">
      <c r="A5629" s="27">
        <f t="shared" si="63"/>
        <v>1845</v>
      </c>
      <c r="B5629" s="31">
        <v>45068</v>
      </c>
      <c r="C5629" s="31">
        <v>45051</v>
      </c>
      <c r="D5629" s="19" t="s">
        <v>1814</v>
      </c>
      <c r="E5629" s="19" t="str">
        <f>IF(ISBLANK(LeaveTracker[[#This Row],[Employee Name]]),"-----",VLOOKUP(LeaveTracker[[#This Row],[Employee Name]],Employees[[Employee Name]:[Office]],7))</f>
        <v>HOUSING</v>
      </c>
      <c r="F5629" s="19" t="str">
        <f>IF(ISBLANK(LeaveTracker[[#This Row],[Employee Name]]),"-----",VLOOKUP(LeaveTracker[[#This Row],[Employee Name]],Employees[[Employee Name]:[Office]],6))</f>
        <v>CASUAL</v>
      </c>
      <c r="G5629" s="24">
        <v>45048</v>
      </c>
      <c r="H5629" s="24">
        <v>45050</v>
      </c>
      <c r="I5629" s="20" t="s">
        <v>81</v>
      </c>
      <c r="K5629" s="61" t="str">
        <f ca="1">LeaveTracker[[#This Row],[Days]]&amp;" "&amp;LeaveTracker[[#This Row],[Type of Leave]]</f>
        <v>3 SL</v>
      </c>
      <c r="L5629" s="23">
        <f ca="1">NETWORKDAYS(LeaveTracker[[#This Row],[Start Date]],LeaveTracker[[#This Row],[End Date]],lstHolidays)</f>
        <v>3</v>
      </c>
      <c r="M5629" s="27"/>
    </row>
    <row r="5630" spans="1:13" ht="30" customHeight="1" x14ac:dyDescent="0.3">
      <c r="A5630" s="27">
        <f t="shared" si="63"/>
        <v>1846</v>
      </c>
      <c r="B5630" s="31">
        <v>45068</v>
      </c>
      <c r="C5630" s="31">
        <v>45056</v>
      </c>
      <c r="D5630" s="19" t="s">
        <v>1851</v>
      </c>
      <c r="E5630" s="19" t="str">
        <f>IF(ISBLANK(LeaveTracker[[#This Row],[Employee Name]]),"-----",VLOOKUP(LeaveTracker[[#This Row],[Employee Name]],Employees[[Employee Name]:[Office]],7))</f>
        <v>BIR</v>
      </c>
      <c r="F5630" s="19" t="str">
        <f>IF(ISBLANK(LeaveTracker[[#This Row],[Employee Name]]),"-----",VLOOKUP(LeaveTracker[[#This Row],[Employee Name]],Employees[[Employee Name]:[Office]],6))</f>
        <v>CASUAL</v>
      </c>
      <c r="G5630" s="24">
        <v>45054</v>
      </c>
      <c r="H5630" s="24">
        <v>45055</v>
      </c>
      <c r="I5630" s="20" t="s">
        <v>81</v>
      </c>
      <c r="K5630" s="61" t="str">
        <f ca="1">LeaveTracker[[#This Row],[Days]]&amp;" "&amp;LeaveTracker[[#This Row],[Type of Leave]]</f>
        <v>2 SL</v>
      </c>
      <c r="L5630" s="23">
        <f ca="1">NETWORKDAYS(LeaveTracker[[#This Row],[Start Date]],LeaveTracker[[#This Row],[End Date]],lstHolidays)</f>
        <v>2</v>
      </c>
      <c r="M5630" s="27"/>
    </row>
    <row r="5631" spans="1:13" ht="30" customHeight="1" x14ac:dyDescent="0.3">
      <c r="A5631" s="27">
        <f t="shared" si="63"/>
        <v>1847</v>
      </c>
      <c r="B5631" s="31">
        <v>45068</v>
      </c>
      <c r="C5631" s="31">
        <v>45061</v>
      </c>
      <c r="D5631" s="19" t="s">
        <v>2348</v>
      </c>
      <c r="E5631" s="19" t="str">
        <f>IF(ISBLANK(LeaveTracker[[#This Row],[Employee Name]]),"-----",VLOOKUP(LeaveTracker[[#This Row],[Employee Name]],Employees[[Employee Name]:[Office]],7))</f>
        <v>CENRO</v>
      </c>
      <c r="F5631" s="19" t="str">
        <f>IF(ISBLANK(LeaveTracker[[#This Row],[Employee Name]]),"-----",VLOOKUP(LeaveTracker[[#This Row],[Employee Name]],Employees[[Employee Name]:[Office]],6))</f>
        <v>CASUAL</v>
      </c>
      <c r="G5631" s="24">
        <v>45059</v>
      </c>
      <c r="H5631" s="24">
        <v>45065</v>
      </c>
      <c r="I5631" s="19" t="s">
        <v>77</v>
      </c>
      <c r="K5631" s="61" t="str">
        <f ca="1">LeaveTracker[[#This Row],[Days]]&amp;" "&amp;LeaveTracker[[#This Row],[Type of Leave]]</f>
        <v>5 Paternity</v>
      </c>
      <c r="L5631" s="23">
        <f ca="1">NETWORKDAYS(LeaveTracker[[#This Row],[Start Date]],LeaveTracker[[#This Row],[End Date]],lstHolidays)</f>
        <v>5</v>
      </c>
      <c r="M5631" s="27"/>
    </row>
    <row r="5632" spans="1:13" ht="30" customHeight="1" x14ac:dyDescent="0.3">
      <c r="A5632" s="27">
        <f t="shared" si="63"/>
        <v>1848</v>
      </c>
      <c r="B5632" s="31">
        <v>45068</v>
      </c>
      <c r="C5632" s="31">
        <v>45056</v>
      </c>
      <c r="D5632" s="19" t="s">
        <v>210</v>
      </c>
      <c r="E5632" s="19" t="str">
        <f>IF(ISBLANK(LeaveTracker[[#This Row],[Employee Name]]),"-----",VLOOKUP(LeaveTracker[[#This Row],[Employee Name]],Employees[[Employee Name]:[Office]],7))</f>
        <v>PDAO</v>
      </c>
      <c r="F5632" s="19" t="str">
        <f>IF(ISBLANK(LeaveTracker[[#This Row],[Employee Name]]),"-----",VLOOKUP(LeaveTracker[[#This Row],[Employee Name]],Employees[[Employee Name]:[Office]],6))</f>
        <v>REGULAR</v>
      </c>
      <c r="G5632" s="24">
        <v>45055</v>
      </c>
      <c r="H5632" s="24">
        <v>45055</v>
      </c>
      <c r="I5632" s="20" t="s">
        <v>81</v>
      </c>
      <c r="K5632" s="61" t="str">
        <f ca="1">LeaveTracker[[#This Row],[Days]]&amp;" "&amp;LeaveTracker[[#This Row],[Type of Leave]]</f>
        <v>1 SL</v>
      </c>
      <c r="L5632" s="23">
        <f ca="1">NETWORKDAYS(LeaveTracker[[#This Row],[Start Date]],LeaveTracker[[#This Row],[End Date]],lstHolidays)</f>
        <v>1</v>
      </c>
      <c r="M5632" s="27"/>
    </row>
    <row r="5633" spans="1:13" ht="30" customHeight="1" x14ac:dyDescent="0.3">
      <c r="A5633" s="27">
        <f t="shared" si="63"/>
        <v>1849</v>
      </c>
      <c r="B5633" s="31">
        <v>45068</v>
      </c>
      <c r="C5633" s="31">
        <v>45055</v>
      </c>
      <c r="D5633" s="19" t="s">
        <v>210</v>
      </c>
      <c r="E5633" s="19" t="str">
        <f>IF(ISBLANK(LeaveTracker[[#This Row],[Employee Name]]),"-----",VLOOKUP(LeaveTracker[[#This Row],[Employee Name]],Employees[[Employee Name]:[Office]],7))</f>
        <v>PDAO</v>
      </c>
      <c r="F5633" s="19" t="str">
        <f>IF(ISBLANK(LeaveTracker[[#This Row],[Employee Name]]),"-----",VLOOKUP(LeaveTracker[[#This Row],[Employee Name]],Employees[[Employee Name]:[Office]],6))</f>
        <v>REGULAR</v>
      </c>
      <c r="G5633" s="24">
        <v>45054</v>
      </c>
      <c r="H5633" s="24">
        <v>45054</v>
      </c>
      <c r="I5633" s="19" t="s">
        <v>298</v>
      </c>
      <c r="J5633" s="43" t="s">
        <v>2349</v>
      </c>
      <c r="K5633" s="61" t="str">
        <f ca="1">LeaveTracker[[#This Row],[Days]]&amp;" "&amp;LeaveTracker[[#This Row],[Type of Leave]]</f>
        <v>1 OTHER</v>
      </c>
      <c r="L5633" s="23">
        <f ca="1">NETWORKDAYS(LeaveTracker[[#This Row],[Start Date]],LeaveTracker[[#This Row],[End Date]],lstHolidays)</f>
        <v>1</v>
      </c>
      <c r="M5633" s="27"/>
    </row>
    <row r="5634" spans="1:13" ht="30" customHeight="1" x14ac:dyDescent="0.3">
      <c r="A5634" s="27">
        <f t="shared" si="63"/>
        <v>1850</v>
      </c>
      <c r="B5634" s="31">
        <v>45068</v>
      </c>
      <c r="C5634" s="31">
        <v>45048</v>
      </c>
      <c r="D5634" s="19" t="s">
        <v>210</v>
      </c>
      <c r="E5634" s="19" t="str">
        <f>IF(ISBLANK(LeaveTracker[[#This Row],[Employee Name]]),"-----",VLOOKUP(LeaveTracker[[#This Row],[Employee Name]],Employees[[Employee Name]:[Office]],7))</f>
        <v>PDAO</v>
      </c>
      <c r="F5634" s="19" t="str">
        <f>IF(ISBLANK(LeaveTracker[[#This Row],[Employee Name]]),"-----",VLOOKUP(LeaveTracker[[#This Row],[Employee Name]],Employees[[Employee Name]:[Office]],6))</f>
        <v>REGULAR</v>
      </c>
      <c r="G5634" s="24">
        <v>45044</v>
      </c>
      <c r="H5634" s="24">
        <v>45044</v>
      </c>
      <c r="I5634" s="19" t="s">
        <v>298</v>
      </c>
      <c r="J5634" s="43" t="s">
        <v>2350</v>
      </c>
      <c r="K5634" s="61" t="str">
        <f ca="1">LeaveTracker[[#This Row],[Days]]&amp;" "&amp;LeaveTracker[[#This Row],[Type of Leave]]</f>
        <v>1 OTHER</v>
      </c>
      <c r="L5634" s="23">
        <f ca="1">NETWORKDAYS(LeaveTracker[[#This Row],[Start Date]],LeaveTracker[[#This Row],[End Date]],lstHolidays)</f>
        <v>1</v>
      </c>
      <c r="M5634" s="27"/>
    </row>
    <row r="5635" spans="1:13" ht="30" customHeight="1" x14ac:dyDescent="0.3">
      <c r="A5635" s="27">
        <f t="shared" si="63"/>
        <v>1851</v>
      </c>
      <c r="B5635" s="31">
        <v>45068</v>
      </c>
      <c r="C5635" s="31">
        <v>45061</v>
      </c>
      <c r="D5635" s="19" t="s">
        <v>1938</v>
      </c>
      <c r="E5635" s="19" t="str">
        <f>IF(ISBLANK(LeaveTracker[[#This Row],[Employee Name]]),"-----",VLOOKUP(LeaveTracker[[#This Row],[Employee Name]],Employees[[Employee Name]:[Office]],7))</f>
        <v>HOUSING</v>
      </c>
      <c r="F5635" s="19" t="str">
        <f>IF(ISBLANK(LeaveTracker[[#This Row],[Employee Name]]),"-----",VLOOKUP(LeaveTracker[[#This Row],[Employee Name]],Employees[[Employee Name]:[Office]],6))</f>
        <v>CASUAL</v>
      </c>
      <c r="G5635" s="24">
        <v>45069</v>
      </c>
      <c r="H5635" s="24">
        <v>45069</v>
      </c>
      <c r="I5635" s="20" t="s">
        <v>81</v>
      </c>
      <c r="K5635" s="61" t="str">
        <f ca="1">LeaveTracker[[#This Row],[Days]]&amp;" "&amp;LeaveTracker[[#This Row],[Type of Leave]]</f>
        <v>1 SL</v>
      </c>
      <c r="L5635" s="23">
        <f ca="1">NETWORKDAYS(LeaveTracker[[#This Row],[Start Date]],LeaveTracker[[#This Row],[End Date]],lstHolidays)</f>
        <v>1</v>
      </c>
      <c r="M5635" s="27"/>
    </row>
    <row r="5636" spans="1:13" ht="30" customHeight="1" x14ac:dyDescent="0.3">
      <c r="A5636" s="27">
        <f t="shared" si="63"/>
        <v>1852</v>
      </c>
      <c r="B5636" s="31">
        <v>45068</v>
      </c>
      <c r="C5636" s="31">
        <v>45061</v>
      </c>
      <c r="D5636" s="19" t="s">
        <v>1938</v>
      </c>
      <c r="E5636" s="19" t="str">
        <f>IF(ISBLANK(LeaveTracker[[#This Row],[Employee Name]]),"-----",VLOOKUP(LeaveTracker[[#This Row],[Employee Name]],Employees[[Employee Name]:[Office]],7))</f>
        <v>HOUSING</v>
      </c>
      <c r="F5636" s="19" t="str">
        <f>IF(ISBLANK(LeaveTracker[[#This Row],[Employee Name]]),"-----",VLOOKUP(LeaveTracker[[#This Row],[Employee Name]],Employees[[Employee Name]:[Office]],6))</f>
        <v>CASUAL</v>
      </c>
      <c r="G5636" s="24">
        <v>45051</v>
      </c>
      <c r="H5636" s="24">
        <v>45051</v>
      </c>
      <c r="I5636" s="20" t="s">
        <v>81</v>
      </c>
      <c r="K5636" s="61" t="str">
        <f ca="1">LeaveTracker[[#This Row],[Days]]&amp;" "&amp;LeaveTracker[[#This Row],[Type of Leave]]</f>
        <v>1 SL</v>
      </c>
      <c r="L5636" s="23">
        <f ca="1">NETWORKDAYS(LeaveTracker[[#This Row],[Start Date]],LeaveTracker[[#This Row],[End Date]],lstHolidays)</f>
        <v>1</v>
      </c>
      <c r="M5636" s="27"/>
    </row>
    <row r="5637" spans="1:13" ht="30" customHeight="1" x14ac:dyDescent="0.3">
      <c r="A5637" s="27">
        <v>1852</v>
      </c>
      <c r="B5637" s="31">
        <v>45068</v>
      </c>
      <c r="C5637" s="31">
        <v>45061</v>
      </c>
      <c r="D5637" s="19" t="s">
        <v>1938</v>
      </c>
      <c r="E5637" s="19" t="str">
        <f>IF(ISBLANK(LeaveTracker[[#This Row],[Employee Name]]),"-----",VLOOKUP(LeaveTracker[[#This Row],[Employee Name]],Employees[[Employee Name]:[Office]],7))</f>
        <v>HOUSING</v>
      </c>
      <c r="F5637" s="19" t="str">
        <f>IF(ISBLANK(LeaveTracker[[#This Row],[Employee Name]]),"-----",VLOOKUP(LeaveTracker[[#This Row],[Employee Name]],Employees[[Employee Name]:[Office]],6))</f>
        <v>CASUAL</v>
      </c>
      <c r="G5637" s="24">
        <v>45057</v>
      </c>
      <c r="H5637" s="24">
        <v>45058</v>
      </c>
      <c r="I5637" s="20" t="s">
        <v>81</v>
      </c>
      <c r="K5637" s="61" t="str">
        <f ca="1">LeaveTracker[[#This Row],[Days]]&amp;" "&amp;LeaveTracker[[#This Row],[Type of Leave]]</f>
        <v>2 SL</v>
      </c>
      <c r="L5637" s="23">
        <f ca="1">NETWORKDAYS(LeaveTracker[[#This Row],[Start Date]],LeaveTracker[[#This Row],[End Date]],lstHolidays)</f>
        <v>2</v>
      </c>
      <c r="M5637" s="27"/>
    </row>
    <row r="5638" spans="1:13" ht="30" customHeight="1" x14ac:dyDescent="0.3">
      <c r="A5638" s="27">
        <f t="shared" si="63"/>
        <v>1853</v>
      </c>
      <c r="B5638" s="31">
        <v>45068</v>
      </c>
      <c r="C5638" s="31">
        <v>45064</v>
      </c>
      <c r="D5638" s="19" t="s">
        <v>1802</v>
      </c>
      <c r="E5638" s="19" t="str">
        <f>IF(ISBLANK(LeaveTracker[[#This Row],[Employee Name]]),"-----",VLOOKUP(LeaveTracker[[#This Row],[Employee Name]],Employees[[Employee Name]:[Office]],7))</f>
        <v>CENRO</v>
      </c>
      <c r="F5638" s="19" t="str">
        <f>IF(ISBLANK(LeaveTracker[[#This Row],[Employee Name]]),"-----",VLOOKUP(LeaveTracker[[#This Row],[Employee Name]],Employees[[Employee Name]:[Office]],6))</f>
        <v>CASUAL</v>
      </c>
      <c r="G5638" s="24">
        <v>45056</v>
      </c>
      <c r="H5638" s="24">
        <v>45058</v>
      </c>
      <c r="I5638" s="20" t="s">
        <v>81</v>
      </c>
      <c r="K5638" s="61" t="str">
        <f ca="1">LeaveTracker[[#This Row],[Days]]&amp;" "&amp;LeaveTracker[[#This Row],[Type of Leave]]</f>
        <v>3 SL</v>
      </c>
      <c r="L5638" s="23">
        <f ca="1">NETWORKDAYS(LeaveTracker[[#This Row],[Start Date]],LeaveTracker[[#This Row],[End Date]],lstHolidays)</f>
        <v>3</v>
      </c>
      <c r="M5638" s="27"/>
    </row>
    <row r="5639" spans="1:13" ht="30" customHeight="1" x14ac:dyDescent="0.3">
      <c r="A5639" s="27">
        <f t="shared" si="63"/>
        <v>1854</v>
      </c>
      <c r="B5639" s="31">
        <v>45068</v>
      </c>
      <c r="C5639" s="31">
        <v>45063</v>
      </c>
      <c r="D5639" s="19" t="s">
        <v>1901</v>
      </c>
      <c r="E5639" s="19" t="str">
        <f>IF(ISBLANK(LeaveTracker[[#This Row],[Employee Name]]),"-----",VLOOKUP(LeaveTracker[[#This Row],[Employee Name]],Employees[[Employee Name]:[Office]],7))</f>
        <v>TICC</v>
      </c>
      <c r="F5639" s="19" t="str">
        <f>IF(ISBLANK(LeaveTracker[[#This Row],[Employee Name]]),"-----",VLOOKUP(LeaveTracker[[#This Row],[Employee Name]],Employees[[Employee Name]:[Office]],6))</f>
        <v>CASUAL</v>
      </c>
      <c r="G5639" s="24">
        <v>45062</v>
      </c>
      <c r="H5639" s="24">
        <v>45062</v>
      </c>
      <c r="I5639" s="20" t="s">
        <v>81</v>
      </c>
      <c r="K5639" s="61" t="str">
        <f ca="1">LeaveTracker[[#This Row],[Days]]&amp;" "&amp;LeaveTracker[[#This Row],[Type of Leave]]</f>
        <v>1 SL</v>
      </c>
      <c r="L5639" s="23">
        <f ca="1">NETWORKDAYS(LeaveTracker[[#This Row],[Start Date]],LeaveTracker[[#This Row],[End Date]],lstHolidays)</f>
        <v>1</v>
      </c>
      <c r="M5639" s="27"/>
    </row>
    <row r="5640" spans="1:13" ht="30" customHeight="1" x14ac:dyDescent="0.3">
      <c r="A5640" s="27">
        <f t="shared" si="63"/>
        <v>1855</v>
      </c>
      <c r="B5640" s="31">
        <v>45068</v>
      </c>
      <c r="C5640" s="31">
        <v>45062</v>
      </c>
      <c r="D5640" s="19" t="s">
        <v>1865</v>
      </c>
      <c r="E5640" s="19" t="str">
        <f>IF(ISBLANK(LeaveTracker[[#This Row],[Employee Name]]),"-----",VLOOKUP(LeaveTracker[[#This Row],[Employee Name]],Employees[[Employee Name]:[Office]],7))</f>
        <v>TICC</v>
      </c>
      <c r="F5640" s="19" t="str">
        <f>IF(ISBLANK(LeaveTracker[[#This Row],[Employee Name]]),"-----",VLOOKUP(LeaveTracker[[#This Row],[Employee Name]],Employees[[Employee Name]:[Office]],6))</f>
        <v>CASUAL</v>
      </c>
      <c r="G5640" s="24">
        <v>45061</v>
      </c>
      <c r="H5640" s="24">
        <v>45061</v>
      </c>
      <c r="I5640" s="20" t="s">
        <v>81</v>
      </c>
      <c r="K5640" s="61" t="str">
        <f ca="1">LeaveTracker[[#This Row],[Days]]&amp;" "&amp;LeaveTracker[[#This Row],[Type of Leave]]</f>
        <v>1 SL</v>
      </c>
      <c r="L5640" s="23">
        <f ca="1">NETWORKDAYS(LeaveTracker[[#This Row],[Start Date]],LeaveTracker[[#This Row],[End Date]],lstHolidays)</f>
        <v>1</v>
      </c>
      <c r="M5640" s="27"/>
    </row>
    <row r="5641" spans="1:13" ht="30" customHeight="1" x14ac:dyDescent="0.3">
      <c r="A5641" s="27">
        <f t="shared" si="63"/>
        <v>1856</v>
      </c>
      <c r="B5641" s="31">
        <v>45068</v>
      </c>
      <c r="C5641" s="31">
        <v>45062</v>
      </c>
      <c r="D5641" s="19" t="s">
        <v>1821</v>
      </c>
      <c r="E5641" s="19" t="str">
        <f>IF(ISBLANK(LeaveTracker[[#This Row],[Employee Name]]),"-----",VLOOKUP(LeaveTracker[[#This Row],[Employee Name]],Employees[[Employee Name]:[Office]],7))</f>
        <v>TICC/TCCH</v>
      </c>
      <c r="F5641" s="19" t="str">
        <f>IF(ISBLANK(LeaveTracker[[#This Row],[Employee Name]]),"-----",VLOOKUP(LeaveTracker[[#This Row],[Employee Name]],Employees[[Employee Name]:[Office]],6))</f>
        <v>CASUAL</v>
      </c>
      <c r="G5641" s="24">
        <v>45058</v>
      </c>
      <c r="H5641" s="24">
        <v>45061</v>
      </c>
      <c r="I5641" s="20" t="s">
        <v>81</v>
      </c>
      <c r="K5641" s="61" t="str">
        <f ca="1">LeaveTracker[[#This Row],[Days]]&amp;" "&amp;LeaveTracker[[#This Row],[Type of Leave]]</f>
        <v>2 SL</v>
      </c>
      <c r="L5641" s="23">
        <f ca="1">NETWORKDAYS(LeaveTracker[[#This Row],[Start Date]],LeaveTracker[[#This Row],[End Date]],lstHolidays)</f>
        <v>2</v>
      </c>
      <c r="M5641" s="27"/>
    </row>
    <row r="5642" spans="1:13" ht="30" customHeight="1" x14ac:dyDescent="0.3">
      <c r="A5642" s="27">
        <f t="shared" si="63"/>
        <v>1857</v>
      </c>
      <c r="B5642" s="31">
        <v>45068</v>
      </c>
      <c r="C5642" s="31">
        <v>45063</v>
      </c>
      <c r="D5642" s="19" t="s">
        <v>1864</v>
      </c>
      <c r="E5642" s="19" t="str">
        <f>IF(ISBLANK(LeaveTracker[[#This Row],[Employee Name]]),"-----",VLOOKUP(LeaveTracker[[#This Row],[Employee Name]],Employees[[Employee Name]:[Office]],7))</f>
        <v>TICC</v>
      </c>
      <c r="F5642" s="19" t="str">
        <f>IF(ISBLANK(LeaveTracker[[#This Row],[Employee Name]]),"-----",VLOOKUP(LeaveTracker[[#This Row],[Employee Name]],Employees[[Employee Name]:[Office]],6))</f>
        <v>CASUAL</v>
      </c>
      <c r="G5642" s="24">
        <v>45071</v>
      </c>
      <c r="H5642" s="24">
        <v>45072</v>
      </c>
      <c r="I5642" s="20" t="s">
        <v>82</v>
      </c>
      <c r="K5642" s="61" t="str">
        <f ca="1">LeaveTracker[[#This Row],[Days]]&amp;" "&amp;LeaveTracker[[#This Row],[Type of Leave]]</f>
        <v>2 VL</v>
      </c>
      <c r="L5642" s="23">
        <f ca="1">NETWORKDAYS(LeaveTracker[[#This Row],[Start Date]],LeaveTracker[[#This Row],[End Date]],lstHolidays)</f>
        <v>2</v>
      </c>
      <c r="M5642" s="27"/>
    </row>
    <row r="5643" spans="1:13" ht="30" customHeight="1" x14ac:dyDescent="0.3">
      <c r="A5643" s="27">
        <f t="shared" si="63"/>
        <v>1858</v>
      </c>
      <c r="B5643" s="31">
        <v>45068</v>
      </c>
      <c r="C5643" s="31">
        <v>45064</v>
      </c>
      <c r="D5643" s="19" t="s">
        <v>1867</v>
      </c>
      <c r="E5643" s="19" t="str">
        <f>IF(ISBLANK(LeaveTracker[[#This Row],[Employee Name]]),"-----",VLOOKUP(LeaveTracker[[#This Row],[Employee Name]],Employees[[Employee Name]:[Office]],7))</f>
        <v>TCSNHS-ISHS</v>
      </c>
      <c r="F5643" s="19" t="str">
        <f>IF(ISBLANK(LeaveTracker[[#This Row],[Employee Name]]),"-----",VLOOKUP(LeaveTracker[[#This Row],[Employee Name]],Employees[[Employee Name]:[Office]],6))</f>
        <v>CASUAL</v>
      </c>
      <c r="G5643" s="24">
        <v>45061</v>
      </c>
      <c r="H5643" s="24">
        <v>45062</v>
      </c>
      <c r="I5643" s="20" t="s">
        <v>81</v>
      </c>
      <c r="K5643" s="61" t="str">
        <f ca="1">LeaveTracker[[#This Row],[Days]]&amp;" "&amp;LeaveTracker[[#This Row],[Type of Leave]]</f>
        <v>2 SL</v>
      </c>
      <c r="L5643" s="23">
        <f ca="1">NETWORKDAYS(LeaveTracker[[#This Row],[Start Date]],LeaveTracker[[#This Row],[End Date]],lstHolidays)</f>
        <v>2</v>
      </c>
      <c r="M5643" s="27"/>
    </row>
    <row r="5644" spans="1:13" ht="30" customHeight="1" x14ac:dyDescent="0.3">
      <c r="A5644" s="27">
        <f t="shared" si="63"/>
        <v>1859</v>
      </c>
      <c r="B5644" s="31">
        <v>45068</v>
      </c>
      <c r="C5644" s="31">
        <v>45064</v>
      </c>
      <c r="D5644" s="19" t="s">
        <v>1867</v>
      </c>
      <c r="E5644" s="19" t="str">
        <f>IF(ISBLANK(LeaveTracker[[#This Row],[Employee Name]]),"-----",VLOOKUP(LeaveTracker[[#This Row],[Employee Name]],Employees[[Employee Name]:[Office]],7))</f>
        <v>TCSNHS-ISHS</v>
      </c>
      <c r="F5644" s="19" t="str">
        <f>IF(ISBLANK(LeaveTracker[[#This Row],[Employee Name]]),"-----",VLOOKUP(LeaveTracker[[#This Row],[Employee Name]],Employees[[Employee Name]:[Office]],6))</f>
        <v>CASUAL</v>
      </c>
      <c r="G5644" s="24">
        <v>45054</v>
      </c>
      <c r="H5644" s="24">
        <v>45058</v>
      </c>
      <c r="I5644" s="20" t="s">
        <v>81</v>
      </c>
      <c r="K5644" s="61" t="str">
        <f ca="1">LeaveTracker[[#This Row],[Days]]&amp;" "&amp;LeaveTracker[[#This Row],[Type of Leave]]</f>
        <v>5 SL</v>
      </c>
      <c r="L5644" s="23">
        <f ca="1">NETWORKDAYS(LeaveTracker[[#This Row],[Start Date]],LeaveTracker[[#This Row],[End Date]],lstHolidays)</f>
        <v>5</v>
      </c>
      <c r="M5644" s="27"/>
    </row>
    <row r="5645" spans="1:13" ht="30" customHeight="1" x14ac:dyDescent="0.3">
      <c r="A5645" s="27">
        <f t="shared" si="63"/>
        <v>1860</v>
      </c>
      <c r="B5645" s="31">
        <v>45068</v>
      </c>
      <c r="C5645" s="31">
        <v>45061</v>
      </c>
      <c r="D5645" s="19" t="s">
        <v>1880</v>
      </c>
      <c r="E5645" s="19" t="str">
        <f>IF(ISBLANK(LeaveTracker[[#This Row],[Employee Name]]),"-----",VLOOKUP(LeaveTracker[[#This Row],[Employee Name]],Employees[[Employee Name]:[Office]],7))</f>
        <v>TICC</v>
      </c>
      <c r="F5645" s="19" t="str">
        <f>IF(ISBLANK(LeaveTracker[[#This Row],[Employee Name]]),"-----",VLOOKUP(LeaveTracker[[#This Row],[Employee Name]],Employees[[Employee Name]:[Office]],6))</f>
        <v>CASUAL</v>
      </c>
      <c r="G5645" s="24">
        <v>45056</v>
      </c>
      <c r="H5645" s="24">
        <v>45056</v>
      </c>
      <c r="I5645" s="20" t="s">
        <v>81</v>
      </c>
      <c r="K5645" s="61" t="str">
        <f ca="1">LeaveTracker[[#This Row],[Days]]&amp;" "&amp;LeaveTracker[[#This Row],[Type of Leave]]</f>
        <v>1 SL</v>
      </c>
      <c r="L5645" s="23">
        <f ca="1">NETWORKDAYS(LeaveTracker[[#This Row],[Start Date]],LeaveTracker[[#This Row],[End Date]],lstHolidays)</f>
        <v>1</v>
      </c>
      <c r="M5645" s="27"/>
    </row>
    <row r="5646" spans="1:13" ht="30" customHeight="1" x14ac:dyDescent="0.3">
      <c r="A5646" s="27">
        <f t="shared" si="63"/>
        <v>1861</v>
      </c>
      <c r="B5646" s="31">
        <v>45068</v>
      </c>
      <c r="C5646" s="31">
        <v>45063</v>
      </c>
      <c r="D5646" s="19" t="s">
        <v>2352</v>
      </c>
      <c r="E5646" s="19" t="str">
        <f>IF(ISBLANK(LeaveTracker[[#This Row],[Employee Name]]),"-----",VLOOKUP(LeaveTracker[[#This Row],[Employee Name]],Employees[[Employee Name]:[Office]],7))</f>
        <v>TICC</v>
      </c>
      <c r="F5646" s="19" t="str">
        <f>IF(ISBLANK(LeaveTracker[[#This Row],[Employee Name]]),"-----",VLOOKUP(LeaveTracker[[#This Row],[Employee Name]],Employees[[Employee Name]:[Office]],6))</f>
        <v>CASUAL</v>
      </c>
      <c r="G5646" s="24">
        <v>45072</v>
      </c>
      <c r="H5646" s="24">
        <v>45075</v>
      </c>
      <c r="I5646" s="19" t="s">
        <v>82</v>
      </c>
      <c r="K5646" s="61" t="str">
        <f ca="1">LeaveTracker[[#This Row],[Days]]&amp;" "&amp;LeaveTracker[[#This Row],[Type of Leave]]</f>
        <v>2 VL</v>
      </c>
      <c r="L5646" s="23">
        <f ca="1">NETWORKDAYS(LeaveTracker[[#This Row],[Start Date]],LeaveTracker[[#This Row],[End Date]],lstHolidays)</f>
        <v>2</v>
      </c>
      <c r="M5646" s="27"/>
    </row>
    <row r="5647" spans="1:13" ht="30" customHeight="1" x14ac:dyDescent="0.3">
      <c r="A5647" s="27">
        <f t="shared" si="63"/>
        <v>1862</v>
      </c>
      <c r="B5647" s="31">
        <v>45068</v>
      </c>
      <c r="C5647" s="31">
        <v>45061</v>
      </c>
      <c r="D5647" s="19" t="s">
        <v>2352</v>
      </c>
      <c r="E5647" s="19" t="str">
        <f>IF(ISBLANK(LeaveTracker[[#This Row],[Employee Name]]),"-----",VLOOKUP(LeaveTracker[[#This Row],[Employee Name]],Employees[[Employee Name]:[Office]],7))</f>
        <v>TICC</v>
      </c>
      <c r="F5647" s="19" t="str">
        <f>IF(ISBLANK(LeaveTracker[[#This Row],[Employee Name]]),"-----",VLOOKUP(LeaveTracker[[#This Row],[Employee Name]],Employees[[Employee Name]:[Office]],6))</f>
        <v>CASUAL</v>
      </c>
      <c r="G5647" s="24">
        <v>45049</v>
      </c>
      <c r="H5647" s="24">
        <v>45049</v>
      </c>
      <c r="I5647" s="20" t="s">
        <v>81</v>
      </c>
      <c r="K5647" s="61" t="str">
        <f ca="1">LeaveTracker[[#This Row],[Days]]&amp;" "&amp;LeaveTracker[[#This Row],[Type of Leave]]</f>
        <v>1 SL</v>
      </c>
      <c r="L5647" s="23">
        <f ca="1">NETWORKDAYS(LeaveTracker[[#This Row],[Start Date]],LeaveTracker[[#This Row],[End Date]],lstHolidays)</f>
        <v>1</v>
      </c>
      <c r="M5647" s="27"/>
    </row>
    <row r="5648" spans="1:13" ht="30" customHeight="1" x14ac:dyDescent="0.3">
      <c r="A5648" s="27">
        <v>1862</v>
      </c>
      <c r="B5648" s="31">
        <v>45068</v>
      </c>
      <c r="C5648" s="31">
        <v>45061</v>
      </c>
      <c r="D5648" s="19" t="s">
        <v>2352</v>
      </c>
      <c r="E5648" s="19" t="str">
        <f>IF(ISBLANK(LeaveTracker[[#This Row],[Employee Name]]),"-----",VLOOKUP(LeaveTracker[[#This Row],[Employee Name]],Employees[[Employee Name]:[Office]],7))</f>
        <v>TICC</v>
      </c>
      <c r="F5648" s="19" t="str">
        <f>IF(ISBLANK(LeaveTracker[[#This Row],[Employee Name]]),"-----",VLOOKUP(LeaveTracker[[#This Row],[Employee Name]],Employees[[Employee Name]:[Office]],6))</f>
        <v>CASUAL</v>
      </c>
      <c r="G5648" s="21">
        <v>45051</v>
      </c>
      <c r="H5648" s="24">
        <v>45051</v>
      </c>
      <c r="I5648" s="20" t="s">
        <v>81</v>
      </c>
      <c r="K5648" s="61" t="str">
        <f ca="1">LeaveTracker[[#This Row],[Days]]&amp;" "&amp;LeaveTracker[[#This Row],[Type of Leave]]</f>
        <v>1 SL</v>
      </c>
      <c r="L5648" s="23">
        <f ca="1">NETWORKDAYS(LeaveTracker[[#This Row],[Start Date]],LeaveTracker[[#This Row],[End Date]],lstHolidays)</f>
        <v>1</v>
      </c>
      <c r="M5648" s="27"/>
    </row>
    <row r="5649" spans="1:13" ht="30" customHeight="1" x14ac:dyDescent="0.3">
      <c r="A5649" s="27">
        <v>1862</v>
      </c>
      <c r="B5649" s="31">
        <v>45068</v>
      </c>
      <c r="C5649" s="31">
        <v>45061</v>
      </c>
      <c r="D5649" s="19" t="s">
        <v>2352</v>
      </c>
      <c r="E5649" s="19" t="str">
        <f>IF(ISBLANK(LeaveTracker[[#This Row],[Employee Name]]),"-----",VLOOKUP(LeaveTracker[[#This Row],[Employee Name]],Employees[[Employee Name]:[Office]],7))</f>
        <v>TICC</v>
      </c>
      <c r="F5649" s="19" t="str">
        <f>IF(ISBLANK(LeaveTracker[[#This Row],[Employee Name]]),"-----",VLOOKUP(LeaveTracker[[#This Row],[Employee Name]],Employees[[Employee Name]:[Office]],6))</f>
        <v>CASUAL</v>
      </c>
      <c r="G5649" s="24">
        <v>45054</v>
      </c>
      <c r="H5649" s="24">
        <v>45058</v>
      </c>
      <c r="I5649" s="20" t="s">
        <v>81</v>
      </c>
      <c r="K5649" s="61" t="str">
        <f ca="1">LeaveTracker[[#This Row],[Days]]&amp;" "&amp;LeaveTracker[[#This Row],[Type of Leave]]</f>
        <v>5 SL</v>
      </c>
      <c r="L5649" s="23">
        <f ca="1">NETWORKDAYS(LeaveTracker[[#This Row],[Start Date]],LeaveTracker[[#This Row],[End Date]],lstHolidays)</f>
        <v>5</v>
      </c>
      <c r="M5649" s="27"/>
    </row>
    <row r="5650" spans="1:13" ht="30" customHeight="1" x14ac:dyDescent="0.3">
      <c r="A5650" s="27">
        <f t="shared" si="63"/>
        <v>1863</v>
      </c>
      <c r="B5650" s="31">
        <v>45068</v>
      </c>
      <c r="C5650" s="31">
        <v>45063</v>
      </c>
      <c r="D5650" s="19" t="s">
        <v>2354</v>
      </c>
      <c r="E5650" s="19" t="str">
        <f>IF(ISBLANK(LeaveTracker[[#This Row],[Employee Name]]),"-----",VLOOKUP(LeaveTracker[[#This Row],[Employee Name]],Employees[[Employee Name]:[Office]],7))</f>
        <v>CEO</v>
      </c>
      <c r="F5650" s="19" t="str">
        <f>IF(ISBLANK(LeaveTracker[[#This Row],[Employee Name]]),"-----",VLOOKUP(LeaveTracker[[#This Row],[Employee Name]],Employees[[Employee Name]:[Office]],6))</f>
        <v>CASUAL</v>
      </c>
      <c r="G5650" s="24">
        <v>45062</v>
      </c>
      <c r="H5650" s="24">
        <v>45062</v>
      </c>
      <c r="I5650" s="19" t="s">
        <v>298</v>
      </c>
      <c r="J5650" s="43" t="s">
        <v>1003</v>
      </c>
      <c r="K5650" s="61" t="str">
        <f ca="1">LeaveTracker[[#This Row],[Days]]&amp;" "&amp;LeaveTracker[[#This Row],[Type of Leave]]</f>
        <v>1 OTHER</v>
      </c>
      <c r="L5650" s="23">
        <f ca="1">NETWORKDAYS(LeaveTracker[[#This Row],[Start Date]],LeaveTracker[[#This Row],[End Date]],lstHolidays)</f>
        <v>1</v>
      </c>
      <c r="M5650" s="27"/>
    </row>
    <row r="5651" spans="1:13" ht="30" customHeight="1" x14ac:dyDescent="0.3">
      <c r="A5651" s="27">
        <f t="shared" si="63"/>
        <v>1864</v>
      </c>
      <c r="B5651" s="31">
        <v>45068</v>
      </c>
      <c r="C5651" s="31">
        <v>45065</v>
      </c>
      <c r="D5651" s="19" t="s">
        <v>671</v>
      </c>
      <c r="E5651" s="19" t="str">
        <f>IF(ISBLANK(LeaveTracker[[#This Row],[Employee Name]]),"-----",VLOOKUP(LeaveTracker[[#This Row],[Employee Name]],Employees[[Employee Name]:[Office]],7))</f>
        <v>SP</v>
      </c>
      <c r="F5651" s="19" t="str">
        <f>IF(ISBLANK(LeaveTracker[[#This Row],[Employee Name]]),"-----",VLOOKUP(LeaveTracker[[#This Row],[Employee Name]],Employees[[Employee Name]:[Office]],6))</f>
        <v>REGULAR</v>
      </c>
      <c r="G5651" s="24">
        <v>45064</v>
      </c>
      <c r="H5651" s="24">
        <v>45064</v>
      </c>
      <c r="I5651" s="20" t="s">
        <v>81</v>
      </c>
      <c r="K5651" s="61" t="str">
        <f ca="1">LeaveTracker[[#This Row],[Days]]&amp;" "&amp;LeaveTracker[[#This Row],[Type of Leave]]</f>
        <v>1 SL</v>
      </c>
      <c r="L5651" s="23">
        <f ca="1">NETWORKDAYS(LeaveTracker[[#This Row],[Start Date]],LeaveTracker[[#This Row],[End Date]],lstHolidays)</f>
        <v>1</v>
      </c>
      <c r="M5651" s="27"/>
    </row>
    <row r="5652" spans="1:13" ht="30" customHeight="1" x14ac:dyDescent="0.3">
      <c r="A5652" s="27">
        <f t="shared" si="63"/>
        <v>1865</v>
      </c>
      <c r="B5652" s="31">
        <v>45068</v>
      </c>
      <c r="C5652" s="31">
        <v>45064</v>
      </c>
      <c r="D5652" s="19" t="s">
        <v>2030</v>
      </c>
      <c r="E5652" s="19" t="str">
        <f>IF(ISBLANK(LeaveTracker[[#This Row],[Employee Name]]),"-----",VLOOKUP(LeaveTracker[[#This Row],[Employee Name]],Employees[[Employee Name]:[Office]],7))</f>
        <v>EDP</v>
      </c>
      <c r="F5652" s="19" t="str">
        <f>IF(ISBLANK(LeaveTracker[[#This Row],[Employee Name]]),"-----",VLOOKUP(LeaveTracker[[#This Row],[Employee Name]],Employees[[Employee Name]:[Office]],6))</f>
        <v>CASUAL</v>
      </c>
      <c r="G5652" s="24">
        <v>45063</v>
      </c>
      <c r="H5652" s="24">
        <v>45063</v>
      </c>
      <c r="I5652" s="20" t="s">
        <v>81</v>
      </c>
      <c r="K5652" s="61" t="str">
        <f ca="1">LeaveTracker[[#This Row],[Days]]&amp;" "&amp;LeaveTracker[[#This Row],[Type of Leave]]</f>
        <v>1 SL</v>
      </c>
      <c r="L5652" s="23">
        <f ca="1">NETWORKDAYS(LeaveTracker[[#This Row],[Start Date]],LeaveTracker[[#This Row],[End Date]],lstHolidays)</f>
        <v>1</v>
      </c>
      <c r="M5652" s="27"/>
    </row>
    <row r="5653" spans="1:13" ht="30" customHeight="1" x14ac:dyDescent="0.3">
      <c r="A5653" s="27">
        <f t="shared" si="63"/>
        <v>1866</v>
      </c>
      <c r="B5653" s="31">
        <v>45068</v>
      </c>
      <c r="C5653" s="31">
        <v>45047</v>
      </c>
      <c r="D5653" s="19" t="s">
        <v>2227</v>
      </c>
      <c r="E5653" s="19" t="str">
        <f>IF(ISBLANK(LeaveTracker[[#This Row],[Employee Name]]),"-----",VLOOKUP(LeaveTracker[[#This Row],[Employee Name]],Employees[[Employee Name]:[Office]],7))</f>
        <v>CENRO</v>
      </c>
      <c r="F5653" s="19">
        <f>IF(ISBLANK(LeaveTracker[[#This Row],[Employee Name]]),"-----",VLOOKUP(LeaveTracker[[#This Row],[Employee Name]],Employees[[Employee Name]:[Office]],6))</f>
        <v>0</v>
      </c>
      <c r="G5653" s="24">
        <v>45049</v>
      </c>
      <c r="H5653" s="24">
        <v>45049</v>
      </c>
      <c r="I5653" s="20" t="s">
        <v>82</v>
      </c>
      <c r="K5653" s="61" t="str">
        <f ca="1">LeaveTracker[[#This Row],[Days]]&amp;" "&amp;LeaveTracker[[#This Row],[Type of Leave]]</f>
        <v>1 VL</v>
      </c>
      <c r="L5653" s="23">
        <f ca="1">NETWORKDAYS(LeaveTracker[[#This Row],[Start Date]],LeaveTracker[[#This Row],[End Date]],lstHolidays)</f>
        <v>1</v>
      </c>
      <c r="M5653" s="27"/>
    </row>
    <row r="5654" spans="1:13" ht="30" customHeight="1" x14ac:dyDescent="0.3">
      <c r="A5654" s="27">
        <v>1866</v>
      </c>
      <c r="B5654" s="31">
        <v>45068</v>
      </c>
      <c r="C5654" s="31">
        <v>45047</v>
      </c>
      <c r="D5654" s="19" t="s">
        <v>2227</v>
      </c>
      <c r="E5654" s="19" t="str">
        <f>IF(ISBLANK(LeaveTracker[[#This Row],[Employee Name]]),"-----",VLOOKUP(LeaveTracker[[#This Row],[Employee Name]],Employees[[Employee Name]:[Office]],7))</f>
        <v>CENRO</v>
      </c>
      <c r="F5654" s="19">
        <f>IF(ISBLANK(LeaveTracker[[#This Row],[Employee Name]]),"-----",VLOOKUP(LeaveTracker[[#This Row],[Employee Name]],Employees[[Employee Name]:[Office]],6))</f>
        <v>0</v>
      </c>
      <c r="G5654" s="24">
        <v>45051</v>
      </c>
      <c r="H5654" s="21">
        <v>45051</v>
      </c>
      <c r="I5654" s="20" t="s">
        <v>82</v>
      </c>
      <c r="K5654" s="61" t="str">
        <f ca="1">LeaveTracker[[#This Row],[Days]]&amp;" "&amp;LeaveTracker[[#This Row],[Type of Leave]]</f>
        <v>1 VL</v>
      </c>
      <c r="L5654" s="23">
        <f ca="1">NETWORKDAYS(LeaveTracker[[#This Row],[Start Date]],LeaveTracker[[#This Row],[End Date]],lstHolidays)</f>
        <v>1</v>
      </c>
      <c r="M5654" s="27"/>
    </row>
    <row r="5655" spans="1:13" ht="30" customHeight="1" x14ac:dyDescent="0.3">
      <c r="A5655" s="27">
        <v>1866</v>
      </c>
      <c r="B5655" s="31">
        <v>45068</v>
      </c>
      <c r="C5655" s="31">
        <v>45047</v>
      </c>
      <c r="D5655" s="19" t="s">
        <v>2227</v>
      </c>
      <c r="E5655" s="19" t="str">
        <f>IF(ISBLANK(LeaveTracker[[#This Row],[Employee Name]]),"-----",VLOOKUP(LeaveTracker[[#This Row],[Employee Name]],Employees[[Employee Name]:[Office]],7))</f>
        <v>CENRO</v>
      </c>
      <c r="F5655" s="19">
        <f>IF(ISBLANK(LeaveTracker[[#This Row],[Employee Name]]),"-----",VLOOKUP(LeaveTracker[[#This Row],[Employee Name]],Employees[[Employee Name]:[Office]],6))</f>
        <v>0</v>
      </c>
      <c r="G5655" s="24">
        <v>45055</v>
      </c>
      <c r="H5655" s="24">
        <v>45055</v>
      </c>
      <c r="I5655" s="20" t="s">
        <v>82</v>
      </c>
      <c r="K5655" s="61" t="str">
        <f ca="1">LeaveTracker[[#This Row],[Days]]&amp;" "&amp;LeaveTracker[[#This Row],[Type of Leave]]</f>
        <v>1 VL</v>
      </c>
      <c r="L5655" s="23">
        <f ca="1">NETWORKDAYS(LeaveTracker[[#This Row],[Start Date]],LeaveTracker[[#This Row],[End Date]],lstHolidays)</f>
        <v>1</v>
      </c>
      <c r="M5655" s="27"/>
    </row>
    <row r="5656" spans="1:13" ht="30" customHeight="1" x14ac:dyDescent="0.3">
      <c r="A5656" s="27">
        <v>1866</v>
      </c>
      <c r="B5656" s="31">
        <v>45068</v>
      </c>
      <c r="C5656" s="31">
        <v>45047</v>
      </c>
      <c r="D5656" s="19" t="s">
        <v>2227</v>
      </c>
      <c r="E5656" s="19" t="str">
        <f>IF(ISBLANK(LeaveTracker[[#This Row],[Employee Name]]),"-----",VLOOKUP(LeaveTracker[[#This Row],[Employee Name]],Employees[[Employee Name]:[Office]],7))</f>
        <v>CENRO</v>
      </c>
      <c r="F5656" s="19">
        <f>IF(ISBLANK(LeaveTracker[[#This Row],[Employee Name]]),"-----",VLOOKUP(LeaveTracker[[#This Row],[Employee Name]],Employees[[Employee Name]:[Office]],6))</f>
        <v>0</v>
      </c>
      <c r="G5656" s="24">
        <v>45058</v>
      </c>
      <c r="H5656" s="24">
        <v>45058</v>
      </c>
      <c r="I5656" s="20" t="s">
        <v>82</v>
      </c>
      <c r="K5656" s="61" t="str">
        <f ca="1">LeaveTracker[[#This Row],[Days]]&amp;" "&amp;LeaveTracker[[#This Row],[Type of Leave]]</f>
        <v>1 VL</v>
      </c>
      <c r="L5656" s="23">
        <f ca="1">NETWORKDAYS(LeaveTracker[[#This Row],[Start Date]],LeaveTracker[[#This Row],[End Date]],lstHolidays)</f>
        <v>1</v>
      </c>
      <c r="M5656" s="27"/>
    </row>
    <row r="5657" spans="1:13" ht="30" customHeight="1" x14ac:dyDescent="0.3">
      <c r="A5657" s="27">
        <v>1866</v>
      </c>
      <c r="B5657" s="31">
        <v>45068</v>
      </c>
      <c r="C5657" s="31">
        <v>45047</v>
      </c>
      <c r="D5657" s="19" t="s">
        <v>2227</v>
      </c>
      <c r="E5657" s="19" t="str">
        <f>IF(ISBLANK(LeaveTracker[[#This Row],[Employee Name]]),"-----",VLOOKUP(LeaveTracker[[#This Row],[Employee Name]],Employees[[Employee Name]:[Office]],7))</f>
        <v>CENRO</v>
      </c>
      <c r="F5657" s="19">
        <f>IF(ISBLANK(LeaveTracker[[#This Row],[Employee Name]]),"-----",VLOOKUP(LeaveTracker[[#This Row],[Employee Name]],Employees[[Employee Name]:[Office]],6))</f>
        <v>0</v>
      </c>
      <c r="G5657" s="24">
        <v>45063</v>
      </c>
      <c r="H5657" s="24">
        <v>45063</v>
      </c>
      <c r="I5657" s="20" t="s">
        <v>82</v>
      </c>
      <c r="K5657" s="61" t="str">
        <f ca="1">LeaveTracker[[#This Row],[Days]]&amp;" "&amp;LeaveTracker[[#This Row],[Type of Leave]]</f>
        <v>1 VL</v>
      </c>
      <c r="L5657" s="23">
        <f ca="1">NETWORKDAYS(LeaveTracker[[#This Row],[Start Date]],LeaveTracker[[#This Row],[End Date]],lstHolidays)</f>
        <v>1</v>
      </c>
      <c r="M5657" s="27"/>
    </row>
    <row r="5658" spans="1:13" ht="30" customHeight="1" x14ac:dyDescent="0.3">
      <c r="A5658" s="27">
        <v>1866</v>
      </c>
      <c r="B5658" s="31">
        <v>45068</v>
      </c>
      <c r="C5658" s="31">
        <v>45047</v>
      </c>
      <c r="D5658" s="19" t="s">
        <v>2227</v>
      </c>
      <c r="E5658" s="19" t="str">
        <f>IF(ISBLANK(LeaveTracker[[#This Row],[Employee Name]]),"-----",VLOOKUP(LeaveTracker[[#This Row],[Employee Name]],Employees[[Employee Name]:[Office]],7))</f>
        <v>CENRO</v>
      </c>
      <c r="F5658" s="19">
        <f>IF(ISBLANK(LeaveTracker[[#This Row],[Employee Name]]),"-----",VLOOKUP(LeaveTracker[[#This Row],[Employee Name]],Employees[[Employee Name]:[Office]],6))</f>
        <v>0</v>
      </c>
      <c r="G5658" s="24">
        <v>45065</v>
      </c>
      <c r="H5658" s="24">
        <v>45065</v>
      </c>
      <c r="I5658" s="20" t="s">
        <v>82</v>
      </c>
      <c r="K5658" s="61" t="str">
        <f ca="1">LeaveTracker[[#This Row],[Days]]&amp;" "&amp;LeaveTracker[[#This Row],[Type of Leave]]</f>
        <v>1 VL</v>
      </c>
      <c r="L5658" s="23">
        <f ca="1">NETWORKDAYS(LeaveTracker[[#This Row],[Start Date]],LeaveTracker[[#This Row],[End Date]],lstHolidays)</f>
        <v>1</v>
      </c>
      <c r="M5658" s="27"/>
    </row>
    <row r="5659" spans="1:13" ht="30" customHeight="1" x14ac:dyDescent="0.3">
      <c r="A5659" s="27">
        <v>1866</v>
      </c>
      <c r="B5659" s="31">
        <v>45068</v>
      </c>
      <c r="C5659" s="31">
        <v>45047</v>
      </c>
      <c r="D5659" s="19" t="s">
        <v>2227</v>
      </c>
      <c r="E5659" s="19" t="str">
        <f>IF(ISBLANK(LeaveTracker[[#This Row],[Employee Name]]),"-----",VLOOKUP(LeaveTracker[[#This Row],[Employee Name]],Employees[[Employee Name]:[Office]],7))</f>
        <v>CENRO</v>
      </c>
      <c r="F5659" s="19">
        <f>IF(ISBLANK(LeaveTracker[[#This Row],[Employee Name]]),"-----",VLOOKUP(LeaveTracker[[#This Row],[Employee Name]],Employees[[Employee Name]:[Office]],6))</f>
        <v>0</v>
      </c>
      <c r="G5659" s="24">
        <v>45069</v>
      </c>
      <c r="H5659" s="24">
        <v>45069</v>
      </c>
      <c r="I5659" s="20" t="s">
        <v>82</v>
      </c>
      <c r="K5659" s="61" t="str">
        <f ca="1">LeaveTracker[[#This Row],[Days]]&amp;" "&amp;LeaveTracker[[#This Row],[Type of Leave]]</f>
        <v>1 VL</v>
      </c>
      <c r="L5659" s="23">
        <f ca="1">NETWORKDAYS(LeaveTracker[[#This Row],[Start Date]],LeaveTracker[[#This Row],[End Date]],lstHolidays)</f>
        <v>1</v>
      </c>
      <c r="M5659" s="27"/>
    </row>
    <row r="5660" spans="1:13" ht="30" customHeight="1" x14ac:dyDescent="0.3">
      <c r="A5660" s="27">
        <v>1866</v>
      </c>
      <c r="B5660" s="31">
        <v>45068</v>
      </c>
      <c r="C5660" s="31">
        <v>45047</v>
      </c>
      <c r="D5660" s="19" t="s">
        <v>2227</v>
      </c>
      <c r="E5660" s="19" t="str">
        <f>IF(ISBLANK(LeaveTracker[[#This Row],[Employee Name]]),"-----",VLOOKUP(LeaveTracker[[#This Row],[Employee Name]],Employees[[Employee Name]:[Office]],7))</f>
        <v>CENRO</v>
      </c>
      <c r="F5660" s="19">
        <f>IF(ISBLANK(LeaveTracker[[#This Row],[Employee Name]]),"-----",VLOOKUP(LeaveTracker[[#This Row],[Employee Name]],Employees[[Employee Name]:[Office]],6))</f>
        <v>0</v>
      </c>
      <c r="G5660" s="24">
        <v>45072</v>
      </c>
      <c r="H5660" s="24">
        <v>45072</v>
      </c>
      <c r="I5660" s="20" t="s">
        <v>82</v>
      </c>
      <c r="K5660" s="61" t="str">
        <f ca="1">LeaveTracker[[#This Row],[Days]]&amp;" "&amp;LeaveTracker[[#This Row],[Type of Leave]]</f>
        <v>1 VL</v>
      </c>
      <c r="L5660" s="23">
        <f ca="1">NETWORKDAYS(LeaveTracker[[#This Row],[Start Date]],LeaveTracker[[#This Row],[End Date]],lstHolidays)</f>
        <v>1</v>
      </c>
      <c r="M5660" s="27"/>
    </row>
    <row r="5661" spans="1:13" ht="30" customHeight="1" x14ac:dyDescent="0.3">
      <c r="A5661" s="27">
        <f t="shared" si="63"/>
        <v>1867</v>
      </c>
      <c r="B5661" s="31">
        <v>45068</v>
      </c>
      <c r="C5661" s="31">
        <v>45047</v>
      </c>
      <c r="D5661" s="19" t="s">
        <v>2227</v>
      </c>
      <c r="E5661" s="19" t="str">
        <f>IF(ISBLANK(LeaveTracker[[#This Row],[Employee Name]]),"-----",VLOOKUP(LeaveTracker[[#This Row],[Employee Name]],Employees[[Employee Name]:[Office]],7))</f>
        <v>CENRO</v>
      </c>
      <c r="F5661" s="19">
        <f>IF(ISBLANK(LeaveTracker[[#This Row],[Employee Name]]),"-----",VLOOKUP(LeaveTracker[[#This Row],[Employee Name]],Employees[[Employee Name]:[Office]],6))</f>
        <v>0</v>
      </c>
      <c r="G5661" s="24">
        <v>45066</v>
      </c>
      <c r="H5661" s="24">
        <v>45066</v>
      </c>
      <c r="I5661" s="20" t="s">
        <v>82</v>
      </c>
      <c r="K5661" s="61" t="str">
        <f>LeaveTracker[[#This Row],[Days]]&amp;" "&amp;LeaveTracker[[#This Row],[Type of Leave]]</f>
        <v>1 VL</v>
      </c>
      <c r="L5661" s="23">
        <v>1</v>
      </c>
      <c r="M5661" s="27"/>
    </row>
    <row r="5662" spans="1:13" ht="30" customHeight="1" x14ac:dyDescent="0.3">
      <c r="A5662" s="27">
        <v>1867</v>
      </c>
      <c r="B5662" s="31">
        <v>45068</v>
      </c>
      <c r="C5662" s="31">
        <v>45047</v>
      </c>
      <c r="D5662" s="19" t="s">
        <v>2227</v>
      </c>
      <c r="E5662" s="19" t="str">
        <f>IF(ISBLANK(LeaveTracker[[#This Row],[Employee Name]]),"-----",VLOOKUP(LeaveTracker[[#This Row],[Employee Name]],Employees[[Employee Name]:[Office]],7))</f>
        <v>CENRO</v>
      </c>
      <c r="F5662" s="19">
        <f>IF(ISBLANK(LeaveTracker[[#This Row],[Employee Name]]),"-----",VLOOKUP(LeaveTracker[[#This Row],[Employee Name]],Employees[[Employee Name]:[Office]],6))</f>
        <v>0</v>
      </c>
      <c r="G5662" s="24">
        <v>45074</v>
      </c>
      <c r="H5662" s="24">
        <v>45074</v>
      </c>
      <c r="I5662" s="20" t="s">
        <v>82</v>
      </c>
      <c r="K5662" s="61" t="str">
        <f>LeaveTracker[[#This Row],[Days]]&amp;" "&amp;LeaveTracker[[#This Row],[Type of Leave]]</f>
        <v>1 VL</v>
      </c>
      <c r="L5662" s="23">
        <v>1</v>
      </c>
      <c r="M5662" s="27"/>
    </row>
    <row r="5663" spans="1:13" ht="30" customHeight="1" x14ac:dyDescent="0.3">
      <c r="A5663" s="27">
        <f t="shared" si="63"/>
        <v>1868</v>
      </c>
      <c r="B5663" s="31">
        <v>45068</v>
      </c>
      <c r="C5663" s="31">
        <v>45063</v>
      </c>
      <c r="D5663" s="19" t="s">
        <v>1974</v>
      </c>
      <c r="E5663" s="19" t="str">
        <f>IF(ISBLANK(LeaveTracker[[#This Row],[Employee Name]]),"-----",VLOOKUP(LeaveTracker[[#This Row],[Employee Name]],Employees[[Employee Name]:[Office]],7))</f>
        <v>CENRO</v>
      </c>
      <c r="F5663" s="19">
        <f>IF(ISBLANK(LeaveTracker[[#This Row],[Employee Name]]),"-----",VLOOKUP(LeaveTracker[[#This Row],[Employee Name]],Employees[[Employee Name]:[Office]],6))</f>
        <v>0</v>
      </c>
      <c r="G5663" s="24">
        <v>45062</v>
      </c>
      <c r="H5663" s="24">
        <v>45062</v>
      </c>
      <c r="I5663" s="20" t="s">
        <v>81</v>
      </c>
      <c r="K5663" s="61" t="str">
        <f ca="1">LeaveTracker[[#This Row],[Days]]&amp;" "&amp;LeaveTracker[[#This Row],[Type of Leave]]</f>
        <v>1 SL</v>
      </c>
      <c r="L5663" s="23">
        <f ca="1">NETWORKDAYS(LeaveTracker[[#This Row],[Start Date]],LeaveTracker[[#This Row],[End Date]],lstHolidays)</f>
        <v>1</v>
      </c>
      <c r="M5663" s="27"/>
    </row>
    <row r="5664" spans="1:13" ht="30" customHeight="1" x14ac:dyDescent="0.3">
      <c r="A5664" s="27">
        <f t="shared" si="63"/>
        <v>1869</v>
      </c>
      <c r="B5664" s="31">
        <v>45068</v>
      </c>
      <c r="C5664" s="31">
        <v>45063</v>
      </c>
      <c r="D5664" s="19" t="s">
        <v>1974</v>
      </c>
      <c r="E5664" s="19" t="str">
        <f>IF(ISBLANK(LeaveTracker[[#This Row],[Employee Name]]),"-----",VLOOKUP(LeaveTracker[[#This Row],[Employee Name]],Employees[[Employee Name]:[Office]],7))</f>
        <v>CENRO</v>
      </c>
      <c r="F5664" s="19">
        <f>IF(ISBLANK(LeaveTracker[[#This Row],[Employee Name]]),"-----",VLOOKUP(LeaveTracker[[#This Row],[Employee Name]],Employees[[Employee Name]:[Office]],6))</f>
        <v>0</v>
      </c>
      <c r="G5664" s="24">
        <v>45057</v>
      </c>
      <c r="H5664" s="24">
        <v>45059</v>
      </c>
      <c r="I5664" s="20" t="s">
        <v>81</v>
      </c>
      <c r="K5664" s="61" t="str">
        <f ca="1">LeaveTracker[[#This Row],[Days]]&amp;" "&amp;LeaveTracker[[#This Row],[Type of Leave]]</f>
        <v>2 SL</v>
      </c>
      <c r="L5664" s="23">
        <f ca="1">NETWORKDAYS(LeaveTracker[[#This Row],[Start Date]],LeaveTracker[[#This Row],[End Date]],lstHolidays)</f>
        <v>2</v>
      </c>
      <c r="M5664" s="27"/>
    </row>
    <row r="5665" spans="1:13" ht="30" customHeight="1" x14ac:dyDescent="0.3">
      <c r="A5665" s="27">
        <f t="shared" ref="A5665:A5728" si="64">A5664+1</f>
        <v>1870</v>
      </c>
      <c r="B5665" s="31">
        <v>45068</v>
      </c>
      <c r="C5665" s="31">
        <v>45064</v>
      </c>
      <c r="D5665" s="19" t="s">
        <v>1883</v>
      </c>
      <c r="E5665" s="19" t="str">
        <f>IF(ISBLANK(LeaveTracker[[#This Row],[Employee Name]]),"-----",VLOOKUP(LeaveTracker[[#This Row],[Employee Name]],Employees[[Employee Name]:[Office]],7))</f>
        <v>CENRO</v>
      </c>
      <c r="F5665" s="19" t="str">
        <f>IF(ISBLANK(LeaveTracker[[#This Row],[Employee Name]]),"-----",VLOOKUP(LeaveTracker[[#This Row],[Employee Name]],Employees[[Employee Name]:[Office]],6))</f>
        <v>CASUAL</v>
      </c>
      <c r="G5665" s="24">
        <v>45059</v>
      </c>
      <c r="H5665" s="24">
        <v>45061</v>
      </c>
      <c r="I5665" s="20" t="s">
        <v>81</v>
      </c>
      <c r="K5665" s="61" t="str">
        <f ca="1">LeaveTracker[[#This Row],[Days]]&amp;" "&amp;LeaveTracker[[#This Row],[Type of Leave]]</f>
        <v>1 SL</v>
      </c>
      <c r="L5665" s="23">
        <f ca="1">NETWORKDAYS(LeaveTracker[[#This Row],[Start Date]],LeaveTracker[[#This Row],[End Date]],lstHolidays)</f>
        <v>1</v>
      </c>
      <c r="M5665" s="27"/>
    </row>
    <row r="5666" spans="1:13" ht="30" customHeight="1" x14ac:dyDescent="0.3">
      <c r="A5666" s="27">
        <f t="shared" si="64"/>
        <v>1871</v>
      </c>
      <c r="B5666" s="31">
        <v>45068</v>
      </c>
      <c r="C5666" s="31">
        <v>45057</v>
      </c>
      <c r="D5666" s="19" t="s">
        <v>735</v>
      </c>
      <c r="E5666" s="19" t="str">
        <f>IF(ISBLANK(LeaveTracker[[#This Row],[Employee Name]]),"-----",VLOOKUP(LeaveTracker[[#This Row],[Employee Name]],Employees[[Employee Name]:[Office]],7))</f>
        <v>SP</v>
      </c>
      <c r="F5666" s="19" t="str">
        <f>IF(ISBLANK(LeaveTracker[[#This Row],[Employee Name]]),"-----",VLOOKUP(LeaveTracker[[#This Row],[Employee Name]],Employees[[Employee Name]:[Office]],6))</f>
        <v>REGULAR</v>
      </c>
      <c r="G5666" s="24">
        <v>45055</v>
      </c>
      <c r="H5666" s="24">
        <v>45056</v>
      </c>
      <c r="I5666" s="20" t="s">
        <v>81</v>
      </c>
      <c r="K5666" s="61" t="str">
        <f ca="1">LeaveTracker[[#This Row],[Days]]&amp;" "&amp;LeaveTracker[[#This Row],[Type of Leave]]</f>
        <v>2 SL</v>
      </c>
      <c r="L5666" s="23">
        <f ca="1">NETWORKDAYS(LeaveTracker[[#This Row],[Start Date]],LeaveTracker[[#This Row],[End Date]],lstHolidays)</f>
        <v>2</v>
      </c>
      <c r="M5666" s="27"/>
    </row>
    <row r="5667" spans="1:13" ht="30" customHeight="1" x14ac:dyDescent="0.3">
      <c r="A5667" s="27">
        <f t="shared" si="64"/>
        <v>1872</v>
      </c>
      <c r="B5667" s="31">
        <v>45068</v>
      </c>
      <c r="C5667" s="31">
        <v>45061</v>
      </c>
      <c r="D5667" s="19" t="s">
        <v>2290</v>
      </c>
      <c r="E5667" s="19" t="str">
        <f>IF(ISBLANK(LeaveTracker[[#This Row],[Employee Name]]),"-----",VLOOKUP(LeaveTracker[[#This Row],[Employee Name]],Employees[[Employee Name]:[Office]],7))</f>
        <v>OSP</v>
      </c>
      <c r="F5667" s="19">
        <f>IF(ISBLANK(LeaveTracker[[#This Row],[Employee Name]]),"-----",VLOOKUP(LeaveTracker[[#This Row],[Employee Name]],Employees[[Employee Name]:[Office]],6))</f>
        <v>0</v>
      </c>
      <c r="G5667" s="24">
        <v>45057</v>
      </c>
      <c r="H5667" s="24">
        <v>45058</v>
      </c>
      <c r="I5667" s="20" t="s">
        <v>81</v>
      </c>
      <c r="K5667" s="61" t="str">
        <f ca="1">LeaveTracker[[#This Row],[Days]]&amp;" "&amp;LeaveTracker[[#This Row],[Type of Leave]]</f>
        <v>2 SL</v>
      </c>
      <c r="L5667" s="23">
        <f ca="1">NETWORKDAYS(LeaveTracker[[#This Row],[Start Date]],LeaveTracker[[#This Row],[End Date]],lstHolidays)</f>
        <v>2</v>
      </c>
      <c r="M5667" s="27"/>
    </row>
    <row r="5668" spans="1:13" ht="30" customHeight="1" x14ac:dyDescent="0.3">
      <c r="A5668" s="27">
        <f t="shared" si="64"/>
        <v>1873</v>
      </c>
      <c r="B5668" s="31">
        <v>45068</v>
      </c>
      <c r="C5668" s="31">
        <v>45059</v>
      </c>
      <c r="D5668" s="19" t="s">
        <v>2356</v>
      </c>
      <c r="E5668" s="19" t="str">
        <f>IF(ISBLANK(LeaveTracker[[#This Row],[Employee Name]]),"-----",VLOOKUP(LeaveTracker[[#This Row],[Employee Name]],Employees[[Employee Name]:[Office]],7))</f>
        <v>CPDO</v>
      </c>
      <c r="F5668" s="19">
        <f>IF(ISBLANK(LeaveTracker[[#This Row],[Employee Name]]),"-----",VLOOKUP(LeaveTracker[[#This Row],[Employee Name]],Employees[[Employee Name]:[Office]],6))</f>
        <v>0</v>
      </c>
      <c r="G5668" s="24">
        <v>45058</v>
      </c>
      <c r="H5668" s="24">
        <v>45058</v>
      </c>
      <c r="I5668" s="20" t="s">
        <v>81</v>
      </c>
      <c r="K5668" s="61" t="str">
        <f ca="1">LeaveTracker[[#This Row],[Days]]&amp;" "&amp;LeaveTracker[[#This Row],[Type of Leave]]</f>
        <v>1 SL</v>
      </c>
      <c r="L5668" s="23">
        <f ca="1">NETWORKDAYS(LeaveTracker[[#This Row],[Start Date]],LeaveTracker[[#This Row],[End Date]],lstHolidays)</f>
        <v>1</v>
      </c>
      <c r="M5668" s="27"/>
    </row>
    <row r="5669" spans="1:13" ht="30" customHeight="1" x14ac:dyDescent="0.3">
      <c r="A5669" s="27">
        <f t="shared" si="64"/>
        <v>1874</v>
      </c>
      <c r="B5669" s="31">
        <v>45068</v>
      </c>
      <c r="C5669" s="31">
        <v>45061</v>
      </c>
      <c r="D5669" s="19" t="s">
        <v>362</v>
      </c>
      <c r="E5669" s="19" t="str">
        <f>IF(ISBLANK(LeaveTracker[[#This Row],[Employee Name]]),"-----",VLOOKUP(LeaveTracker[[#This Row],[Employee Name]],Employees[[Employee Name]:[Office]],7))</f>
        <v>SP</v>
      </c>
      <c r="F5669" s="19" t="str">
        <f>IF(ISBLANK(LeaveTracker[[#This Row],[Employee Name]]),"-----",VLOOKUP(LeaveTracker[[#This Row],[Employee Name]],Employees[[Employee Name]:[Office]],6))</f>
        <v>REGULAR</v>
      </c>
      <c r="G5669" s="24">
        <v>45057</v>
      </c>
      <c r="H5669" s="24">
        <v>45057</v>
      </c>
      <c r="I5669" s="20" t="s">
        <v>81</v>
      </c>
      <c r="K5669" s="61" t="str">
        <f ca="1">LeaveTracker[[#This Row],[Days]]&amp;" "&amp;LeaveTracker[[#This Row],[Type of Leave]]</f>
        <v>1 SL</v>
      </c>
      <c r="L5669" s="23">
        <f ca="1">NETWORKDAYS(LeaveTracker[[#This Row],[Start Date]],LeaveTracker[[#This Row],[End Date]],lstHolidays)</f>
        <v>1</v>
      </c>
      <c r="M5669" s="27"/>
    </row>
    <row r="5670" spans="1:13" ht="30" customHeight="1" x14ac:dyDescent="0.3">
      <c r="A5670" s="27">
        <f t="shared" si="64"/>
        <v>1875</v>
      </c>
      <c r="B5670" s="31">
        <v>45068</v>
      </c>
      <c r="C5670" s="31">
        <v>45056</v>
      </c>
      <c r="D5670" s="19" t="s">
        <v>730</v>
      </c>
      <c r="E5670" s="19" t="str">
        <f>IF(ISBLANK(LeaveTracker[[#This Row],[Employee Name]]),"-----",VLOOKUP(LeaveTracker[[#This Row],[Employee Name]],Employees[[Employee Name]:[Office]],7))</f>
        <v>SP</v>
      </c>
      <c r="F5670" s="19" t="str">
        <f>IF(ISBLANK(LeaveTracker[[#This Row],[Employee Name]]),"-----",VLOOKUP(LeaveTracker[[#This Row],[Employee Name]],Employees[[Employee Name]:[Office]],6))</f>
        <v>REGULAR</v>
      </c>
      <c r="G5670" s="24">
        <v>45051</v>
      </c>
      <c r="H5670" s="24">
        <v>45055</v>
      </c>
      <c r="I5670" s="20" t="s">
        <v>81</v>
      </c>
      <c r="K5670" s="61" t="str">
        <f ca="1">LeaveTracker[[#This Row],[Days]]&amp;" "&amp;LeaveTracker[[#This Row],[Type of Leave]]</f>
        <v>3 SL</v>
      </c>
      <c r="L5670" s="23">
        <f ca="1">NETWORKDAYS(LeaveTracker[[#This Row],[Start Date]],LeaveTracker[[#This Row],[End Date]],lstHolidays)</f>
        <v>3</v>
      </c>
      <c r="M5670" s="27"/>
    </row>
    <row r="5671" spans="1:13" ht="30" customHeight="1" x14ac:dyDescent="0.3">
      <c r="A5671" s="27">
        <f t="shared" si="64"/>
        <v>1876</v>
      </c>
      <c r="B5671" s="31">
        <v>45068</v>
      </c>
      <c r="C5671" s="31">
        <v>45048</v>
      </c>
      <c r="D5671" s="19" t="s">
        <v>1764</v>
      </c>
      <c r="E5671" s="19" t="str">
        <f>IF(ISBLANK(LeaveTracker[[#This Row],[Employee Name]]),"-----",VLOOKUP(LeaveTracker[[#This Row],[Employee Name]],Employees[[Employee Name]:[Office]],7))</f>
        <v>SP</v>
      </c>
      <c r="F5671" s="19" t="str">
        <f>IF(ISBLANK(LeaveTracker[[#This Row],[Employee Name]]),"-----",VLOOKUP(LeaveTracker[[#This Row],[Employee Name]],Employees[[Employee Name]:[Office]],6))</f>
        <v>CASUAL</v>
      </c>
      <c r="G5671" s="24">
        <v>45054</v>
      </c>
      <c r="H5671" s="24">
        <v>45058</v>
      </c>
      <c r="I5671" s="20" t="s">
        <v>82</v>
      </c>
      <c r="K5671" s="61" t="str">
        <f ca="1">LeaveTracker[[#This Row],[Days]]&amp;" "&amp;LeaveTracker[[#This Row],[Type of Leave]]</f>
        <v>5 VL</v>
      </c>
      <c r="L5671" s="23">
        <f ca="1">NETWORKDAYS(LeaveTracker[[#This Row],[Start Date]],LeaveTracker[[#This Row],[End Date]],lstHolidays)</f>
        <v>5</v>
      </c>
      <c r="M5671" s="27"/>
    </row>
    <row r="5672" spans="1:13" ht="30" customHeight="1" x14ac:dyDescent="0.3">
      <c r="A5672" s="27">
        <f t="shared" si="64"/>
        <v>1877</v>
      </c>
      <c r="B5672" s="31">
        <v>45068</v>
      </c>
      <c r="C5672" s="31">
        <v>45054</v>
      </c>
      <c r="D5672" s="19" t="s">
        <v>1764</v>
      </c>
      <c r="E5672" s="19" t="str">
        <f>IF(ISBLANK(LeaveTracker[[#This Row],[Employee Name]]),"-----",VLOOKUP(LeaveTracker[[#This Row],[Employee Name]],Employees[[Employee Name]:[Office]],7))</f>
        <v>SP</v>
      </c>
      <c r="F5672" s="19" t="str">
        <f>IF(ISBLANK(LeaveTracker[[#This Row],[Employee Name]]),"-----",VLOOKUP(LeaveTracker[[#This Row],[Employee Name]],Employees[[Employee Name]:[Office]],6))</f>
        <v>CASUAL</v>
      </c>
      <c r="G5672" s="24">
        <v>45036</v>
      </c>
      <c r="H5672" s="24">
        <v>45036</v>
      </c>
      <c r="I5672" s="20" t="s">
        <v>81</v>
      </c>
      <c r="K5672" s="61" t="str">
        <f ca="1">LeaveTracker[[#This Row],[Days]]&amp;" "&amp;LeaveTracker[[#This Row],[Type of Leave]]</f>
        <v>1 SL</v>
      </c>
      <c r="L5672" s="23">
        <f ca="1">NETWORKDAYS(LeaveTracker[[#This Row],[Start Date]],LeaveTracker[[#This Row],[End Date]],lstHolidays)</f>
        <v>1</v>
      </c>
      <c r="M5672" s="27"/>
    </row>
    <row r="5673" spans="1:13" ht="30" customHeight="1" x14ac:dyDescent="0.3">
      <c r="A5673" s="27">
        <v>1877</v>
      </c>
      <c r="B5673" s="31">
        <v>45068</v>
      </c>
      <c r="C5673" s="31">
        <v>45054</v>
      </c>
      <c r="D5673" s="19" t="s">
        <v>1764</v>
      </c>
      <c r="E5673" s="19" t="str">
        <f>IF(ISBLANK(LeaveTracker[[#This Row],[Employee Name]]),"-----",VLOOKUP(LeaveTracker[[#This Row],[Employee Name]],Employees[[Employee Name]:[Office]],7))</f>
        <v>SP</v>
      </c>
      <c r="F5673" s="19" t="str">
        <f>IF(ISBLANK(LeaveTracker[[#This Row],[Employee Name]]),"-----",VLOOKUP(LeaveTracker[[#This Row],[Employee Name]],Employees[[Employee Name]:[Office]],6))</f>
        <v>CASUAL</v>
      </c>
      <c r="G5673" s="24">
        <v>45040</v>
      </c>
      <c r="H5673" s="24">
        <v>45044</v>
      </c>
      <c r="I5673" s="20" t="s">
        <v>81</v>
      </c>
      <c r="K5673" s="61" t="str">
        <f ca="1">LeaveTracker[[#This Row],[Days]]&amp;" "&amp;LeaveTracker[[#This Row],[Type of Leave]]</f>
        <v>5 SL</v>
      </c>
      <c r="L5673" s="23">
        <f ca="1">NETWORKDAYS(LeaveTracker[[#This Row],[Start Date]],LeaveTracker[[#This Row],[End Date]],lstHolidays)</f>
        <v>5</v>
      </c>
      <c r="M5673" s="27"/>
    </row>
    <row r="5674" spans="1:13" ht="30" customHeight="1" x14ac:dyDescent="0.3">
      <c r="A5674" s="27">
        <v>1877</v>
      </c>
      <c r="B5674" s="31">
        <v>45068</v>
      </c>
      <c r="C5674" s="31">
        <v>45054</v>
      </c>
      <c r="D5674" s="19" t="s">
        <v>1764</v>
      </c>
      <c r="E5674" s="19" t="str">
        <f>IF(ISBLANK(LeaveTracker[[#This Row],[Employee Name]]),"-----",VLOOKUP(LeaveTracker[[#This Row],[Employee Name]],Employees[[Employee Name]:[Office]],7))</f>
        <v>SP</v>
      </c>
      <c r="F5674" s="19" t="str">
        <f>IF(ISBLANK(LeaveTracker[[#This Row],[Employee Name]]),"-----",VLOOKUP(LeaveTracker[[#This Row],[Employee Name]],Employees[[Employee Name]:[Office]],6))</f>
        <v>CASUAL</v>
      </c>
      <c r="G5674" s="24">
        <v>45048</v>
      </c>
      <c r="H5674" s="24">
        <v>45051</v>
      </c>
      <c r="I5674" s="20" t="s">
        <v>81</v>
      </c>
      <c r="K5674" s="61" t="str">
        <f ca="1">LeaveTracker[[#This Row],[Days]]&amp;" "&amp;LeaveTracker[[#This Row],[Type of Leave]]</f>
        <v>4 SL</v>
      </c>
      <c r="L5674" s="23">
        <f ca="1">NETWORKDAYS(LeaveTracker[[#This Row],[Start Date]],LeaveTracker[[#This Row],[End Date]],lstHolidays)</f>
        <v>4</v>
      </c>
      <c r="M5674" s="27"/>
    </row>
    <row r="5675" spans="1:13" ht="30" customHeight="1" x14ac:dyDescent="0.3">
      <c r="A5675" s="27">
        <f t="shared" si="64"/>
        <v>1878</v>
      </c>
      <c r="B5675" s="31">
        <v>45068</v>
      </c>
      <c r="C5675" s="31">
        <v>45054</v>
      </c>
      <c r="D5675" s="19" t="s">
        <v>1837</v>
      </c>
      <c r="E5675" s="19" t="str">
        <f>IF(ISBLANK(LeaveTracker[[#This Row],[Employee Name]]),"-----",VLOOKUP(LeaveTracker[[#This Row],[Employee Name]],Employees[[Employee Name]:[Office]],7))</f>
        <v>SP</v>
      </c>
      <c r="F5675" s="19" t="str">
        <f>IF(ISBLANK(LeaveTracker[[#This Row],[Employee Name]]),"-----",VLOOKUP(LeaveTracker[[#This Row],[Employee Name]],Employees[[Employee Name]:[Office]],6))</f>
        <v>CASUAL</v>
      </c>
      <c r="G5675" s="24">
        <v>45057</v>
      </c>
      <c r="H5675" s="24">
        <v>45057</v>
      </c>
      <c r="I5675" s="20" t="s">
        <v>82</v>
      </c>
      <c r="K5675" s="61" t="str">
        <f ca="1">LeaveTracker[[#This Row],[Days]]&amp;" "&amp;LeaveTracker[[#This Row],[Type of Leave]]</f>
        <v>1 VL</v>
      </c>
      <c r="L5675" s="23">
        <f ca="1">NETWORKDAYS(LeaveTracker[[#This Row],[Start Date]],LeaveTracker[[#This Row],[End Date]],lstHolidays)</f>
        <v>1</v>
      </c>
      <c r="M5675" s="27"/>
    </row>
    <row r="5676" spans="1:13" ht="30" customHeight="1" x14ac:dyDescent="0.3">
      <c r="A5676" s="27">
        <v>1878</v>
      </c>
      <c r="B5676" s="31">
        <v>45068</v>
      </c>
      <c r="C5676" s="31">
        <v>45054</v>
      </c>
      <c r="D5676" s="19" t="s">
        <v>1837</v>
      </c>
      <c r="E5676" s="19" t="str">
        <f>IF(ISBLANK(LeaveTracker[[#This Row],[Employee Name]]),"-----",VLOOKUP(LeaveTracker[[#This Row],[Employee Name]],Employees[[Employee Name]:[Office]],7))</f>
        <v>SP</v>
      </c>
      <c r="F5676" s="19" t="str">
        <f>IF(ISBLANK(LeaveTracker[[#This Row],[Employee Name]]),"-----",VLOOKUP(LeaveTracker[[#This Row],[Employee Name]],Employees[[Employee Name]:[Office]],6))</f>
        <v>CASUAL</v>
      </c>
      <c r="G5676" s="24">
        <v>45064</v>
      </c>
      <c r="H5676" s="24">
        <v>45065</v>
      </c>
      <c r="I5676" s="20" t="s">
        <v>82</v>
      </c>
      <c r="K5676" s="61" t="str">
        <f ca="1">LeaveTracker[[#This Row],[Days]]&amp;" "&amp;LeaveTracker[[#This Row],[Type of Leave]]</f>
        <v>2 VL</v>
      </c>
      <c r="L5676" s="23">
        <f ca="1">NETWORKDAYS(LeaveTracker[[#This Row],[Start Date]],LeaveTracker[[#This Row],[End Date]],lstHolidays)</f>
        <v>2</v>
      </c>
      <c r="M5676" s="27"/>
    </row>
    <row r="5677" spans="1:13" ht="30" customHeight="1" x14ac:dyDescent="0.3">
      <c r="A5677" s="27">
        <v>1878</v>
      </c>
      <c r="B5677" s="31">
        <v>45068</v>
      </c>
      <c r="C5677" s="31">
        <v>45054</v>
      </c>
      <c r="D5677" s="19" t="s">
        <v>1837</v>
      </c>
      <c r="E5677" s="19" t="str">
        <f>IF(ISBLANK(LeaveTracker[[#This Row],[Employee Name]]),"-----",VLOOKUP(LeaveTracker[[#This Row],[Employee Name]],Employees[[Employee Name]:[Office]],7))</f>
        <v>SP</v>
      </c>
      <c r="F5677" s="19" t="str">
        <f>IF(ISBLANK(LeaveTracker[[#This Row],[Employee Name]]),"-----",VLOOKUP(LeaveTracker[[#This Row],[Employee Name]],Employees[[Employee Name]:[Office]],6))</f>
        <v>CASUAL</v>
      </c>
      <c r="G5677" s="24">
        <v>45070</v>
      </c>
      <c r="H5677" s="24">
        <v>45070</v>
      </c>
      <c r="I5677" s="20" t="s">
        <v>82</v>
      </c>
      <c r="K5677" s="61" t="str">
        <f ca="1">LeaveTracker[[#This Row],[Days]]&amp;" "&amp;LeaveTracker[[#This Row],[Type of Leave]]</f>
        <v>1 VL</v>
      </c>
      <c r="L5677" s="23">
        <f ca="1">NETWORKDAYS(LeaveTracker[[#This Row],[Start Date]],LeaveTracker[[#This Row],[End Date]],lstHolidays)</f>
        <v>1</v>
      </c>
      <c r="M5677" s="27"/>
    </row>
    <row r="5678" spans="1:13" ht="30" customHeight="1" x14ac:dyDescent="0.3">
      <c r="A5678" s="27">
        <f t="shared" si="64"/>
        <v>1879</v>
      </c>
      <c r="B5678" s="31">
        <v>45068</v>
      </c>
      <c r="C5678" s="31">
        <v>45054</v>
      </c>
      <c r="D5678" s="19" t="s">
        <v>2356</v>
      </c>
      <c r="E5678" s="19" t="str">
        <f>IF(ISBLANK(LeaveTracker[[#This Row],[Employee Name]]),"-----",VLOOKUP(LeaveTracker[[#This Row],[Employee Name]],Employees[[Employee Name]:[Office]],7))</f>
        <v>CPDO</v>
      </c>
      <c r="F5678" s="19">
        <f>IF(ISBLANK(LeaveTracker[[#This Row],[Employee Name]]),"-----",VLOOKUP(LeaveTracker[[#This Row],[Employee Name]],Employees[[Employee Name]:[Office]],6))</f>
        <v>0</v>
      </c>
      <c r="G5678" s="24">
        <v>45061</v>
      </c>
      <c r="H5678" s="24">
        <v>45062</v>
      </c>
      <c r="I5678" s="20" t="s">
        <v>82</v>
      </c>
      <c r="K5678" s="61" t="str">
        <f ca="1">LeaveTracker[[#This Row],[Days]]&amp;" "&amp;LeaveTracker[[#This Row],[Type of Leave]]</f>
        <v>2 VL</v>
      </c>
      <c r="L5678" s="23">
        <f ca="1">NETWORKDAYS(LeaveTracker[[#This Row],[Start Date]],LeaveTracker[[#This Row],[End Date]],lstHolidays)</f>
        <v>2</v>
      </c>
      <c r="M5678" s="27"/>
    </row>
    <row r="5679" spans="1:13" ht="30" customHeight="1" x14ac:dyDescent="0.3">
      <c r="A5679" s="27">
        <f t="shared" si="64"/>
        <v>1880</v>
      </c>
      <c r="B5679" s="31">
        <v>45068</v>
      </c>
      <c r="C5679" s="31">
        <v>45050</v>
      </c>
      <c r="D5679" s="19" t="s">
        <v>362</v>
      </c>
      <c r="E5679" s="19" t="str">
        <f>IF(ISBLANK(LeaveTracker[[#This Row],[Employee Name]]),"-----",VLOOKUP(LeaveTracker[[#This Row],[Employee Name]],Employees[[Employee Name]:[Office]],7))</f>
        <v>SP</v>
      </c>
      <c r="F5679" s="19" t="str">
        <f>IF(ISBLANK(LeaveTracker[[#This Row],[Employee Name]]),"-----",VLOOKUP(LeaveTracker[[#This Row],[Employee Name]],Employees[[Employee Name]:[Office]],6))</f>
        <v>REGULAR</v>
      </c>
      <c r="G5679" s="24">
        <v>45058</v>
      </c>
      <c r="H5679" s="24">
        <v>45058</v>
      </c>
      <c r="I5679" s="20" t="s">
        <v>82</v>
      </c>
      <c r="K5679" s="61" t="str">
        <f ca="1">LeaveTracker[[#This Row],[Days]]&amp;" "&amp;LeaveTracker[[#This Row],[Type of Leave]]</f>
        <v>1 VL</v>
      </c>
      <c r="L5679" s="23">
        <f ca="1">NETWORKDAYS(LeaveTracker[[#This Row],[Start Date]],LeaveTracker[[#This Row],[End Date]],lstHolidays)</f>
        <v>1</v>
      </c>
      <c r="M5679" s="27"/>
    </row>
    <row r="5680" spans="1:13" ht="30" customHeight="1" x14ac:dyDescent="0.3">
      <c r="A5680" s="27">
        <f t="shared" si="64"/>
        <v>1881</v>
      </c>
      <c r="B5680" s="31">
        <v>45068</v>
      </c>
      <c r="C5680" s="31">
        <v>45050</v>
      </c>
      <c r="D5680" s="19" t="s">
        <v>730</v>
      </c>
      <c r="E5680" s="19" t="str">
        <f>IF(ISBLANK(LeaveTracker[[#This Row],[Employee Name]]),"-----",VLOOKUP(LeaveTracker[[#This Row],[Employee Name]],Employees[[Employee Name]:[Office]],7))</f>
        <v>SP</v>
      </c>
      <c r="F5680" s="19" t="str">
        <f>IF(ISBLANK(LeaveTracker[[#This Row],[Employee Name]]),"-----",VLOOKUP(LeaveTracker[[#This Row],[Employee Name]],Employees[[Employee Name]:[Office]],6))</f>
        <v>REGULAR</v>
      </c>
      <c r="G5680" s="24">
        <v>45041</v>
      </c>
      <c r="H5680" s="24">
        <v>45041</v>
      </c>
      <c r="I5680" s="20" t="s">
        <v>81</v>
      </c>
      <c r="K5680" s="61" t="str">
        <f ca="1">LeaveTracker[[#This Row],[Days]]&amp;" "&amp;LeaveTracker[[#This Row],[Type of Leave]]</f>
        <v>1 SL</v>
      </c>
      <c r="L5680" s="23">
        <f ca="1">NETWORKDAYS(LeaveTracker[[#This Row],[Start Date]],LeaveTracker[[#This Row],[End Date]],lstHolidays)</f>
        <v>1</v>
      </c>
      <c r="M5680" s="27"/>
    </row>
    <row r="5681" spans="1:13" ht="30" customHeight="1" x14ac:dyDescent="0.3">
      <c r="A5681" s="27">
        <v>1881</v>
      </c>
      <c r="B5681" s="31">
        <v>45068</v>
      </c>
      <c r="C5681" s="31">
        <v>45050</v>
      </c>
      <c r="D5681" s="19" t="s">
        <v>730</v>
      </c>
      <c r="E5681" s="19" t="str">
        <f>IF(ISBLANK(LeaveTracker[[#This Row],[Employee Name]]),"-----",VLOOKUP(LeaveTracker[[#This Row],[Employee Name]],Employees[[Employee Name]:[Office]],7))</f>
        <v>SP</v>
      </c>
      <c r="F5681" s="19" t="str">
        <f>IF(ISBLANK(LeaveTracker[[#This Row],[Employee Name]]),"-----",VLOOKUP(LeaveTracker[[#This Row],[Employee Name]],Employees[[Employee Name]:[Office]],6))</f>
        <v>REGULAR</v>
      </c>
      <c r="G5681" s="24">
        <v>45043</v>
      </c>
      <c r="H5681" s="24">
        <v>45044</v>
      </c>
      <c r="I5681" s="20" t="s">
        <v>81</v>
      </c>
      <c r="K5681" s="61" t="str">
        <f ca="1">LeaveTracker[[#This Row],[Days]]&amp;" "&amp;LeaveTracker[[#This Row],[Type of Leave]]</f>
        <v>2 SL</v>
      </c>
      <c r="L5681" s="23">
        <f ca="1">NETWORKDAYS(LeaveTracker[[#This Row],[Start Date]],LeaveTracker[[#This Row],[End Date]],lstHolidays)</f>
        <v>2</v>
      </c>
      <c r="M5681" s="27"/>
    </row>
    <row r="5682" spans="1:13" ht="30" customHeight="1" x14ac:dyDescent="0.3">
      <c r="A5682" s="27">
        <f t="shared" si="64"/>
        <v>1882</v>
      </c>
      <c r="B5682" s="31">
        <v>45068</v>
      </c>
      <c r="C5682" s="31">
        <v>45042</v>
      </c>
      <c r="D5682" s="19" t="s">
        <v>730</v>
      </c>
      <c r="E5682" s="19" t="str">
        <f>IF(ISBLANK(LeaveTracker[[#This Row],[Employee Name]]),"-----",VLOOKUP(LeaveTracker[[#This Row],[Employee Name]],Employees[[Employee Name]:[Office]],7))</f>
        <v>SP</v>
      </c>
      <c r="F5682" s="19" t="str">
        <f>IF(ISBLANK(LeaveTracker[[#This Row],[Employee Name]]),"-----",VLOOKUP(LeaveTracker[[#This Row],[Employee Name]],Employees[[Employee Name]:[Office]],6))</f>
        <v>REGULAR</v>
      </c>
      <c r="G5682" s="24">
        <v>45048</v>
      </c>
      <c r="H5682" s="24">
        <v>45049</v>
      </c>
      <c r="I5682" s="20" t="s">
        <v>82</v>
      </c>
      <c r="K5682" s="61" t="str">
        <f ca="1">LeaveTracker[[#This Row],[Days]]&amp;" "&amp;LeaveTracker[[#This Row],[Type of Leave]]</f>
        <v>2 VL</v>
      </c>
      <c r="L5682" s="23">
        <f ca="1">NETWORKDAYS(LeaveTracker[[#This Row],[Start Date]],LeaveTracker[[#This Row],[End Date]],lstHolidays)</f>
        <v>2</v>
      </c>
      <c r="M5682" s="27"/>
    </row>
    <row r="5683" spans="1:13" ht="30" customHeight="1" x14ac:dyDescent="0.3">
      <c r="A5683" s="27">
        <f t="shared" si="64"/>
        <v>1883</v>
      </c>
      <c r="B5683" s="31">
        <v>45068</v>
      </c>
      <c r="C5683" s="31">
        <v>45048</v>
      </c>
      <c r="D5683" s="19" t="s">
        <v>1766</v>
      </c>
      <c r="E5683" s="19" t="str">
        <f>IF(ISBLANK(LeaveTracker[[#This Row],[Employee Name]]),"-----",VLOOKUP(LeaveTracker[[#This Row],[Employee Name]],Employees[[Employee Name]:[Office]],7))</f>
        <v>SP</v>
      </c>
      <c r="F5683" s="19" t="str">
        <f>IF(ISBLANK(LeaveTracker[[#This Row],[Employee Name]]),"-----",VLOOKUP(LeaveTracker[[#This Row],[Employee Name]],Employees[[Employee Name]:[Office]],6))</f>
        <v>CASUAL</v>
      </c>
      <c r="G5683" s="24">
        <v>45044</v>
      </c>
      <c r="H5683" s="24">
        <v>45044</v>
      </c>
      <c r="I5683" s="20" t="s">
        <v>81</v>
      </c>
      <c r="K5683" s="61" t="str">
        <f ca="1">LeaveTracker[[#This Row],[Days]]&amp;" "&amp;LeaveTracker[[#This Row],[Type of Leave]]</f>
        <v>1 SL</v>
      </c>
      <c r="L5683" s="23">
        <f ca="1">NETWORKDAYS(LeaveTracker[[#This Row],[Start Date]],LeaveTracker[[#This Row],[End Date]],lstHolidays)</f>
        <v>1</v>
      </c>
      <c r="M5683" s="27"/>
    </row>
    <row r="5684" spans="1:13" ht="30" customHeight="1" x14ac:dyDescent="0.3">
      <c r="A5684" s="27">
        <f t="shared" si="64"/>
        <v>1884</v>
      </c>
      <c r="B5684" s="31">
        <v>45068</v>
      </c>
      <c r="C5684" s="31">
        <v>45033</v>
      </c>
      <c r="D5684" s="19" t="s">
        <v>2247</v>
      </c>
      <c r="E5684" s="19" t="str">
        <f>IF(ISBLANK(LeaveTracker[[#This Row],[Employee Name]]),"-----",VLOOKUP(LeaveTracker[[#This Row],[Employee Name]],Employees[[Employee Name]:[Office]],7))</f>
        <v>SANGGUNIANG PANLUNGSOD</v>
      </c>
      <c r="F5684" s="19">
        <f>IF(ISBLANK(LeaveTracker[[#This Row],[Employee Name]]),"-----",VLOOKUP(LeaveTracker[[#This Row],[Employee Name]],Employees[[Employee Name]:[Office]],6))</f>
        <v>0</v>
      </c>
      <c r="G5684" s="24">
        <v>45043</v>
      </c>
      <c r="H5684" s="24">
        <v>45043</v>
      </c>
      <c r="I5684" s="19" t="s">
        <v>298</v>
      </c>
      <c r="J5684" s="43" t="s">
        <v>1003</v>
      </c>
      <c r="K5684" s="61" t="str">
        <f ca="1">LeaveTracker[[#This Row],[Days]]&amp;" "&amp;LeaveTracker[[#This Row],[Type of Leave]]</f>
        <v>1 OTHER</v>
      </c>
      <c r="L5684" s="23">
        <f ca="1">NETWORKDAYS(LeaveTracker[[#This Row],[Start Date]],LeaveTracker[[#This Row],[End Date]],lstHolidays)</f>
        <v>1</v>
      </c>
      <c r="M5684" s="27"/>
    </row>
    <row r="5685" spans="1:13" ht="30" customHeight="1" x14ac:dyDescent="0.3">
      <c r="A5685" s="27">
        <f t="shared" si="64"/>
        <v>1885</v>
      </c>
      <c r="B5685" s="31">
        <v>45068</v>
      </c>
      <c r="C5685" s="31">
        <v>45044</v>
      </c>
      <c r="D5685" s="19" t="s">
        <v>1853</v>
      </c>
      <c r="E5685" s="19" t="str">
        <f>IF(ISBLANK(LeaveTracker[[#This Row],[Employee Name]]),"-----",VLOOKUP(LeaveTracker[[#This Row],[Employee Name]],Employees[[Employee Name]:[Office]],7))</f>
        <v>VMO/SP</v>
      </c>
      <c r="F5685" s="19" t="str">
        <f>IF(ISBLANK(LeaveTracker[[#This Row],[Employee Name]]),"-----",VLOOKUP(LeaveTracker[[#This Row],[Employee Name]],Employees[[Employee Name]:[Office]],6))</f>
        <v>CASUAL</v>
      </c>
      <c r="G5685" s="24">
        <v>45042</v>
      </c>
      <c r="H5685" s="24">
        <v>45043</v>
      </c>
      <c r="I5685" s="20" t="s">
        <v>81</v>
      </c>
      <c r="K5685" s="61" t="str">
        <f ca="1">LeaveTracker[[#This Row],[Days]]&amp;" "&amp;LeaveTracker[[#This Row],[Type of Leave]]</f>
        <v>2 SL</v>
      </c>
      <c r="L5685" s="23">
        <f ca="1">NETWORKDAYS(LeaveTracker[[#This Row],[Start Date]],LeaveTracker[[#This Row],[End Date]],lstHolidays)</f>
        <v>2</v>
      </c>
      <c r="M5685" s="27"/>
    </row>
    <row r="5686" spans="1:13" ht="30" customHeight="1" x14ac:dyDescent="0.3">
      <c r="A5686" s="27">
        <f t="shared" si="64"/>
        <v>1886</v>
      </c>
      <c r="B5686" s="31">
        <v>45068</v>
      </c>
      <c r="C5686" s="31">
        <v>45037</v>
      </c>
      <c r="D5686" s="19" t="s">
        <v>1095</v>
      </c>
      <c r="E5686" s="19" t="str">
        <f>IF(ISBLANK(LeaveTracker[[#This Row],[Employee Name]]),"-----",VLOOKUP(LeaveTracker[[#This Row],[Employee Name]],Employees[[Employee Name]:[Office]],7))</f>
        <v>VMO</v>
      </c>
      <c r="F5686" s="19" t="str">
        <f>IF(ISBLANK(LeaveTracker[[#This Row],[Employee Name]]),"-----",VLOOKUP(LeaveTracker[[#This Row],[Employee Name]],Employees[[Employee Name]:[Office]],6))</f>
        <v>REGULAR</v>
      </c>
      <c r="G5686" s="24">
        <v>45035</v>
      </c>
      <c r="H5686" s="24">
        <v>45035</v>
      </c>
      <c r="I5686" s="20" t="s">
        <v>81</v>
      </c>
      <c r="K5686" s="61" t="str">
        <f ca="1">LeaveTracker[[#This Row],[Days]]&amp;" "&amp;LeaveTracker[[#This Row],[Type of Leave]]</f>
        <v>1 SL</v>
      </c>
      <c r="L5686" s="23">
        <f ca="1">NETWORKDAYS(LeaveTracker[[#This Row],[Start Date]],LeaveTracker[[#This Row],[End Date]],lstHolidays)</f>
        <v>1</v>
      </c>
      <c r="M5686" s="27"/>
    </row>
    <row r="5687" spans="1:13" ht="30" customHeight="1" x14ac:dyDescent="0.3">
      <c r="A5687" s="27">
        <f t="shared" si="64"/>
        <v>1887</v>
      </c>
      <c r="B5687" s="31">
        <v>45068</v>
      </c>
      <c r="C5687" s="31">
        <v>45044</v>
      </c>
      <c r="D5687" s="19" t="s">
        <v>362</v>
      </c>
      <c r="E5687" s="19" t="str">
        <f>IF(ISBLANK(LeaveTracker[[#This Row],[Employee Name]]),"-----",VLOOKUP(LeaveTracker[[#This Row],[Employee Name]],Employees[[Employee Name]:[Office]],7))</f>
        <v>SP</v>
      </c>
      <c r="F5687" s="19" t="str">
        <f>IF(ISBLANK(LeaveTracker[[#This Row],[Employee Name]]),"-----",VLOOKUP(LeaveTracker[[#This Row],[Employee Name]],Employees[[Employee Name]:[Office]],6))</f>
        <v>REGULAR</v>
      </c>
      <c r="G5687" s="24">
        <v>45043</v>
      </c>
      <c r="H5687" s="24">
        <v>45043</v>
      </c>
      <c r="I5687" s="20" t="s">
        <v>81</v>
      </c>
      <c r="K5687" s="61" t="str">
        <f ca="1">LeaveTracker[[#This Row],[Days]]&amp;" "&amp;LeaveTracker[[#This Row],[Type of Leave]]</f>
        <v>1 SL</v>
      </c>
      <c r="L5687" s="23">
        <f ca="1">NETWORKDAYS(LeaveTracker[[#This Row],[Start Date]],LeaveTracker[[#This Row],[End Date]],lstHolidays)</f>
        <v>1</v>
      </c>
      <c r="M5687" s="27"/>
    </row>
    <row r="5688" spans="1:13" ht="30" customHeight="1" x14ac:dyDescent="0.3">
      <c r="A5688" s="27">
        <f t="shared" si="64"/>
        <v>1888</v>
      </c>
      <c r="B5688" s="31">
        <v>45068</v>
      </c>
      <c r="C5688" s="31">
        <v>45048</v>
      </c>
      <c r="D5688" s="19" t="s">
        <v>1838</v>
      </c>
      <c r="E5688" s="19" t="str">
        <f>IF(ISBLANK(LeaveTracker[[#This Row],[Employee Name]]),"-----",VLOOKUP(LeaveTracker[[#This Row],[Employee Name]],Employees[[Employee Name]:[Office]],7))</f>
        <v>SP</v>
      </c>
      <c r="F5688" s="19" t="str">
        <f>IF(ISBLANK(LeaveTracker[[#This Row],[Employee Name]]),"-----",VLOOKUP(LeaveTracker[[#This Row],[Employee Name]],Employees[[Employee Name]:[Office]],6))</f>
        <v>CASUAL</v>
      </c>
      <c r="G5688" s="24">
        <v>45044</v>
      </c>
      <c r="H5688" s="24">
        <v>45044</v>
      </c>
      <c r="I5688" s="20" t="s">
        <v>81</v>
      </c>
      <c r="K5688" s="61" t="str">
        <f ca="1">LeaveTracker[[#This Row],[Days]]&amp;" "&amp;LeaveTracker[[#This Row],[Type of Leave]]</f>
        <v>1 SL</v>
      </c>
      <c r="L5688" s="23">
        <f ca="1">NETWORKDAYS(LeaveTracker[[#This Row],[Start Date]],LeaveTracker[[#This Row],[End Date]],lstHolidays)</f>
        <v>1</v>
      </c>
      <c r="M5688" s="27"/>
    </row>
    <row r="5689" spans="1:13" ht="30" customHeight="1" x14ac:dyDescent="0.3">
      <c r="A5689" s="27">
        <f t="shared" si="64"/>
        <v>1889</v>
      </c>
      <c r="B5689" s="31">
        <v>45069</v>
      </c>
      <c r="C5689" s="31">
        <v>45065</v>
      </c>
      <c r="D5689" s="19" t="s">
        <v>2348</v>
      </c>
      <c r="E5689" s="19" t="str">
        <f>IF(ISBLANK(LeaveTracker[[#This Row],[Employee Name]]),"-----",VLOOKUP(LeaveTracker[[#This Row],[Employee Name]],Employees[[Employee Name]:[Office]],7))</f>
        <v>CENRO</v>
      </c>
      <c r="F5689" s="19" t="str">
        <f>IF(ISBLANK(LeaveTracker[[#This Row],[Employee Name]]),"-----",VLOOKUP(LeaveTracker[[#This Row],[Employee Name]],Employees[[Employee Name]:[Office]],6))</f>
        <v>CASUAL</v>
      </c>
      <c r="G5689" s="24">
        <v>45066</v>
      </c>
      <c r="H5689" s="24">
        <v>45069</v>
      </c>
      <c r="I5689" s="19" t="s">
        <v>298</v>
      </c>
      <c r="J5689" s="43" t="s">
        <v>1003</v>
      </c>
      <c r="K5689" s="61" t="str">
        <f>LeaveTracker[[#This Row],[Days]]&amp;" "&amp;LeaveTracker[[#This Row],[Type of Leave]]</f>
        <v>3 OTHER</v>
      </c>
      <c r="L5689" s="23">
        <v>3</v>
      </c>
      <c r="M5689" s="27"/>
    </row>
    <row r="5690" spans="1:13" ht="30" customHeight="1" x14ac:dyDescent="0.3">
      <c r="A5690" s="27">
        <f t="shared" si="64"/>
        <v>1890</v>
      </c>
      <c r="B5690" s="31">
        <v>45069</v>
      </c>
      <c r="C5690" s="31">
        <v>45068</v>
      </c>
      <c r="D5690" s="19" t="s">
        <v>572</v>
      </c>
      <c r="E5690" s="19" t="str">
        <f>IF(ISBLANK(LeaveTracker[[#This Row],[Employee Name]]),"-----",VLOOKUP(LeaveTracker[[#This Row],[Employee Name]],Employees[[Employee Name]:[Office]],7))</f>
        <v>CCT</v>
      </c>
      <c r="F5690" s="19" t="str">
        <f>IF(ISBLANK(LeaveTracker[[#This Row],[Employee Name]]),"-----",VLOOKUP(LeaveTracker[[#This Row],[Employee Name]],Employees[[Employee Name]:[Office]],6))</f>
        <v>REGULAR</v>
      </c>
      <c r="G5690" s="24">
        <v>45075</v>
      </c>
      <c r="H5690" s="24">
        <v>45075</v>
      </c>
      <c r="I5690" s="19" t="s">
        <v>298</v>
      </c>
      <c r="J5690" s="43" t="s">
        <v>1003</v>
      </c>
      <c r="K5690" s="61" t="str">
        <f ca="1">LeaveTracker[[#This Row],[Days]]&amp;" "&amp;LeaveTracker[[#This Row],[Type of Leave]]</f>
        <v>1 OTHER</v>
      </c>
      <c r="L5690" s="23">
        <f ca="1">NETWORKDAYS(LeaveTracker[[#This Row],[Start Date]],LeaveTracker[[#This Row],[End Date]],lstHolidays)</f>
        <v>1</v>
      </c>
      <c r="M5690" s="27"/>
    </row>
    <row r="5691" spans="1:13" ht="30" customHeight="1" x14ac:dyDescent="0.3">
      <c r="A5691" s="27">
        <f t="shared" si="64"/>
        <v>1891</v>
      </c>
      <c r="B5691" s="31">
        <v>45069</v>
      </c>
      <c r="C5691" s="31">
        <v>45063</v>
      </c>
      <c r="D5691" s="19" t="s">
        <v>1887</v>
      </c>
      <c r="E5691" s="19" t="str">
        <f>IF(ISBLANK(LeaveTracker[[#This Row],[Employee Name]]),"-----",VLOOKUP(LeaveTracker[[#This Row],[Employee Name]],Employees[[Employee Name]:[Office]],7))</f>
        <v>GSO</v>
      </c>
      <c r="F5691" s="19" t="str">
        <f>IF(ISBLANK(LeaveTracker[[#This Row],[Employee Name]]),"-----",VLOOKUP(LeaveTracker[[#This Row],[Employee Name]],Employees[[Employee Name]:[Office]],6))</f>
        <v>CASUAL</v>
      </c>
      <c r="G5691" s="24">
        <v>45062</v>
      </c>
      <c r="H5691" s="24">
        <v>45062</v>
      </c>
      <c r="I5691" s="19" t="s">
        <v>298</v>
      </c>
      <c r="J5691" s="43" t="s">
        <v>1003</v>
      </c>
      <c r="K5691" s="61" t="str">
        <f ca="1">LeaveTracker[[#This Row],[Days]]&amp;" "&amp;LeaveTracker[[#This Row],[Type of Leave]]</f>
        <v>1 OTHER</v>
      </c>
      <c r="L5691" s="23">
        <f ca="1">NETWORKDAYS(LeaveTracker[[#This Row],[Start Date]],LeaveTracker[[#This Row],[End Date]],lstHolidays)</f>
        <v>1</v>
      </c>
      <c r="M5691" s="27"/>
    </row>
    <row r="5692" spans="1:13" ht="30" customHeight="1" x14ac:dyDescent="0.3">
      <c r="A5692" s="27">
        <f t="shared" si="64"/>
        <v>1892</v>
      </c>
      <c r="B5692" s="31">
        <v>45069</v>
      </c>
      <c r="C5692" s="31">
        <v>45048</v>
      </c>
      <c r="D5692" s="19" t="s">
        <v>522</v>
      </c>
      <c r="E5692" s="19" t="str">
        <f>IF(ISBLANK(LeaveTracker[[#This Row],[Employee Name]]),"-----",VLOOKUP(LeaveTracker[[#This Row],[Employee Name]],Employees[[Employee Name]:[Office]],7))</f>
        <v>PIO</v>
      </c>
      <c r="F5692" s="19" t="str">
        <f>IF(ISBLANK(LeaveTracker[[#This Row],[Employee Name]]),"-----",VLOOKUP(LeaveTracker[[#This Row],[Employee Name]],Employees[[Employee Name]:[Office]],6))</f>
        <v>REGULAR</v>
      </c>
      <c r="G5692" s="24">
        <v>45070</v>
      </c>
      <c r="H5692" s="24">
        <v>45070</v>
      </c>
      <c r="I5692" s="19" t="s">
        <v>298</v>
      </c>
      <c r="J5692" s="43" t="s">
        <v>274</v>
      </c>
      <c r="K5692" s="61" t="str">
        <f ca="1">LeaveTracker[[#This Row],[Days]]&amp;" "&amp;LeaveTracker[[#This Row],[Type of Leave]]</f>
        <v>1 OTHER</v>
      </c>
      <c r="L5692" s="23">
        <f ca="1">NETWORKDAYS(LeaveTracker[[#This Row],[Start Date]],LeaveTracker[[#This Row],[End Date]],lstHolidays)</f>
        <v>1</v>
      </c>
      <c r="M5692" s="27"/>
    </row>
    <row r="5693" spans="1:13" ht="30" customHeight="1" x14ac:dyDescent="0.3">
      <c r="A5693" s="27">
        <f t="shared" si="64"/>
        <v>1893</v>
      </c>
      <c r="B5693" s="31">
        <v>45069</v>
      </c>
      <c r="C5693" s="31">
        <v>45057</v>
      </c>
      <c r="D5693" s="19" t="s">
        <v>2241</v>
      </c>
      <c r="E5693" s="19" t="str">
        <f>IF(ISBLANK(LeaveTracker[[#This Row],[Employee Name]]),"-----",VLOOKUP(LeaveTracker[[#This Row],[Employee Name]],Employees[[Employee Name]:[Office]],7))</f>
        <v>PICNIC GROVE</v>
      </c>
      <c r="F5693" s="19">
        <f>IF(ISBLANK(LeaveTracker[[#This Row],[Employee Name]]),"-----",VLOOKUP(LeaveTracker[[#This Row],[Employee Name]],Employees[[Employee Name]:[Office]],6))</f>
        <v>0</v>
      </c>
      <c r="G5693" s="24">
        <v>45093</v>
      </c>
      <c r="H5693" s="24">
        <v>45098</v>
      </c>
      <c r="I5693" s="20" t="s">
        <v>82</v>
      </c>
      <c r="K5693" s="61" t="str">
        <f>LeaveTracker[[#This Row],[Days]]&amp;" "&amp;LeaveTracker[[#This Row],[Type of Leave]]</f>
        <v>6 VL</v>
      </c>
      <c r="L5693" s="23">
        <v>6</v>
      </c>
      <c r="M5693" s="27"/>
    </row>
    <row r="5694" spans="1:13" ht="30" customHeight="1" x14ac:dyDescent="0.3">
      <c r="A5694" s="27">
        <f t="shared" si="64"/>
        <v>1894</v>
      </c>
      <c r="B5694" s="31">
        <v>45069</v>
      </c>
      <c r="C5694" s="31">
        <v>45068</v>
      </c>
      <c r="D5694" s="19" t="s">
        <v>2358</v>
      </c>
      <c r="E5694" s="19" t="str">
        <f>IF(ISBLANK(LeaveTracker[[#This Row],[Employee Name]]),"-----",VLOOKUP(LeaveTracker[[#This Row],[Employee Name]],Employees[[Employee Name]:[Office]],7))</f>
        <v>TERMINAL</v>
      </c>
      <c r="F5694" s="19" t="str">
        <f>IF(ISBLANK(LeaveTracker[[#This Row],[Employee Name]]),"-----",VLOOKUP(LeaveTracker[[#This Row],[Employee Name]],Employees[[Employee Name]:[Office]],6))</f>
        <v>CASUAL</v>
      </c>
      <c r="G5694" s="24">
        <v>45065</v>
      </c>
      <c r="H5694" s="24">
        <v>45067</v>
      </c>
      <c r="I5694" s="20" t="s">
        <v>81</v>
      </c>
      <c r="K5694" s="61" t="str">
        <f>LeaveTracker[[#This Row],[Days]]&amp;" "&amp;LeaveTracker[[#This Row],[Type of Leave]]</f>
        <v>3 SL</v>
      </c>
      <c r="L5694" s="23">
        <v>3</v>
      </c>
      <c r="M5694" s="27"/>
    </row>
    <row r="5695" spans="1:13" ht="30" customHeight="1" x14ac:dyDescent="0.3">
      <c r="A5695" s="27">
        <f t="shared" si="64"/>
        <v>1895</v>
      </c>
      <c r="B5695" s="31">
        <v>45069</v>
      </c>
      <c r="C5695" s="31">
        <v>45065</v>
      </c>
      <c r="D5695" s="19" t="s">
        <v>2348</v>
      </c>
      <c r="E5695" s="19" t="str">
        <f>IF(ISBLANK(LeaveTracker[[#This Row],[Employee Name]]),"-----",VLOOKUP(LeaveTracker[[#This Row],[Employee Name]],Employees[[Employee Name]:[Office]],7))</f>
        <v>CENRO</v>
      </c>
      <c r="F5695" s="19" t="str">
        <f>IF(ISBLANK(LeaveTracker[[#This Row],[Employee Name]]),"-----",VLOOKUP(LeaveTracker[[#This Row],[Employee Name]],Employees[[Employee Name]:[Office]],6))</f>
        <v>CASUAL</v>
      </c>
      <c r="G5695" s="24">
        <v>45070</v>
      </c>
      <c r="H5695" s="24">
        <v>45073</v>
      </c>
      <c r="I5695" s="20" t="s">
        <v>82</v>
      </c>
      <c r="K5695" s="61" t="str">
        <f>LeaveTracker[[#This Row],[Days]]&amp;" "&amp;LeaveTracker[[#This Row],[Type of Leave]]</f>
        <v>4 VL</v>
      </c>
      <c r="L5695" s="23">
        <v>4</v>
      </c>
      <c r="M5695" s="27"/>
    </row>
    <row r="5696" spans="1:13" ht="30" customHeight="1" x14ac:dyDescent="0.3">
      <c r="A5696" s="27">
        <f t="shared" si="64"/>
        <v>1896</v>
      </c>
      <c r="B5696" s="31">
        <v>45069</v>
      </c>
      <c r="C5696" s="31">
        <v>45068</v>
      </c>
      <c r="D5696" s="19" t="s">
        <v>1808</v>
      </c>
      <c r="E5696" s="19" t="str">
        <f>IF(ISBLANK(LeaveTracker[[#This Row],[Employee Name]]),"-----",VLOOKUP(LeaveTracker[[#This Row],[Employee Name]],Employees[[Employee Name]:[Office]],7))</f>
        <v>CENRO</v>
      </c>
      <c r="F5696" s="19" t="str">
        <f>IF(ISBLANK(LeaveTracker[[#This Row],[Employee Name]]),"-----",VLOOKUP(LeaveTracker[[#This Row],[Employee Name]],Employees[[Employee Name]:[Office]],6))</f>
        <v>CASUAL</v>
      </c>
      <c r="G5696" s="24">
        <v>45066</v>
      </c>
      <c r="H5696" s="24">
        <v>45066</v>
      </c>
      <c r="I5696" s="20" t="s">
        <v>81</v>
      </c>
      <c r="K5696" s="61" t="str">
        <f>LeaveTracker[[#This Row],[Days]]&amp;" "&amp;LeaveTracker[[#This Row],[Type of Leave]]</f>
        <v>1 SL</v>
      </c>
      <c r="L5696" s="23">
        <v>1</v>
      </c>
      <c r="M5696" s="27"/>
    </row>
    <row r="5697" spans="1:13" ht="30" customHeight="1" x14ac:dyDescent="0.3">
      <c r="A5697" s="27">
        <f t="shared" si="64"/>
        <v>1897</v>
      </c>
      <c r="B5697" s="31">
        <v>45069</v>
      </c>
      <c r="C5697" s="31">
        <v>45068</v>
      </c>
      <c r="D5697" s="19" t="s">
        <v>2111</v>
      </c>
      <c r="E5697" s="19" t="str">
        <f>IF(ISBLANK(LeaveTracker[[#This Row],[Employee Name]]),"-----",VLOOKUP(LeaveTracker[[#This Row],[Employee Name]],Employees[[Employee Name]:[Office]],7))</f>
        <v>CENRO</v>
      </c>
      <c r="F5697" s="19">
        <f>IF(ISBLANK(LeaveTracker[[#This Row],[Employee Name]]),"-----",VLOOKUP(LeaveTracker[[#This Row],[Employee Name]],Employees[[Employee Name]:[Office]],6))</f>
        <v>0</v>
      </c>
      <c r="G5697" s="24">
        <v>45063</v>
      </c>
      <c r="H5697" s="24">
        <v>45063</v>
      </c>
      <c r="I5697" s="20" t="s">
        <v>81</v>
      </c>
      <c r="K5697" s="61" t="str">
        <f ca="1">LeaveTracker[[#This Row],[Days]]&amp;" "&amp;LeaveTracker[[#This Row],[Type of Leave]]</f>
        <v>1 SL</v>
      </c>
      <c r="L5697" s="23">
        <f ca="1">NETWORKDAYS(LeaveTracker[[#This Row],[Start Date]],LeaveTracker[[#This Row],[End Date]],lstHolidays)</f>
        <v>1</v>
      </c>
      <c r="M5697" s="27"/>
    </row>
    <row r="5698" spans="1:13" ht="30" customHeight="1" x14ac:dyDescent="0.3">
      <c r="A5698" s="27">
        <v>1897</v>
      </c>
      <c r="B5698" s="31">
        <v>45069</v>
      </c>
      <c r="C5698" s="31">
        <v>45068</v>
      </c>
      <c r="D5698" s="19" t="s">
        <v>2111</v>
      </c>
      <c r="E5698" s="19" t="str">
        <f>IF(ISBLANK(LeaveTracker[[#This Row],[Employee Name]]),"-----",VLOOKUP(LeaveTracker[[#This Row],[Employee Name]],Employees[[Employee Name]:[Office]],7))</f>
        <v>CENRO</v>
      </c>
      <c r="F5698" s="19">
        <f>IF(ISBLANK(LeaveTracker[[#This Row],[Employee Name]]),"-----",VLOOKUP(LeaveTracker[[#This Row],[Employee Name]],Employees[[Employee Name]:[Office]],6))</f>
        <v>0</v>
      </c>
      <c r="G5698" s="24">
        <v>45066</v>
      </c>
      <c r="H5698" s="24">
        <v>45066</v>
      </c>
      <c r="I5698" s="20" t="s">
        <v>81</v>
      </c>
      <c r="K5698" s="61" t="str">
        <f>LeaveTracker[[#This Row],[Days]]&amp;" "&amp;LeaveTracker[[#This Row],[Type of Leave]]</f>
        <v>1 SL</v>
      </c>
      <c r="L5698" s="23">
        <v>1</v>
      </c>
      <c r="M5698" s="27"/>
    </row>
    <row r="5699" spans="1:13" ht="30" customHeight="1" x14ac:dyDescent="0.3">
      <c r="A5699" s="27">
        <f t="shared" si="64"/>
        <v>1898</v>
      </c>
      <c r="B5699" s="31">
        <v>45069</v>
      </c>
      <c r="C5699" s="31">
        <v>45062</v>
      </c>
      <c r="D5699" s="19" t="s">
        <v>1819</v>
      </c>
      <c r="E5699" s="19">
        <f>IF(ISBLANK(LeaveTracker[[#This Row],[Employee Name]]),"-----",VLOOKUP(LeaveTracker[[#This Row],[Employee Name]],Employees[[Employee Name]:[Office]],7))</f>
        <v>0</v>
      </c>
      <c r="F5699" s="19">
        <f>IF(ISBLANK(LeaveTracker[[#This Row],[Employee Name]]),"-----",VLOOKUP(LeaveTracker[[#This Row],[Employee Name]],Employees[[Employee Name]:[Office]],6))</f>
        <v>0</v>
      </c>
      <c r="G5699" s="24">
        <v>45061</v>
      </c>
      <c r="H5699" s="24">
        <v>45061</v>
      </c>
      <c r="I5699" s="20" t="s">
        <v>81</v>
      </c>
      <c r="K5699" s="61" t="str">
        <f ca="1">LeaveTracker[[#This Row],[Days]]&amp;" "&amp;LeaveTracker[[#This Row],[Type of Leave]]</f>
        <v>1 SL</v>
      </c>
      <c r="L5699" s="23">
        <f ca="1">NETWORKDAYS(LeaveTracker[[#This Row],[Start Date]],LeaveTracker[[#This Row],[End Date]],lstHolidays)</f>
        <v>1</v>
      </c>
      <c r="M5699" s="27"/>
    </row>
    <row r="5700" spans="1:13" ht="30" customHeight="1" x14ac:dyDescent="0.3">
      <c r="A5700" s="27">
        <f t="shared" si="64"/>
        <v>1899</v>
      </c>
      <c r="B5700" s="31">
        <v>45069</v>
      </c>
      <c r="C5700" s="31">
        <v>45068</v>
      </c>
      <c r="D5700" s="19" t="s">
        <v>1842</v>
      </c>
      <c r="E5700" s="19" t="str">
        <f>IF(ISBLANK(LeaveTracker[[#This Row],[Employee Name]]),"-----",VLOOKUP(LeaveTracker[[#This Row],[Employee Name]],Employees[[Employee Name]:[Office]],7))</f>
        <v>CPDO</v>
      </c>
      <c r="F5700" s="19" t="str">
        <f>IF(ISBLANK(LeaveTracker[[#This Row],[Employee Name]]),"-----",VLOOKUP(LeaveTracker[[#This Row],[Employee Name]],Employees[[Employee Name]:[Office]],6))</f>
        <v>CASUAL</v>
      </c>
      <c r="G5700" s="24">
        <v>45070</v>
      </c>
      <c r="H5700" s="24">
        <v>45070</v>
      </c>
      <c r="I5700" s="20" t="s">
        <v>82</v>
      </c>
      <c r="K5700" s="61" t="str">
        <f ca="1">LeaveTracker[[#This Row],[Days]]&amp;" "&amp;LeaveTracker[[#This Row],[Type of Leave]]</f>
        <v>1 VL</v>
      </c>
      <c r="L5700" s="23">
        <f ca="1">NETWORKDAYS(LeaveTracker[[#This Row],[Start Date]],LeaveTracker[[#This Row],[End Date]],lstHolidays)</f>
        <v>1</v>
      </c>
      <c r="M5700" s="27"/>
    </row>
    <row r="5701" spans="1:13" ht="30" customHeight="1" x14ac:dyDescent="0.3">
      <c r="A5701" s="27">
        <v>1899</v>
      </c>
      <c r="B5701" s="31">
        <v>45069</v>
      </c>
      <c r="C5701" s="31">
        <v>45068</v>
      </c>
      <c r="D5701" s="19" t="s">
        <v>1842</v>
      </c>
      <c r="E5701" s="19" t="str">
        <f>IF(ISBLANK(LeaveTracker[[#This Row],[Employee Name]]),"-----",VLOOKUP(LeaveTracker[[#This Row],[Employee Name]],Employees[[Employee Name]:[Office]],7))</f>
        <v>CPDO</v>
      </c>
      <c r="F5701" s="19" t="str">
        <f>IF(ISBLANK(LeaveTracker[[#This Row],[Employee Name]]),"-----",VLOOKUP(LeaveTracker[[#This Row],[Employee Name]],Employees[[Employee Name]:[Office]],6))</f>
        <v>CASUAL</v>
      </c>
      <c r="G5701" s="24">
        <v>45072</v>
      </c>
      <c r="H5701" s="24">
        <v>45075</v>
      </c>
      <c r="I5701" s="20" t="s">
        <v>82</v>
      </c>
      <c r="K5701" s="61" t="str">
        <f ca="1">LeaveTracker[[#This Row],[Days]]&amp;" "&amp;LeaveTracker[[#This Row],[Type of Leave]]</f>
        <v>2 VL</v>
      </c>
      <c r="L5701" s="23">
        <f ca="1">NETWORKDAYS(LeaveTracker[[#This Row],[Start Date]],LeaveTracker[[#This Row],[End Date]],lstHolidays)</f>
        <v>2</v>
      </c>
      <c r="M5701" s="27"/>
    </row>
    <row r="5702" spans="1:13" ht="30" customHeight="1" x14ac:dyDescent="0.3">
      <c r="A5702" s="27">
        <f t="shared" si="64"/>
        <v>1900</v>
      </c>
      <c r="B5702" s="31">
        <v>45069</v>
      </c>
      <c r="C5702" s="31">
        <v>45063</v>
      </c>
      <c r="D5702" s="19" t="s">
        <v>1070</v>
      </c>
      <c r="E5702" s="19" t="str">
        <f>IF(ISBLANK(LeaveTracker[[#This Row],[Employee Name]]),"-----",VLOOKUP(LeaveTracker[[#This Row],[Employee Name]],Employees[[Employee Name]:[Office]],7))</f>
        <v>PIO</v>
      </c>
      <c r="F5702" s="19" t="str">
        <f>IF(ISBLANK(LeaveTracker[[#This Row],[Employee Name]]),"-----",VLOOKUP(LeaveTracker[[#This Row],[Employee Name]],Employees[[Employee Name]:[Office]],6))</f>
        <v>REGULAR</v>
      </c>
      <c r="G5702" s="24">
        <v>45061</v>
      </c>
      <c r="H5702" s="24">
        <v>45062</v>
      </c>
      <c r="I5702" s="20" t="s">
        <v>81</v>
      </c>
      <c r="K5702" s="61" t="str">
        <f ca="1">LeaveTracker[[#This Row],[Days]]&amp;" "&amp;LeaveTracker[[#This Row],[Type of Leave]]</f>
        <v>2 SL</v>
      </c>
      <c r="L5702" s="23">
        <f ca="1">NETWORKDAYS(LeaveTracker[[#This Row],[Start Date]],LeaveTracker[[#This Row],[End Date]],lstHolidays)</f>
        <v>2</v>
      </c>
      <c r="M5702" s="27"/>
    </row>
    <row r="5703" spans="1:13" ht="30" customHeight="1" x14ac:dyDescent="0.3">
      <c r="A5703" s="27">
        <f t="shared" si="64"/>
        <v>1901</v>
      </c>
      <c r="B5703" s="31">
        <v>45069</v>
      </c>
      <c r="C5703" s="31">
        <v>45068</v>
      </c>
      <c r="D5703" s="19" t="s">
        <v>1886</v>
      </c>
      <c r="E5703" s="19" t="str">
        <f>IF(ISBLANK(LeaveTracker[[#This Row],[Employee Name]]),"-----",VLOOKUP(LeaveTracker[[#This Row],[Employee Name]],Employees[[Employee Name]:[Office]],7))</f>
        <v>CEO</v>
      </c>
      <c r="F5703" s="19" t="str">
        <f>IF(ISBLANK(LeaveTracker[[#This Row],[Employee Name]]),"-----",VLOOKUP(LeaveTracker[[#This Row],[Employee Name]],Employees[[Employee Name]:[Office]],6))</f>
        <v>CASUAL</v>
      </c>
      <c r="G5703" s="24">
        <v>45085</v>
      </c>
      <c r="H5703" s="24">
        <v>45086</v>
      </c>
      <c r="I5703" s="19" t="s">
        <v>298</v>
      </c>
      <c r="J5703" s="43" t="s">
        <v>1003</v>
      </c>
      <c r="K5703" s="61" t="str">
        <f ca="1">LeaveTracker[[#This Row],[Days]]&amp;" "&amp;LeaveTracker[[#This Row],[Type of Leave]]</f>
        <v>2 OTHER</v>
      </c>
      <c r="L5703" s="23">
        <f ca="1">NETWORKDAYS(LeaveTracker[[#This Row],[Start Date]],LeaveTracker[[#This Row],[End Date]],lstHolidays)</f>
        <v>2</v>
      </c>
      <c r="M5703" s="27"/>
    </row>
    <row r="5704" spans="1:13" ht="30" customHeight="1" x14ac:dyDescent="0.3">
      <c r="A5704" s="27">
        <f t="shared" si="64"/>
        <v>1902</v>
      </c>
      <c r="B5704" s="31">
        <v>45069</v>
      </c>
      <c r="C5704" s="31">
        <v>45040</v>
      </c>
      <c r="D5704" s="19" t="s">
        <v>1886</v>
      </c>
      <c r="E5704" s="19" t="str">
        <f>IF(ISBLANK(LeaveTracker[[#This Row],[Employee Name]]),"-----",VLOOKUP(LeaveTracker[[#This Row],[Employee Name]],Employees[[Employee Name]:[Office]],7))</f>
        <v>CEO</v>
      </c>
      <c r="F5704" s="19" t="str">
        <f>IF(ISBLANK(LeaveTracker[[#This Row],[Employee Name]]),"-----",VLOOKUP(LeaveTracker[[#This Row],[Employee Name]],Employees[[Employee Name]:[Office]],6))</f>
        <v>CASUAL</v>
      </c>
      <c r="G5704" s="24">
        <v>45048</v>
      </c>
      <c r="H5704" s="24">
        <v>45048</v>
      </c>
      <c r="I5704" s="20" t="s">
        <v>82</v>
      </c>
      <c r="K5704" s="61" t="str">
        <f ca="1">LeaveTracker[[#This Row],[Days]]&amp;" "&amp;LeaveTracker[[#This Row],[Type of Leave]]</f>
        <v>1 VL</v>
      </c>
      <c r="L5704" s="23">
        <f ca="1">NETWORKDAYS(LeaveTracker[[#This Row],[Start Date]],LeaveTracker[[#This Row],[End Date]],lstHolidays)</f>
        <v>1</v>
      </c>
      <c r="M5704" s="27"/>
    </row>
    <row r="5705" spans="1:13" ht="30" customHeight="1" x14ac:dyDescent="0.3">
      <c r="A5705" s="27">
        <f t="shared" si="64"/>
        <v>1903</v>
      </c>
      <c r="B5705" s="31">
        <v>45069</v>
      </c>
      <c r="C5705" s="31">
        <v>45065</v>
      </c>
      <c r="D5705" s="19" t="s">
        <v>543</v>
      </c>
      <c r="E5705" s="19" t="str">
        <f>IF(ISBLANK(LeaveTracker[[#This Row],[Employee Name]]),"-----",VLOOKUP(LeaveTracker[[#This Row],[Employee Name]],Employees[[Employee Name]:[Office]],7))</f>
        <v>LCR</v>
      </c>
      <c r="F5705" s="19" t="str">
        <f>IF(ISBLANK(LeaveTracker[[#This Row],[Employee Name]]),"-----",VLOOKUP(LeaveTracker[[#This Row],[Employee Name]],Employees[[Employee Name]:[Office]],6))</f>
        <v>REGULAR</v>
      </c>
      <c r="G5705" s="24">
        <v>45064</v>
      </c>
      <c r="H5705" s="24">
        <v>45064</v>
      </c>
      <c r="I5705" s="20" t="s">
        <v>81</v>
      </c>
      <c r="K5705" s="61" t="str">
        <f ca="1">LeaveTracker[[#This Row],[Days]]&amp;" "&amp;LeaveTracker[[#This Row],[Type of Leave]]</f>
        <v>1 SL</v>
      </c>
      <c r="L5705" s="23">
        <f ca="1">NETWORKDAYS(LeaveTracker[[#This Row],[Start Date]],LeaveTracker[[#This Row],[End Date]],lstHolidays)</f>
        <v>1</v>
      </c>
      <c r="M5705" s="27"/>
    </row>
    <row r="5706" spans="1:13" ht="30" customHeight="1" x14ac:dyDescent="0.3">
      <c r="A5706" s="27">
        <f t="shared" si="64"/>
        <v>1904</v>
      </c>
      <c r="B5706" s="31">
        <v>45069</v>
      </c>
      <c r="C5706" s="31">
        <v>45064</v>
      </c>
      <c r="D5706" s="19" t="s">
        <v>932</v>
      </c>
      <c r="E5706" s="19" t="str">
        <f>IF(ISBLANK(LeaveTracker[[#This Row],[Employee Name]]),"-----",VLOOKUP(LeaveTracker[[#This Row],[Employee Name]],Employees[[Employee Name]:[Office]],7))</f>
        <v>ONT</v>
      </c>
      <c r="F5706" s="19" t="str">
        <f>IF(ISBLANK(LeaveTracker[[#This Row],[Employee Name]]),"-----",VLOOKUP(LeaveTracker[[#This Row],[Employee Name]],Employees[[Employee Name]:[Office]],6))</f>
        <v>REGULAR</v>
      </c>
      <c r="G5706" s="24">
        <v>45041</v>
      </c>
      <c r="H5706" s="24">
        <v>45044</v>
      </c>
      <c r="I5706" s="20" t="s">
        <v>81</v>
      </c>
      <c r="K5706" s="61" t="str">
        <f ca="1">LeaveTracker[[#This Row],[Days]]&amp;" "&amp;LeaveTracker[[#This Row],[Type of Leave]]</f>
        <v>4 SL</v>
      </c>
      <c r="L5706" s="23">
        <f ca="1">NETWORKDAYS(LeaveTracker[[#This Row],[Start Date]],LeaveTracker[[#This Row],[End Date]],lstHolidays)</f>
        <v>4</v>
      </c>
      <c r="M5706" s="27"/>
    </row>
    <row r="5707" spans="1:13" ht="30" customHeight="1" x14ac:dyDescent="0.3">
      <c r="A5707" s="27">
        <f t="shared" si="64"/>
        <v>1905</v>
      </c>
      <c r="B5707" s="31">
        <v>45069</v>
      </c>
      <c r="C5707" s="31">
        <v>45063</v>
      </c>
      <c r="D5707" s="19" t="s">
        <v>2360</v>
      </c>
      <c r="E5707" s="19" t="str">
        <f>IF(ISBLANK(LeaveTracker[[#This Row],[Employee Name]]),"-----",VLOOKUP(LeaveTracker[[#This Row],[Employee Name]],Employees[[Employee Name]:[Office]],7))</f>
        <v>ONT</v>
      </c>
      <c r="F5707" s="19" t="str">
        <f>IF(ISBLANK(LeaveTracker[[#This Row],[Employee Name]]),"-----",VLOOKUP(LeaveTracker[[#This Row],[Employee Name]],Employees[[Employee Name]:[Office]],6))</f>
        <v>REGULAR</v>
      </c>
      <c r="G5707" s="24">
        <v>45055</v>
      </c>
      <c r="H5707" s="24">
        <v>45057</v>
      </c>
      <c r="I5707" s="20" t="s">
        <v>81</v>
      </c>
      <c r="K5707" s="61" t="str">
        <f ca="1">LeaveTracker[[#This Row],[Days]]&amp;" "&amp;LeaveTracker[[#This Row],[Type of Leave]]</f>
        <v>3 SL</v>
      </c>
      <c r="L5707" s="23">
        <f ca="1">NETWORKDAYS(LeaveTracker[[#This Row],[Start Date]],LeaveTracker[[#This Row],[End Date]],lstHolidays)</f>
        <v>3</v>
      </c>
      <c r="M5707" s="27"/>
    </row>
    <row r="5708" spans="1:13" ht="30" customHeight="1" x14ac:dyDescent="0.3">
      <c r="A5708" s="27">
        <f t="shared" si="64"/>
        <v>1906</v>
      </c>
      <c r="B5708" s="31">
        <v>45069</v>
      </c>
      <c r="C5708" s="31">
        <v>45063</v>
      </c>
      <c r="D5708" s="19" t="s">
        <v>2360</v>
      </c>
      <c r="E5708" s="19" t="str">
        <f>IF(ISBLANK(LeaveTracker[[#This Row],[Employee Name]]),"-----",VLOOKUP(LeaveTracker[[#This Row],[Employee Name]],Employees[[Employee Name]:[Office]],7))</f>
        <v>ONT</v>
      </c>
      <c r="F5708" s="19" t="str">
        <f>IF(ISBLANK(LeaveTracker[[#This Row],[Employee Name]]),"-----",VLOOKUP(LeaveTracker[[#This Row],[Employee Name]],Employees[[Employee Name]:[Office]],6))</f>
        <v>REGULAR</v>
      </c>
      <c r="G5708" s="24">
        <v>45050</v>
      </c>
      <c r="H5708" s="24">
        <v>45051</v>
      </c>
      <c r="I5708" s="20" t="s">
        <v>81</v>
      </c>
      <c r="K5708" s="61" t="str">
        <f ca="1">LeaveTracker[[#This Row],[Days]]&amp;" "&amp;LeaveTracker[[#This Row],[Type of Leave]]</f>
        <v>2 SL</v>
      </c>
      <c r="L5708" s="23">
        <f ca="1">NETWORKDAYS(LeaveTracker[[#This Row],[Start Date]],LeaveTracker[[#This Row],[End Date]],lstHolidays)</f>
        <v>2</v>
      </c>
      <c r="M5708" s="27"/>
    </row>
    <row r="5709" spans="1:13" ht="30" customHeight="1" x14ac:dyDescent="0.3">
      <c r="A5709" s="27">
        <f t="shared" si="64"/>
        <v>1907</v>
      </c>
      <c r="B5709" s="31">
        <v>45069</v>
      </c>
      <c r="C5709" s="31">
        <v>45063</v>
      </c>
      <c r="D5709" s="19" t="s">
        <v>380</v>
      </c>
      <c r="E5709" s="19" t="str">
        <f>IF(ISBLANK(LeaveTracker[[#This Row],[Employee Name]]),"-----",VLOOKUP(LeaveTracker[[#This Row],[Employee Name]],Employees[[Employee Name]:[Office]],7))</f>
        <v>CCT</v>
      </c>
      <c r="F5709" s="19" t="str">
        <f>IF(ISBLANK(LeaveTracker[[#This Row],[Employee Name]]),"-----",VLOOKUP(LeaveTracker[[#This Row],[Employee Name]],Employees[[Employee Name]:[Office]],6))</f>
        <v>REGULAR</v>
      </c>
      <c r="G5709" s="31">
        <v>45070</v>
      </c>
      <c r="H5709" s="31">
        <v>45070</v>
      </c>
      <c r="I5709" s="19" t="s">
        <v>298</v>
      </c>
      <c r="J5709" s="43" t="s">
        <v>1003</v>
      </c>
      <c r="K5709" s="61" t="str">
        <f ca="1">LeaveTracker[[#This Row],[Days]]&amp;" "&amp;LeaveTracker[[#This Row],[Type of Leave]]</f>
        <v>1 OTHER</v>
      </c>
      <c r="L5709" s="23">
        <f ca="1">NETWORKDAYS(LeaveTracker[[#This Row],[Start Date]],LeaveTracker[[#This Row],[End Date]],lstHolidays)</f>
        <v>1</v>
      </c>
      <c r="M5709" s="27"/>
    </row>
    <row r="5710" spans="1:13" ht="30" customHeight="1" x14ac:dyDescent="0.3">
      <c r="A5710" s="27">
        <f t="shared" si="64"/>
        <v>1908</v>
      </c>
      <c r="B5710" s="31">
        <v>45069</v>
      </c>
      <c r="C5710" s="31">
        <v>45062</v>
      </c>
      <c r="D5710" s="19" t="s">
        <v>578</v>
      </c>
      <c r="E5710" s="19" t="str">
        <f>IF(ISBLANK(LeaveTracker[[#This Row],[Employee Name]]),"-----",VLOOKUP(LeaveTracker[[#This Row],[Employee Name]],Employees[[Employee Name]:[Office]],7))</f>
        <v>CCT</v>
      </c>
      <c r="F5710" s="19" t="str">
        <f>IF(ISBLANK(LeaveTracker[[#This Row],[Employee Name]]),"-----",VLOOKUP(LeaveTracker[[#This Row],[Employee Name]],Employees[[Employee Name]:[Office]],6))</f>
        <v>REGULAR</v>
      </c>
      <c r="G5710" s="24">
        <v>45068</v>
      </c>
      <c r="H5710" s="24">
        <v>45072</v>
      </c>
      <c r="I5710" s="20" t="s">
        <v>82</v>
      </c>
      <c r="K5710" s="61" t="str">
        <f ca="1">LeaveTracker[[#This Row],[Days]]&amp;" "&amp;LeaveTracker[[#This Row],[Type of Leave]]</f>
        <v>5 VL</v>
      </c>
      <c r="L5710" s="23">
        <f ca="1">NETWORKDAYS(LeaveTracker[[#This Row],[Start Date]],LeaveTracker[[#This Row],[End Date]],lstHolidays)</f>
        <v>5</v>
      </c>
      <c r="M5710" s="27"/>
    </row>
    <row r="5711" spans="1:13" ht="30" customHeight="1" x14ac:dyDescent="0.3">
      <c r="A5711" s="27">
        <f t="shared" si="64"/>
        <v>1909</v>
      </c>
      <c r="B5711" s="31">
        <v>45069</v>
      </c>
      <c r="C5711" s="31">
        <v>45065</v>
      </c>
      <c r="D5711" s="19" t="s">
        <v>375</v>
      </c>
      <c r="E5711" s="19" t="str">
        <f>IF(ISBLANK(LeaveTracker[[#This Row],[Employee Name]]),"-----",VLOOKUP(LeaveTracker[[#This Row],[Employee Name]],Employees[[Employee Name]:[Office]],7))</f>
        <v>BPLO</v>
      </c>
      <c r="F5711" s="19" t="str">
        <f>IF(ISBLANK(LeaveTracker[[#This Row],[Employee Name]]),"-----",VLOOKUP(LeaveTracker[[#This Row],[Employee Name]],Employees[[Employee Name]:[Office]],6))</f>
        <v>JOBCON</v>
      </c>
      <c r="G5711" s="24">
        <v>45072</v>
      </c>
      <c r="H5711" s="24">
        <v>45072</v>
      </c>
      <c r="I5711" s="20" t="s">
        <v>82</v>
      </c>
      <c r="K5711" s="61" t="str">
        <f ca="1">LeaveTracker[[#This Row],[Days]]&amp;" "&amp;LeaveTracker[[#This Row],[Type of Leave]]</f>
        <v>1 VL</v>
      </c>
      <c r="L5711" s="23">
        <f ca="1">NETWORKDAYS(LeaveTracker[[#This Row],[Start Date]],LeaveTracker[[#This Row],[End Date]],lstHolidays)</f>
        <v>1</v>
      </c>
      <c r="M5711" s="27"/>
    </row>
    <row r="5712" spans="1:13" ht="30" customHeight="1" x14ac:dyDescent="0.3">
      <c r="A5712" s="27">
        <f t="shared" si="64"/>
        <v>1910</v>
      </c>
      <c r="B5712" s="31">
        <v>45069</v>
      </c>
      <c r="C5712" s="31">
        <v>45068</v>
      </c>
      <c r="D5712" s="19" t="s">
        <v>615</v>
      </c>
      <c r="E5712" s="19" t="str">
        <f>IF(ISBLANK(LeaveTracker[[#This Row],[Employee Name]]),"-----",VLOOKUP(LeaveTracker[[#This Row],[Employee Name]],Employees[[Employee Name]:[Office]],7))</f>
        <v>CBO</v>
      </c>
      <c r="F5712" s="19" t="str">
        <f>IF(ISBLANK(LeaveTracker[[#This Row],[Employee Name]]),"-----",VLOOKUP(LeaveTracker[[#This Row],[Employee Name]],Employees[[Employee Name]:[Office]],6))</f>
        <v>REGULAR</v>
      </c>
      <c r="G5712" s="24">
        <v>45075</v>
      </c>
      <c r="H5712" s="24">
        <v>45075</v>
      </c>
      <c r="I5712" s="20" t="s">
        <v>82</v>
      </c>
      <c r="K5712" s="61" t="str">
        <f ca="1">LeaveTracker[[#This Row],[Days]]&amp;" "&amp;LeaveTracker[[#This Row],[Type of Leave]]</f>
        <v>1 VL</v>
      </c>
      <c r="L5712" s="23">
        <f ca="1">NETWORKDAYS(LeaveTracker[[#This Row],[Start Date]],LeaveTracker[[#This Row],[End Date]],lstHolidays)</f>
        <v>1</v>
      </c>
      <c r="M5712" s="27"/>
    </row>
    <row r="5713" spans="1:13" ht="30" customHeight="1" x14ac:dyDescent="0.3">
      <c r="A5713" s="27">
        <f t="shared" si="64"/>
        <v>1911</v>
      </c>
      <c r="B5713" s="31">
        <v>45069</v>
      </c>
      <c r="C5713" s="31">
        <v>45065</v>
      </c>
      <c r="D5713" s="19" t="s">
        <v>362</v>
      </c>
      <c r="E5713" s="19" t="str">
        <f>IF(ISBLANK(LeaveTracker[[#This Row],[Employee Name]]),"-----",VLOOKUP(LeaveTracker[[#This Row],[Employee Name]],Employees[[Employee Name]:[Office]],7))</f>
        <v>SP</v>
      </c>
      <c r="F5713" s="19" t="str">
        <f>IF(ISBLANK(LeaveTracker[[#This Row],[Employee Name]]),"-----",VLOOKUP(LeaveTracker[[#This Row],[Employee Name]],Employees[[Employee Name]:[Office]],6))</f>
        <v>REGULAR</v>
      </c>
      <c r="G5713" s="24">
        <v>45064</v>
      </c>
      <c r="H5713" s="24">
        <v>45064</v>
      </c>
      <c r="I5713" s="20" t="s">
        <v>81</v>
      </c>
      <c r="K5713" s="61" t="str">
        <f ca="1">LeaveTracker[[#This Row],[Days]]&amp;" "&amp;LeaveTracker[[#This Row],[Type of Leave]]</f>
        <v>1 SL</v>
      </c>
      <c r="L5713" s="23">
        <f ca="1">NETWORKDAYS(LeaveTracker[[#This Row],[Start Date]],LeaveTracker[[#This Row],[End Date]],lstHolidays)</f>
        <v>1</v>
      </c>
      <c r="M5713" s="27"/>
    </row>
    <row r="5714" spans="1:13" ht="30" customHeight="1" x14ac:dyDescent="0.3">
      <c r="A5714" s="27">
        <f t="shared" si="64"/>
        <v>1912</v>
      </c>
      <c r="B5714" s="31">
        <v>45069</v>
      </c>
      <c r="C5714" s="31">
        <v>45056</v>
      </c>
      <c r="D5714" s="19" t="s">
        <v>730</v>
      </c>
      <c r="E5714" s="19" t="str">
        <f>IF(ISBLANK(LeaveTracker[[#This Row],[Employee Name]]),"-----",VLOOKUP(LeaveTracker[[#This Row],[Employee Name]],Employees[[Employee Name]:[Office]],7))</f>
        <v>SP</v>
      </c>
      <c r="F5714" s="19" t="str">
        <f>IF(ISBLANK(LeaveTracker[[#This Row],[Employee Name]]),"-----",VLOOKUP(LeaveTracker[[#This Row],[Employee Name]],Employees[[Employee Name]:[Office]],6))</f>
        <v>REGULAR</v>
      </c>
      <c r="G5714" s="24">
        <v>45051</v>
      </c>
      <c r="H5714" s="24">
        <v>45055</v>
      </c>
      <c r="I5714" s="20" t="s">
        <v>81</v>
      </c>
      <c r="K5714" s="61" t="str">
        <f ca="1">LeaveTracker[[#This Row],[Days]]&amp;" "&amp;LeaveTracker[[#This Row],[Type of Leave]]</f>
        <v>3 SL</v>
      </c>
      <c r="L5714" s="23">
        <f ca="1">NETWORKDAYS(LeaveTracker[[#This Row],[Start Date]],LeaveTracker[[#This Row],[End Date]],lstHolidays)</f>
        <v>3</v>
      </c>
      <c r="M5714" s="27"/>
    </row>
    <row r="5715" spans="1:13" ht="30" customHeight="1" x14ac:dyDescent="0.3">
      <c r="A5715" s="27">
        <f t="shared" si="64"/>
        <v>1913</v>
      </c>
      <c r="B5715" s="31">
        <v>45069</v>
      </c>
      <c r="C5715" s="31">
        <v>45068</v>
      </c>
      <c r="D5715" s="19" t="s">
        <v>396</v>
      </c>
      <c r="E5715" s="19" t="str">
        <f>IF(ISBLANK(LeaveTracker[[#This Row],[Employee Name]]),"-----",VLOOKUP(LeaveTracker[[#This Row],[Employee Name]],Employees[[Employee Name]:[Office]],7))</f>
        <v>CTO</v>
      </c>
      <c r="F5715" s="19" t="str">
        <f>IF(ISBLANK(LeaveTracker[[#This Row],[Employee Name]]),"-----",VLOOKUP(LeaveTracker[[#This Row],[Employee Name]],Employees[[Employee Name]:[Office]],6))</f>
        <v>REGULAR</v>
      </c>
      <c r="G5715" s="24">
        <v>45064</v>
      </c>
      <c r="H5715" s="24">
        <v>45065</v>
      </c>
      <c r="I5715" s="20" t="s">
        <v>81</v>
      </c>
      <c r="K5715" s="61" t="str">
        <f ca="1">LeaveTracker[[#This Row],[Days]]&amp;" "&amp;LeaveTracker[[#This Row],[Type of Leave]]</f>
        <v>2 SL</v>
      </c>
      <c r="L5715" s="23">
        <f ca="1">NETWORKDAYS(LeaveTracker[[#This Row],[Start Date]],LeaveTracker[[#This Row],[End Date]],lstHolidays)</f>
        <v>2</v>
      </c>
      <c r="M5715" s="27"/>
    </row>
    <row r="5716" spans="1:13" ht="30" customHeight="1" x14ac:dyDescent="0.3">
      <c r="A5716" s="27">
        <f t="shared" si="64"/>
        <v>1914</v>
      </c>
      <c r="B5716" s="31">
        <v>45069</v>
      </c>
      <c r="C5716" s="31">
        <v>45068</v>
      </c>
      <c r="D5716" s="19" t="s">
        <v>1017</v>
      </c>
      <c r="E5716" s="19" t="str">
        <f>IF(ISBLANK(LeaveTracker[[#This Row],[Employee Name]]),"-----",VLOOKUP(LeaveTracker[[#This Row],[Employee Name]],Employees[[Employee Name]:[Office]],7))</f>
        <v>LANDTAX</v>
      </c>
      <c r="F5716" s="19" t="str">
        <f>IF(ISBLANK(LeaveTracker[[#This Row],[Employee Name]]),"-----",VLOOKUP(LeaveTracker[[#This Row],[Employee Name]],Employees[[Employee Name]:[Office]],6))</f>
        <v>REGULAR</v>
      </c>
      <c r="G5716" s="24">
        <v>45076</v>
      </c>
      <c r="H5716" s="24">
        <v>45076</v>
      </c>
      <c r="I5716" s="20" t="s">
        <v>82</v>
      </c>
      <c r="K5716" s="61" t="str">
        <f ca="1">LeaveTracker[[#This Row],[Days]]&amp;" "&amp;LeaveTracker[[#This Row],[Type of Leave]]</f>
        <v>1 VL</v>
      </c>
      <c r="L5716" s="23">
        <f ca="1">NETWORKDAYS(LeaveTracker[[#This Row],[Start Date]],LeaveTracker[[#This Row],[End Date]],lstHolidays)</f>
        <v>1</v>
      </c>
      <c r="M5716" s="27"/>
    </row>
    <row r="5717" spans="1:13" ht="30" customHeight="1" x14ac:dyDescent="0.3">
      <c r="A5717" s="27">
        <v>1914</v>
      </c>
      <c r="B5717" s="31">
        <v>45069</v>
      </c>
      <c r="C5717" s="31">
        <v>45068</v>
      </c>
      <c r="D5717" s="19" t="s">
        <v>1017</v>
      </c>
      <c r="E5717" s="19" t="str">
        <f>IF(ISBLANK(LeaveTracker[[#This Row],[Employee Name]]),"-----",VLOOKUP(LeaveTracker[[#This Row],[Employee Name]],Employees[[Employee Name]:[Office]],7))</f>
        <v>LANDTAX</v>
      </c>
      <c r="F5717" s="19" t="str">
        <f>IF(ISBLANK(LeaveTracker[[#This Row],[Employee Name]]),"-----",VLOOKUP(LeaveTracker[[#This Row],[Employee Name]],Employees[[Employee Name]:[Office]],6))</f>
        <v>REGULAR</v>
      </c>
      <c r="G5717" s="24">
        <v>45079</v>
      </c>
      <c r="H5717" s="24">
        <v>45085</v>
      </c>
      <c r="I5717" s="20" t="s">
        <v>82</v>
      </c>
      <c r="K5717" s="61" t="str">
        <f ca="1">LeaveTracker[[#This Row],[Days]]&amp;" "&amp;LeaveTracker[[#This Row],[Type of Leave]]</f>
        <v>5 VL</v>
      </c>
      <c r="L5717" s="23">
        <f ca="1">NETWORKDAYS(LeaveTracker[[#This Row],[Start Date]],LeaveTracker[[#This Row],[End Date]],lstHolidays)</f>
        <v>5</v>
      </c>
      <c r="M5717" s="27"/>
    </row>
    <row r="5718" spans="1:13" ht="30" customHeight="1" x14ac:dyDescent="0.3">
      <c r="A5718" s="27">
        <f t="shared" si="64"/>
        <v>1915</v>
      </c>
      <c r="B5718" s="31">
        <v>45069</v>
      </c>
      <c r="C5718" s="31">
        <v>45068</v>
      </c>
      <c r="D5718" s="19" t="s">
        <v>121</v>
      </c>
      <c r="E5718" s="19" t="str">
        <f>IF(ISBLANK(LeaveTracker[[#This Row],[Employee Name]]),"-----",VLOOKUP(LeaveTracker[[#This Row],[Employee Name]],Employees[[Employee Name]:[Office]],7))</f>
        <v>CHARACTER OFFICE</v>
      </c>
      <c r="F5718" s="19" t="str">
        <f>IF(ISBLANK(LeaveTracker[[#This Row],[Employee Name]]),"-----",VLOOKUP(LeaveTracker[[#This Row],[Employee Name]],Employees[[Employee Name]:[Office]],6))</f>
        <v>REGULAR</v>
      </c>
      <c r="G5718" s="24">
        <v>45062</v>
      </c>
      <c r="H5718" s="24">
        <v>45065</v>
      </c>
      <c r="I5718" s="20" t="s">
        <v>81</v>
      </c>
      <c r="K5718" s="61" t="str">
        <f ca="1">LeaveTracker[[#This Row],[Days]]&amp;" "&amp;LeaveTracker[[#This Row],[Type of Leave]]</f>
        <v>4 SL</v>
      </c>
      <c r="L5718" s="23">
        <f ca="1">NETWORKDAYS(LeaveTracker[[#This Row],[Start Date]],LeaveTracker[[#This Row],[End Date]],lstHolidays)</f>
        <v>4</v>
      </c>
      <c r="M5718" s="27"/>
    </row>
    <row r="5719" spans="1:13" ht="30" customHeight="1" x14ac:dyDescent="0.3">
      <c r="A5719" s="27">
        <f t="shared" si="64"/>
        <v>1916</v>
      </c>
      <c r="B5719" s="31">
        <v>45069</v>
      </c>
      <c r="C5719" s="31">
        <v>45068</v>
      </c>
      <c r="D5719" s="19" t="s">
        <v>302</v>
      </c>
      <c r="E5719" s="19" t="str">
        <f>IF(ISBLANK(LeaveTracker[[#This Row],[Employee Name]]),"-----",VLOOKUP(LeaveTracker[[#This Row],[Employee Name]],Employees[[Employee Name]:[Office]],7))</f>
        <v>TOPS (ADMIN CSU)</v>
      </c>
      <c r="F5719" s="19" t="str">
        <f>IF(ISBLANK(LeaveTracker[[#This Row],[Employee Name]]),"-----",VLOOKUP(LeaveTracker[[#This Row],[Employee Name]],Employees[[Employee Name]:[Office]],6))</f>
        <v>REGULAR</v>
      </c>
      <c r="G5719" s="24">
        <v>45070</v>
      </c>
      <c r="H5719" s="24">
        <v>45070</v>
      </c>
      <c r="I5719" s="19" t="s">
        <v>298</v>
      </c>
      <c r="J5719" s="43" t="s">
        <v>1003</v>
      </c>
      <c r="K5719" s="61" t="str">
        <f ca="1">LeaveTracker[[#This Row],[Days]]&amp;" "&amp;LeaveTracker[[#This Row],[Type of Leave]]</f>
        <v>1 OTHER</v>
      </c>
      <c r="L5719" s="23">
        <f ca="1">NETWORKDAYS(LeaveTracker[[#This Row],[Start Date]],LeaveTracker[[#This Row],[End Date]],lstHolidays)</f>
        <v>1</v>
      </c>
      <c r="M5719" s="27"/>
    </row>
    <row r="5720" spans="1:13" ht="30" customHeight="1" x14ac:dyDescent="0.3">
      <c r="A5720" s="27">
        <f t="shared" si="64"/>
        <v>1917</v>
      </c>
      <c r="B5720" s="31">
        <v>45069</v>
      </c>
      <c r="C5720" s="31">
        <v>45065</v>
      </c>
      <c r="D5720" s="19" t="s">
        <v>771</v>
      </c>
      <c r="E5720" s="19" t="str">
        <f>IF(ISBLANK(LeaveTracker[[#This Row],[Employee Name]]),"-----",VLOOKUP(LeaveTracker[[#This Row],[Employee Name]],Employees[[Employee Name]:[Office]],7))</f>
        <v>CSWDO</v>
      </c>
      <c r="F5720" s="19" t="str">
        <f>IF(ISBLANK(LeaveTracker[[#This Row],[Employee Name]]),"-----",VLOOKUP(LeaveTracker[[#This Row],[Employee Name]],Employees[[Employee Name]:[Office]],6))</f>
        <v>REGULAR</v>
      </c>
      <c r="G5720" s="24">
        <v>45069</v>
      </c>
      <c r="H5720" s="24">
        <v>45069</v>
      </c>
      <c r="I5720" s="20" t="s">
        <v>82</v>
      </c>
      <c r="K5720" s="61" t="str">
        <f ca="1">LeaveTracker[[#This Row],[Days]]&amp;" "&amp;LeaveTracker[[#This Row],[Type of Leave]]</f>
        <v>1 VL</v>
      </c>
      <c r="L5720" s="23">
        <f ca="1">NETWORKDAYS(LeaveTracker[[#This Row],[Start Date]],LeaveTracker[[#This Row],[End Date]],lstHolidays)</f>
        <v>1</v>
      </c>
      <c r="M5720" s="27"/>
    </row>
    <row r="5721" spans="1:13" ht="30" customHeight="1" x14ac:dyDescent="0.3">
      <c r="A5721" s="27">
        <f t="shared" si="64"/>
        <v>1918</v>
      </c>
      <c r="B5721" s="31">
        <v>45069</v>
      </c>
      <c r="C5721" s="31">
        <v>45065</v>
      </c>
      <c r="D5721" s="19" t="s">
        <v>771</v>
      </c>
      <c r="E5721" s="19" t="str">
        <f>IF(ISBLANK(LeaveTracker[[#This Row],[Employee Name]]),"-----",VLOOKUP(LeaveTracker[[#This Row],[Employee Name]],Employees[[Employee Name]:[Office]],7))</f>
        <v>CSWDO</v>
      </c>
      <c r="F5721" s="19" t="str">
        <f>IF(ISBLANK(LeaveTracker[[#This Row],[Employee Name]]),"-----",VLOOKUP(LeaveTracker[[#This Row],[Employee Name]],Employees[[Employee Name]:[Office]],6))</f>
        <v>REGULAR</v>
      </c>
      <c r="G5721" s="24">
        <v>45069</v>
      </c>
      <c r="H5721" s="24">
        <v>45069</v>
      </c>
      <c r="I5721" s="20" t="s">
        <v>81</v>
      </c>
      <c r="K5721" s="61" t="str">
        <f ca="1">LeaveTracker[[#This Row],[Days]]&amp;" "&amp;LeaveTracker[[#This Row],[Type of Leave]]</f>
        <v>1 SL</v>
      </c>
      <c r="L5721" s="23">
        <f ca="1">NETWORKDAYS(LeaveTracker[[#This Row],[Start Date]],LeaveTracker[[#This Row],[End Date]],lstHolidays)</f>
        <v>1</v>
      </c>
      <c r="M5721" s="27"/>
    </row>
    <row r="5722" spans="1:13" ht="30" customHeight="1" x14ac:dyDescent="0.3">
      <c r="A5722" s="27">
        <f t="shared" si="64"/>
        <v>1919</v>
      </c>
      <c r="B5722" s="31">
        <v>45069</v>
      </c>
      <c r="C5722" s="31">
        <v>45064</v>
      </c>
      <c r="D5722" s="19" t="s">
        <v>1164</v>
      </c>
      <c r="E5722" s="19" t="str">
        <f>IF(ISBLANK(LeaveTracker[[#This Row],[Employee Name]]),"-----",VLOOKUP(LeaveTracker[[#This Row],[Employee Name]],Employees[[Employee Name]:[Office]],7))</f>
        <v>CSWDO</v>
      </c>
      <c r="F5722" s="19" t="str">
        <f>IF(ISBLANK(LeaveTracker[[#This Row],[Employee Name]]),"-----",VLOOKUP(LeaveTracker[[#This Row],[Employee Name]],Employees[[Employee Name]:[Office]],6))</f>
        <v>REGULAR</v>
      </c>
      <c r="G5722" s="24">
        <v>45071</v>
      </c>
      <c r="H5722" s="24">
        <v>45072</v>
      </c>
      <c r="I5722" s="19" t="s">
        <v>298</v>
      </c>
      <c r="J5722" s="43" t="s">
        <v>1003</v>
      </c>
      <c r="K5722" s="61" t="str">
        <f ca="1">LeaveTracker[[#This Row],[Days]]&amp;" "&amp;LeaveTracker[[#This Row],[Type of Leave]]</f>
        <v>2 OTHER</v>
      </c>
      <c r="L5722" s="23">
        <f ca="1">NETWORKDAYS(LeaveTracker[[#This Row],[Start Date]],LeaveTracker[[#This Row],[End Date]],lstHolidays)</f>
        <v>2</v>
      </c>
      <c r="M5722" s="27"/>
    </row>
    <row r="5723" spans="1:13" ht="30" customHeight="1" x14ac:dyDescent="0.3">
      <c r="A5723" s="27">
        <f t="shared" si="64"/>
        <v>1920</v>
      </c>
      <c r="B5723" s="31">
        <v>45069</v>
      </c>
      <c r="C5723" s="31">
        <v>45056</v>
      </c>
      <c r="D5723" s="19" t="s">
        <v>391</v>
      </c>
      <c r="E5723" s="19" t="str">
        <f>IF(ISBLANK(LeaveTracker[[#This Row],[Employee Name]]),"-----",VLOOKUP(LeaveTracker[[#This Row],[Employee Name]],Employees[[Employee Name]:[Office]],7))</f>
        <v>CTO</v>
      </c>
      <c r="F5723" s="19" t="str">
        <f>IF(ISBLANK(LeaveTracker[[#This Row],[Employee Name]]),"-----",VLOOKUP(LeaveTracker[[#This Row],[Employee Name]],Employees[[Employee Name]:[Office]],6))</f>
        <v>REGULAR</v>
      </c>
      <c r="G5723" s="24">
        <v>45063</v>
      </c>
      <c r="H5723" s="24">
        <v>45072</v>
      </c>
      <c r="I5723" s="20" t="s">
        <v>82</v>
      </c>
      <c r="K5723" s="61" t="str">
        <f ca="1">LeaveTracker[[#This Row],[Days]]&amp;" "&amp;LeaveTracker[[#This Row],[Type of Leave]]</f>
        <v>8 VL</v>
      </c>
      <c r="L5723" s="23">
        <f ca="1">NETWORKDAYS(LeaveTracker[[#This Row],[Start Date]],LeaveTracker[[#This Row],[End Date]],lstHolidays)</f>
        <v>8</v>
      </c>
      <c r="M5723" s="27"/>
    </row>
    <row r="5724" spans="1:13" ht="30" customHeight="1" x14ac:dyDescent="0.3">
      <c r="A5724" s="27">
        <f t="shared" si="64"/>
        <v>1921</v>
      </c>
      <c r="B5724" s="31">
        <v>45069</v>
      </c>
      <c r="C5724" s="31">
        <v>45062</v>
      </c>
      <c r="D5724" s="19" t="s">
        <v>1189</v>
      </c>
      <c r="E5724" s="19" t="str">
        <f>IF(ISBLANK(LeaveTracker[[#This Row],[Employee Name]]),"-----",VLOOKUP(LeaveTracker[[#This Row],[Employee Name]],Employees[[Employee Name]:[Office]],7))</f>
        <v>ONT</v>
      </c>
      <c r="F5724" s="19" t="str">
        <f>IF(ISBLANK(LeaveTracker[[#This Row],[Employee Name]]),"-----",VLOOKUP(LeaveTracker[[#This Row],[Employee Name]],Employees[[Employee Name]:[Office]],6))</f>
        <v>REGULAR</v>
      </c>
      <c r="G5724" s="24">
        <v>45036</v>
      </c>
      <c r="H5724" s="24">
        <v>45036</v>
      </c>
      <c r="I5724" s="20" t="s">
        <v>81</v>
      </c>
      <c r="K5724" s="61" t="str">
        <f ca="1">LeaveTracker[[#This Row],[Days]]&amp;" "&amp;LeaveTracker[[#This Row],[Type of Leave]]</f>
        <v>1 SL</v>
      </c>
      <c r="L5724" s="23">
        <f ca="1">NETWORKDAYS(LeaveTracker[[#This Row],[Start Date]],LeaveTracker[[#This Row],[End Date]],lstHolidays)</f>
        <v>1</v>
      </c>
      <c r="M5724" s="27"/>
    </row>
    <row r="5725" spans="1:13" ht="30" customHeight="1" x14ac:dyDescent="0.3">
      <c r="A5725" s="27">
        <v>1921</v>
      </c>
      <c r="B5725" s="31">
        <v>45069</v>
      </c>
      <c r="C5725" s="31">
        <v>45062</v>
      </c>
      <c r="D5725" s="19" t="s">
        <v>1189</v>
      </c>
      <c r="E5725" s="19" t="str">
        <f>IF(ISBLANK(LeaveTracker[[#This Row],[Employee Name]]),"-----",VLOOKUP(LeaveTracker[[#This Row],[Employee Name]],Employees[[Employee Name]:[Office]],7))</f>
        <v>ONT</v>
      </c>
      <c r="F5725" s="19" t="str">
        <f>IF(ISBLANK(LeaveTracker[[#This Row],[Employee Name]]),"-----",VLOOKUP(LeaveTracker[[#This Row],[Employee Name]],Employees[[Employee Name]:[Office]],6))</f>
        <v>REGULAR</v>
      </c>
      <c r="G5725" s="24">
        <v>45040</v>
      </c>
      <c r="H5725" s="24">
        <v>45044</v>
      </c>
      <c r="I5725" s="20" t="s">
        <v>81</v>
      </c>
      <c r="K5725" s="61" t="str">
        <f ca="1">LeaveTracker[[#This Row],[Days]]&amp;" "&amp;LeaveTracker[[#This Row],[Type of Leave]]</f>
        <v>5 SL</v>
      </c>
      <c r="L5725" s="23">
        <f ca="1">NETWORKDAYS(LeaveTracker[[#This Row],[Start Date]],LeaveTracker[[#This Row],[End Date]],lstHolidays)</f>
        <v>5</v>
      </c>
      <c r="M5725" s="27"/>
    </row>
    <row r="5726" spans="1:13" ht="30" customHeight="1" x14ac:dyDescent="0.3">
      <c r="A5726" s="27">
        <f t="shared" si="64"/>
        <v>1922</v>
      </c>
      <c r="B5726" s="31">
        <v>45069</v>
      </c>
      <c r="C5726" s="31">
        <v>45062</v>
      </c>
      <c r="D5726" s="19" t="s">
        <v>1189</v>
      </c>
      <c r="E5726" s="19" t="str">
        <f>IF(ISBLANK(LeaveTracker[[#This Row],[Employee Name]]),"-----",VLOOKUP(LeaveTracker[[#This Row],[Employee Name]],Employees[[Employee Name]:[Office]],7))</f>
        <v>ONT</v>
      </c>
      <c r="F5726" s="19" t="str">
        <f>IF(ISBLANK(LeaveTracker[[#This Row],[Employee Name]]),"-----",VLOOKUP(LeaveTracker[[#This Row],[Employee Name]],Employees[[Employee Name]:[Office]],6))</f>
        <v>REGULAR</v>
      </c>
      <c r="G5726" s="24">
        <v>45047</v>
      </c>
      <c r="H5726" s="24">
        <v>45061</v>
      </c>
      <c r="I5726" s="20" t="s">
        <v>81</v>
      </c>
      <c r="K5726" s="61" t="str">
        <f ca="1">LeaveTracker[[#This Row],[Days]]&amp;" "&amp;LeaveTracker[[#This Row],[Type of Leave]]</f>
        <v>10 SL</v>
      </c>
      <c r="L5726" s="23">
        <f ca="1">NETWORKDAYS(LeaveTracker[[#This Row],[Start Date]],LeaveTracker[[#This Row],[End Date]],lstHolidays)</f>
        <v>10</v>
      </c>
      <c r="M5726" s="27"/>
    </row>
    <row r="5727" spans="1:13" ht="30" customHeight="1" x14ac:dyDescent="0.3">
      <c r="A5727" s="27">
        <f t="shared" si="64"/>
        <v>1923</v>
      </c>
      <c r="B5727" s="31">
        <v>45069</v>
      </c>
      <c r="C5727" s="31">
        <v>45065</v>
      </c>
      <c r="D5727" s="19" t="s">
        <v>1775</v>
      </c>
      <c r="E5727" s="19" t="str">
        <f>IF(ISBLANK(LeaveTracker[[#This Row],[Employee Name]]),"-----",VLOOKUP(LeaveTracker[[#This Row],[Employee Name]],Employees[[Employee Name]:[Office]],7))</f>
        <v>GSO</v>
      </c>
      <c r="F5727" s="19" t="str">
        <f>IF(ISBLANK(LeaveTracker[[#This Row],[Employee Name]]),"-----",VLOOKUP(LeaveTracker[[#This Row],[Employee Name]],Employees[[Employee Name]:[Office]],6))</f>
        <v>CASUAL</v>
      </c>
      <c r="G5727" s="24">
        <v>45072</v>
      </c>
      <c r="H5727" s="24">
        <v>45075</v>
      </c>
      <c r="I5727" s="20" t="s">
        <v>82</v>
      </c>
      <c r="K5727" s="61" t="str">
        <f ca="1">LeaveTracker[[#This Row],[Days]]&amp;" "&amp;LeaveTracker[[#This Row],[Type of Leave]]</f>
        <v>2 VL</v>
      </c>
      <c r="L5727" s="23">
        <f ca="1">NETWORKDAYS(LeaveTracker[[#This Row],[Start Date]],LeaveTracker[[#This Row],[End Date]],lstHolidays)</f>
        <v>2</v>
      </c>
      <c r="M5727" s="27"/>
    </row>
    <row r="5728" spans="1:13" ht="30" customHeight="1" x14ac:dyDescent="0.3">
      <c r="A5728" s="27">
        <f t="shared" si="64"/>
        <v>1924</v>
      </c>
      <c r="B5728" s="31">
        <v>45069</v>
      </c>
      <c r="C5728" s="31">
        <v>45058</v>
      </c>
      <c r="D5728" s="19" t="s">
        <v>2156</v>
      </c>
      <c r="E5728" s="19" t="str">
        <f>IF(ISBLANK(LeaveTracker[[#This Row],[Employee Name]]),"-----",VLOOKUP(LeaveTracker[[#This Row],[Employee Name]],Employees[[Employee Name]:[Office]],7))</f>
        <v>GSO</v>
      </c>
      <c r="F5728" s="19" t="str">
        <f>IF(ISBLANK(LeaveTracker[[#This Row],[Employee Name]]),"-----",VLOOKUP(LeaveTracker[[#This Row],[Employee Name]],Employees[[Employee Name]:[Office]],6))</f>
        <v>REGULAR</v>
      </c>
      <c r="G5728" s="24">
        <v>45068</v>
      </c>
      <c r="H5728" s="24">
        <v>45072</v>
      </c>
      <c r="I5728" s="20" t="s">
        <v>82</v>
      </c>
      <c r="K5728" s="61" t="str">
        <f ca="1">LeaveTracker[[#This Row],[Days]]&amp;" "&amp;LeaveTracker[[#This Row],[Type of Leave]]</f>
        <v>5 VL</v>
      </c>
      <c r="L5728" s="23">
        <f ca="1">NETWORKDAYS(LeaveTracker[[#This Row],[Start Date]],LeaveTracker[[#This Row],[End Date]],lstHolidays)</f>
        <v>5</v>
      </c>
      <c r="M5728" s="27"/>
    </row>
    <row r="5729" spans="1:13" ht="30" customHeight="1" x14ac:dyDescent="0.3">
      <c r="A5729" s="27">
        <f t="shared" ref="A5729:A5790" si="65">A5728+1</f>
        <v>1925</v>
      </c>
      <c r="B5729" s="31">
        <v>45069</v>
      </c>
      <c r="C5729" s="31">
        <v>45063</v>
      </c>
      <c r="D5729" s="19" t="s">
        <v>2156</v>
      </c>
      <c r="E5729" s="19" t="str">
        <f>IF(ISBLANK(LeaveTracker[[#This Row],[Employee Name]]),"-----",VLOOKUP(LeaveTracker[[#This Row],[Employee Name]],Employees[[Employee Name]:[Office]],7))</f>
        <v>GSO</v>
      </c>
      <c r="F5729" s="19" t="str">
        <f>IF(ISBLANK(LeaveTracker[[#This Row],[Employee Name]]),"-----",VLOOKUP(LeaveTracker[[#This Row],[Employee Name]],Employees[[Employee Name]:[Office]],6))</f>
        <v>REGULAR</v>
      </c>
      <c r="G5729" s="24">
        <v>45062</v>
      </c>
      <c r="H5729" s="24">
        <v>45062</v>
      </c>
      <c r="I5729" s="19" t="s">
        <v>298</v>
      </c>
      <c r="J5729" s="43" t="s">
        <v>1003</v>
      </c>
      <c r="K5729" s="61" t="str">
        <f ca="1">LeaveTracker[[#This Row],[Days]]&amp;" "&amp;LeaveTracker[[#This Row],[Type of Leave]]</f>
        <v>1 OTHER</v>
      </c>
      <c r="L5729" s="23">
        <f ca="1">NETWORKDAYS(LeaveTracker[[#This Row],[Start Date]],LeaveTracker[[#This Row],[End Date]],lstHolidays)</f>
        <v>1</v>
      </c>
      <c r="M5729" s="27"/>
    </row>
    <row r="5730" spans="1:13" ht="30" customHeight="1" x14ac:dyDescent="0.3">
      <c r="A5730" s="27">
        <f t="shared" si="65"/>
        <v>1926</v>
      </c>
      <c r="B5730" s="31">
        <v>45069</v>
      </c>
      <c r="C5730" s="31">
        <v>45063</v>
      </c>
      <c r="D5730" s="19" t="s">
        <v>304</v>
      </c>
      <c r="E5730" s="19" t="str">
        <f>IF(ISBLANK(LeaveTracker[[#This Row],[Employee Name]]),"-----",VLOOKUP(LeaveTracker[[#This Row],[Employee Name]],Employees[[Employee Name]:[Office]],7))</f>
        <v>TOPS (ADMIN CSU)</v>
      </c>
      <c r="F5730" s="19" t="str">
        <f>IF(ISBLANK(LeaveTracker[[#This Row],[Employee Name]]),"-----",VLOOKUP(LeaveTracker[[#This Row],[Employee Name]],Employees[[Employee Name]:[Office]],6))</f>
        <v>REGULAR</v>
      </c>
      <c r="G5730" s="24">
        <v>45072</v>
      </c>
      <c r="H5730" s="24">
        <v>45072</v>
      </c>
      <c r="I5730" s="19" t="s">
        <v>298</v>
      </c>
      <c r="J5730" s="43" t="s">
        <v>1003</v>
      </c>
      <c r="K5730" s="61" t="str">
        <f ca="1">LeaveTracker[[#This Row],[Days]]&amp;" "&amp;LeaveTracker[[#This Row],[Type of Leave]]</f>
        <v>1 OTHER</v>
      </c>
      <c r="L5730" s="23">
        <f ca="1">NETWORKDAYS(LeaveTracker[[#This Row],[Start Date]],LeaveTracker[[#This Row],[End Date]],lstHolidays)</f>
        <v>1</v>
      </c>
      <c r="M5730" s="27"/>
    </row>
    <row r="5731" spans="1:13" ht="30" customHeight="1" x14ac:dyDescent="0.3">
      <c r="A5731" s="27">
        <f t="shared" si="65"/>
        <v>1927</v>
      </c>
      <c r="B5731" s="31">
        <v>45069</v>
      </c>
      <c r="C5731" s="31">
        <v>45068</v>
      </c>
      <c r="D5731" s="19" t="s">
        <v>1851</v>
      </c>
      <c r="E5731" s="19" t="str">
        <f>IF(ISBLANK(LeaveTracker[[#This Row],[Employee Name]]),"-----",VLOOKUP(LeaveTracker[[#This Row],[Employee Name]],Employees[[Employee Name]:[Office]],7))</f>
        <v>BIR</v>
      </c>
      <c r="F5731" s="19" t="str">
        <f>IF(ISBLANK(LeaveTracker[[#This Row],[Employee Name]]),"-----",VLOOKUP(LeaveTracker[[#This Row],[Employee Name]],Employees[[Employee Name]:[Office]],6))</f>
        <v>CASUAL</v>
      </c>
      <c r="G5731" s="24">
        <v>45061</v>
      </c>
      <c r="H5731" s="24">
        <v>45061</v>
      </c>
      <c r="I5731" s="20" t="s">
        <v>81</v>
      </c>
      <c r="K5731" s="61" t="str">
        <f ca="1">LeaveTracker[[#This Row],[Days]]&amp;" "&amp;LeaveTracker[[#This Row],[Type of Leave]]</f>
        <v>1 SL</v>
      </c>
      <c r="L5731" s="23">
        <f ca="1">NETWORKDAYS(LeaveTracker[[#This Row],[Start Date]],LeaveTracker[[#This Row],[End Date]],lstHolidays)</f>
        <v>1</v>
      </c>
      <c r="M5731" s="27"/>
    </row>
    <row r="5732" spans="1:13" ht="30" customHeight="1" x14ac:dyDescent="0.3">
      <c r="A5732" s="27">
        <v>1927</v>
      </c>
      <c r="B5732" s="31">
        <v>45069</v>
      </c>
      <c r="C5732" s="31">
        <v>45068</v>
      </c>
      <c r="D5732" s="19" t="s">
        <v>1851</v>
      </c>
      <c r="E5732" s="19" t="str">
        <f>IF(ISBLANK(LeaveTracker[[#This Row],[Employee Name]]),"-----",VLOOKUP(LeaveTracker[[#This Row],[Employee Name]],Employees[[Employee Name]:[Office]],7))</f>
        <v>BIR</v>
      </c>
      <c r="F5732" s="19" t="str">
        <f>IF(ISBLANK(LeaveTracker[[#This Row],[Employee Name]]),"-----",VLOOKUP(LeaveTracker[[#This Row],[Employee Name]],Employees[[Employee Name]:[Office]],6))</f>
        <v>CASUAL</v>
      </c>
      <c r="G5732" s="24">
        <v>45065</v>
      </c>
      <c r="H5732" s="24">
        <v>45065</v>
      </c>
      <c r="I5732" s="20" t="s">
        <v>81</v>
      </c>
      <c r="K5732" s="61" t="str">
        <f ca="1">LeaveTracker[[#This Row],[Days]]&amp;" "&amp;LeaveTracker[[#This Row],[Type of Leave]]</f>
        <v>1 SL</v>
      </c>
      <c r="L5732" s="23">
        <f ca="1">NETWORKDAYS(LeaveTracker[[#This Row],[Start Date]],LeaveTracker[[#This Row],[End Date]],lstHolidays)</f>
        <v>1</v>
      </c>
      <c r="M5732" s="27"/>
    </row>
    <row r="5733" spans="1:13" ht="30" customHeight="1" x14ac:dyDescent="0.3">
      <c r="A5733" s="27">
        <f t="shared" si="65"/>
        <v>1928</v>
      </c>
      <c r="B5733" s="31">
        <v>45069</v>
      </c>
      <c r="C5733" s="31">
        <v>45055</v>
      </c>
      <c r="D5733" s="19" t="s">
        <v>2145</v>
      </c>
      <c r="E5733" s="19" t="str">
        <f>IF(ISBLANK(LeaveTracker[[#This Row],[Employee Name]]),"-----",VLOOKUP(LeaveTracker[[#This Row],[Employee Name]],Employees[[Employee Name]:[Office]],7))</f>
        <v>PIO</v>
      </c>
      <c r="F5733" s="19">
        <f>IF(ISBLANK(LeaveTracker[[#This Row],[Employee Name]]),"-----",VLOOKUP(LeaveTracker[[#This Row],[Employee Name]],Employees[[Employee Name]:[Office]],6))</f>
        <v>0</v>
      </c>
      <c r="G5733" s="24">
        <v>45061</v>
      </c>
      <c r="H5733" s="24">
        <v>45061</v>
      </c>
      <c r="I5733" s="20" t="s">
        <v>82</v>
      </c>
      <c r="K5733" s="61" t="str">
        <f ca="1">LeaveTracker[[#This Row],[Days]]&amp;" "&amp;LeaveTracker[[#This Row],[Type of Leave]]</f>
        <v>1 VL</v>
      </c>
      <c r="L5733" s="23">
        <f ca="1">NETWORKDAYS(LeaveTracker[[#This Row],[Start Date]],LeaveTracker[[#This Row],[End Date]],lstHolidays)</f>
        <v>1</v>
      </c>
      <c r="M5733" s="27"/>
    </row>
    <row r="5734" spans="1:13" ht="30" customHeight="1" x14ac:dyDescent="0.3">
      <c r="A5734" s="27">
        <v>1928</v>
      </c>
      <c r="B5734" s="31">
        <v>45069</v>
      </c>
      <c r="C5734" s="31">
        <v>45055</v>
      </c>
      <c r="D5734" s="19" t="s">
        <v>2145</v>
      </c>
      <c r="E5734" s="19" t="str">
        <f>IF(ISBLANK(LeaveTracker[[#This Row],[Employee Name]]),"-----",VLOOKUP(LeaveTracker[[#This Row],[Employee Name]],Employees[[Employee Name]:[Office]],7))</f>
        <v>PIO</v>
      </c>
      <c r="F5734" s="19">
        <f>IF(ISBLANK(LeaveTracker[[#This Row],[Employee Name]]),"-----",VLOOKUP(LeaveTracker[[#This Row],[Employee Name]],Employees[[Employee Name]:[Office]],6))</f>
        <v>0</v>
      </c>
      <c r="G5734" s="24">
        <v>45063</v>
      </c>
      <c r="H5734" s="24">
        <v>45063</v>
      </c>
      <c r="I5734" s="20" t="s">
        <v>82</v>
      </c>
      <c r="K5734" s="61" t="str">
        <f ca="1">LeaveTracker[[#This Row],[Days]]&amp;" "&amp;LeaveTracker[[#This Row],[Type of Leave]]</f>
        <v>1 VL</v>
      </c>
      <c r="L5734" s="23">
        <f ca="1">NETWORKDAYS(LeaveTracker[[#This Row],[Start Date]],LeaveTracker[[#This Row],[End Date]],lstHolidays)</f>
        <v>1</v>
      </c>
      <c r="M5734" s="27"/>
    </row>
    <row r="5735" spans="1:13" ht="30" customHeight="1" x14ac:dyDescent="0.3">
      <c r="A5735" s="27">
        <f t="shared" si="65"/>
        <v>1929</v>
      </c>
      <c r="B5735" s="31">
        <v>45071</v>
      </c>
      <c r="C5735" s="31">
        <v>45061</v>
      </c>
      <c r="D5735" s="19" t="s">
        <v>2290</v>
      </c>
      <c r="E5735" s="19" t="str">
        <f>IF(ISBLANK(LeaveTracker[[#This Row],[Employee Name]]),"-----",VLOOKUP(LeaveTracker[[#This Row],[Employee Name]],Employees[[Employee Name]:[Office]],7))</f>
        <v>OSP</v>
      </c>
      <c r="F5735" s="19">
        <f>IF(ISBLANK(LeaveTracker[[#This Row],[Employee Name]]),"-----",VLOOKUP(LeaveTracker[[#This Row],[Employee Name]],Employees[[Employee Name]:[Office]],6))</f>
        <v>0</v>
      </c>
      <c r="G5735" s="24">
        <v>45068</v>
      </c>
      <c r="H5735" s="24">
        <v>45069</v>
      </c>
      <c r="I5735" s="20" t="s">
        <v>82</v>
      </c>
      <c r="K5735" s="61" t="str">
        <f ca="1">LeaveTracker[[#This Row],[Days]]&amp;" "&amp;LeaveTracker[[#This Row],[Type of Leave]]</f>
        <v>2 VL</v>
      </c>
      <c r="L5735" s="23">
        <f ca="1">NETWORKDAYS(LeaveTracker[[#This Row],[Start Date]],LeaveTracker[[#This Row],[End Date]],lstHolidays)</f>
        <v>2</v>
      </c>
      <c r="M5735" s="27"/>
    </row>
    <row r="5736" spans="1:13" ht="30" customHeight="1" x14ac:dyDescent="0.3">
      <c r="A5736" s="27">
        <f t="shared" si="65"/>
        <v>1930</v>
      </c>
      <c r="B5736" s="31">
        <v>45071</v>
      </c>
      <c r="C5736" s="31">
        <v>45068</v>
      </c>
      <c r="D5736" s="19" t="s">
        <v>1766</v>
      </c>
      <c r="E5736" s="19" t="str">
        <f>IF(ISBLANK(LeaveTracker[[#This Row],[Employee Name]]),"-----",VLOOKUP(LeaveTracker[[#This Row],[Employee Name]],Employees[[Employee Name]:[Office]],7))</f>
        <v>SP</v>
      </c>
      <c r="F5736" s="19" t="str">
        <f>IF(ISBLANK(LeaveTracker[[#This Row],[Employee Name]]),"-----",VLOOKUP(LeaveTracker[[#This Row],[Employee Name]],Employees[[Employee Name]:[Office]],6))</f>
        <v>CASUAL</v>
      </c>
      <c r="G5736" s="24">
        <v>45061</v>
      </c>
      <c r="H5736" s="24">
        <v>45065</v>
      </c>
      <c r="I5736" s="20" t="s">
        <v>82</v>
      </c>
      <c r="K5736" s="61" t="str">
        <f ca="1">LeaveTracker[[#This Row],[Days]]&amp;" "&amp;LeaveTracker[[#This Row],[Type of Leave]]</f>
        <v>5 VL</v>
      </c>
      <c r="L5736" s="23">
        <f ca="1">NETWORKDAYS(LeaveTracker[[#This Row],[Start Date]],LeaveTracker[[#This Row],[End Date]],lstHolidays)</f>
        <v>5</v>
      </c>
      <c r="M5736" s="27"/>
    </row>
    <row r="5737" spans="1:13" ht="30" customHeight="1" x14ac:dyDescent="0.3">
      <c r="A5737" s="27">
        <f t="shared" si="65"/>
        <v>1931</v>
      </c>
      <c r="B5737" s="31">
        <v>45071</v>
      </c>
      <c r="C5737" s="31">
        <v>45068</v>
      </c>
      <c r="D5737" s="19" t="s">
        <v>1095</v>
      </c>
      <c r="E5737" s="19" t="str">
        <f>IF(ISBLANK(LeaveTracker[[#This Row],[Employee Name]]),"-----",VLOOKUP(LeaveTracker[[#This Row],[Employee Name]],Employees[[Employee Name]:[Office]],7))</f>
        <v>VMO</v>
      </c>
      <c r="F5737" s="19" t="str">
        <f>IF(ISBLANK(LeaveTracker[[#This Row],[Employee Name]]),"-----",VLOOKUP(LeaveTracker[[#This Row],[Employee Name]],Employees[[Employee Name]:[Office]],6))</f>
        <v>REGULAR</v>
      </c>
      <c r="G5737" s="24">
        <v>45065</v>
      </c>
      <c r="H5737" s="24">
        <v>45065</v>
      </c>
      <c r="I5737" s="20" t="s">
        <v>81</v>
      </c>
      <c r="K5737" s="61" t="str">
        <f ca="1">LeaveTracker[[#This Row],[Days]]&amp;" "&amp;LeaveTracker[[#This Row],[Type of Leave]]</f>
        <v>1 SL</v>
      </c>
      <c r="L5737" s="23">
        <f ca="1">NETWORKDAYS(LeaveTracker[[#This Row],[Start Date]],LeaveTracker[[#This Row],[End Date]],lstHolidays)</f>
        <v>1</v>
      </c>
      <c r="M5737" s="27"/>
    </row>
    <row r="5738" spans="1:13" ht="30" customHeight="1" x14ac:dyDescent="0.3">
      <c r="A5738" s="27">
        <f t="shared" si="65"/>
        <v>1932</v>
      </c>
      <c r="B5738" s="31">
        <v>45071</v>
      </c>
      <c r="C5738" s="31">
        <v>45068</v>
      </c>
      <c r="D5738" s="19" t="s">
        <v>730</v>
      </c>
      <c r="E5738" s="19" t="str">
        <f>IF(ISBLANK(LeaveTracker[[#This Row],[Employee Name]]),"-----",VLOOKUP(LeaveTracker[[#This Row],[Employee Name]],Employees[[Employee Name]:[Office]],7))</f>
        <v>SP</v>
      </c>
      <c r="F5738" s="19" t="str">
        <f>IF(ISBLANK(LeaveTracker[[#This Row],[Employee Name]]),"-----",VLOOKUP(LeaveTracker[[#This Row],[Employee Name]],Employees[[Employee Name]:[Office]],6))</f>
        <v>REGULAR</v>
      </c>
      <c r="G5738" s="24">
        <v>45065</v>
      </c>
      <c r="H5738" s="24">
        <v>45065</v>
      </c>
      <c r="I5738" s="20" t="s">
        <v>81</v>
      </c>
      <c r="K5738" s="61" t="str">
        <f ca="1">LeaveTracker[[#This Row],[Days]]&amp;" "&amp;LeaveTracker[[#This Row],[Type of Leave]]</f>
        <v>1 SL</v>
      </c>
      <c r="L5738" s="23">
        <f ca="1">NETWORKDAYS(LeaveTracker[[#This Row],[Start Date]],LeaveTracker[[#This Row],[End Date]],lstHolidays)</f>
        <v>1</v>
      </c>
      <c r="M5738" s="27"/>
    </row>
    <row r="5739" spans="1:13" ht="30" customHeight="1" x14ac:dyDescent="0.3">
      <c r="A5739" s="27">
        <f t="shared" si="65"/>
        <v>1933</v>
      </c>
      <c r="B5739" s="31">
        <v>45071</v>
      </c>
      <c r="C5739" s="24">
        <v>45066</v>
      </c>
      <c r="D5739" s="19" t="s">
        <v>1794</v>
      </c>
      <c r="E5739" s="19" t="str">
        <f>IF(ISBLANK(LeaveTracker[[#This Row],[Employee Name]]),"-----",VLOOKUP(LeaveTracker[[#This Row],[Employee Name]],Employees[[Employee Name]:[Office]],7))</f>
        <v>PICNIC GROVE</v>
      </c>
      <c r="F5739" s="19" t="str">
        <f>IF(ISBLANK(LeaveTracker[[#This Row],[Employee Name]]),"-----",VLOOKUP(LeaveTracker[[#This Row],[Employee Name]],Employees[[Employee Name]:[Office]],6))</f>
        <v>CASUAL</v>
      </c>
      <c r="G5739" s="24">
        <v>45055</v>
      </c>
      <c r="H5739" s="24">
        <v>45064</v>
      </c>
      <c r="I5739" s="20" t="s">
        <v>82</v>
      </c>
      <c r="K5739" s="61" t="str">
        <f ca="1">LeaveTracker[[#This Row],[Days]]&amp;" "&amp;LeaveTracker[[#This Row],[Type of Leave]]</f>
        <v>8 VL</v>
      </c>
      <c r="L5739" s="23">
        <f ca="1">NETWORKDAYS(LeaveTracker[[#This Row],[Start Date]],LeaveTracker[[#This Row],[End Date]],lstHolidays)</f>
        <v>8</v>
      </c>
      <c r="M5739" s="27"/>
    </row>
    <row r="5740" spans="1:13" ht="30" customHeight="1" x14ac:dyDescent="0.3">
      <c r="A5740" s="27">
        <f t="shared" si="65"/>
        <v>1934</v>
      </c>
      <c r="B5740" s="31">
        <v>45071</v>
      </c>
      <c r="C5740" s="31">
        <v>45068</v>
      </c>
      <c r="D5740" s="19" t="s">
        <v>1785</v>
      </c>
      <c r="E5740" s="19" t="str">
        <f>IF(ISBLANK(LeaveTracker[[#This Row],[Employee Name]]),"-----",VLOOKUP(LeaveTracker[[#This Row],[Employee Name]],Employees[[Employee Name]:[Office]],7))</f>
        <v>SP</v>
      </c>
      <c r="F5740" s="19" t="str">
        <f>IF(ISBLANK(LeaveTracker[[#This Row],[Employee Name]]),"-----",VLOOKUP(LeaveTracker[[#This Row],[Employee Name]],Employees[[Employee Name]:[Office]],6))</f>
        <v>CASUAL</v>
      </c>
      <c r="G5740" s="24">
        <v>45065</v>
      </c>
      <c r="H5740" s="24">
        <v>45065</v>
      </c>
      <c r="I5740" s="20" t="s">
        <v>81</v>
      </c>
      <c r="K5740" s="61" t="str">
        <f ca="1">LeaveTracker[[#This Row],[Days]]&amp;" "&amp;LeaveTracker[[#This Row],[Type of Leave]]</f>
        <v>1 SL</v>
      </c>
      <c r="L5740" s="23">
        <f ca="1">NETWORKDAYS(LeaveTracker[[#This Row],[Start Date]],LeaveTracker[[#This Row],[End Date]],lstHolidays)</f>
        <v>1</v>
      </c>
      <c r="M5740" s="27"/>
    </row>
    <row r="5741" spans="1:13" ht="30" customHeight="1" x14ac:dyDescent="0.3">
      <c r="A5741" s="27">
        <f t="shared" si="65"/>
        <v>1935</v>
      </c>
      <c r="B5741" s="31">
        <v>45071</v>
      </c>
      <c r="C5741" s="31">
        <v>45068</v>
      </c>
      <c r="D5741" s="19" t="s">
        <v>402</v>
      </c>
      <c r="E5741" s="19" t="str">
        <f>IF(ISBLANK(LeaveTracker[[#This Row],[Employee Name]]),"-----",VLOOKUP(LeaveTracker[[#This Row],[Employee Name]],Employees[[Employee Name]:[Office]],7))</f>
        <v>CTO</v>
      </c>
      <c r="F5741" s="19" t="str">
        <f>IF(ISBLANK(LeaveTracker[[#This Row],[Employee Name]]),"-----",VLOOKUP(LeaveTracker[[#This Row],[Employee Name]],Employees[[Employee Name]:[Office]],6))</f>
        <v>REGULAR</v>
      </c>
      <c r="G5741" s="24">
        <v>45064</v>
      </c>
      <c r="H5741" s="24">
        <v>45066</v>
      </c>
      <c r="I5741" s="20" t="s">
        <v>81</v>
      </c>
      <c r="K5741" s="61" t="str">
        <f ca="1">LeaveTracker[[#This Row],[Days]]&amp;" "&amp;LeaveTracker[[#This Row],[Type of Leave]]</f>
        <v>2 SL</v>
      </c>
      <c r="L5741" s="23">
        <f ca="1">NETWORKDAYS(LeaveTracker[[#This Row],[Start Date]],LeaveTracker[[#This Row],[End Date]],lstHolidays)</f>
        <v>2</v>
      </c>
      <c r="M5741" s="27"/>
    </row>
    <row r="5742" spans="1:13" ht="30" customHeight="1" x14ac:dyDescent="0.3">
      <c r="A5742" s="27">
        <f t="shared" si="65"/>
        <v>1936</v>
      </c>
      <c r="B5742" s="31">
        <v>45071</v>
      </c>
      <c r="C5742" s="31">
        <v>45069</v>
      </c>
      <c r="D5742" s="19" t="s">
        <v>722</v>
      </c>
      <c r="E5742" s="19" t="str">
        <f>IF(ISBLANK(LeaveTracker[[#This Row],[Employee Name]]),"-----",VLOOKUP(LeaveTracker[[#This Row],[Employee Name]],Employees[[Employee Name]:[Office]],7))</f>
        <v>LCR</v>
      </c>
      <c r="F5742" s="19" t="str">
        <f>IF(ISBLANK(LeaveTracker[[#This Row],[Employee Name]]),"-----",VLOOKUP(LeaveTracker[[#This Row],[Employee Name]],Employees[[Employee Name]:[Office]],6))</f>
        <v>REGULAR</v>
      </c>
      <c r="G5742" s="24">
        <v>45063</v>
      </c>
      <c r="H5742" s="24">
        <v>45063</v>
      </c>
      <c r="I5742" s="20" t="s">
        <v>81</v>
      </c>
      <c r="K5742" s="61" t="str">
        <f ca="1">LeaveTracker[[#This Row],[Days]]&amp;" "&amp;LeaveTracker[[#This Row],[Type of Leave]]</f>
        <v>1 SL</v>
      </c>
      <c r="L5742" s="23">
        <f ca="1">NETWORKDAYS(LeaveTracker[[#This Row],[Start Date]],LeaveTracker[[#This Row],[End Date]],lstHolidays)</f>
        <v>1</v>
      </c>
      <c r="M5742" s="27"/>
    </row>
    <row r="5743" spans="1:13" ht="30" customHeight="1" x14ac:dyDescent="0.3">
      <c r="A5743" s="27">
        <v>1936</v>
      </c>
      <c r="B5743" s="31">
        <v>45071</v>
      </c>
      <c r="C5743" s="31">
        <v>45069</v>
      </c>
      <c r="D5743" s="19" t="s">
        <v>722</v>
      </c>
      <c r="E5743" s="19" t="str">
        <f>IF(ISBLANK(LeaveTracker[[#This Row],[Employee Name]]),"-----",VLOOKUP(LeaveTracker[[#This Row],[Employee Name]],Employees[[Employee Name]:[Office]],7))</f>
        <v>LCR</v>
      </c>
      <c r="F5743" s="19" t="str">
        <f>IF(ISBLANK(LeaveTracker[[#This Row],[Employee Name]]),"-----",VLOOKUP(LeaveTracker[[#This Row],[Employee Name]],Employees[[Employee Name]:[Office]],6))</f>
        <v>REGULAR</v>
      </c>
      <c r="G5743" s="24">
        <v>45068</v>
      </c>
      <c r="H5743" s="24">
        <v>45068</v>
      </c>
      <c r="I5743" s="20" t="s">
        <v>81</v>
      </c>
      <c r="K5743" s="61" t="str">
        <f ca="1">LeaveTracker[[#This Row],[Days]]&amp;" "&amp;LeaveTracker[[#This Row],[Type of Leave]]</f>
        <v>1 SL</v>
      </c>
      <c r="L5743" s="23">
        <f ca="1">NETWORKDAYS(LeaveTracker[[#This Row],[Start Date]],LeaveTracker[[#This Row],[End Date]],lstHolidays)</f>
        <v>1</v>
      </c>
      <c r="M5743" s="27"/>
    </row>
    <row r="5744" spans="1:13" ht="30" customHeight="1" x14ac:dyDescent="0.3">
      <c r="A5744" s="27">
        <f t="shared" si="65"/>
        <v>1937</v>
      </c>
      <c r="B5744" s="31">
        <v>45071</v>
      </c>
      <c r="C5744" s="31">
        <v>45069</v>
      </c>
      <c r="D5744" s="19" t="s">
        <v>722</v>
      </c>
      <c r="E5744" s="19" t="str">
        <f>IF(ISBLANK(LeaveTracker[[#This Row],[Employee Name]]),"-----",VLOOKUP(LeaveTracker[[#This Row],[Employee Name]],Employees[[Employee Name]:[Office]],7))</f>
        <v>LCR</v>
      </c>
      <c r="F5744" s="19" t="str">
        <f>IF(ISBLANK(LeaveTracker[[#This Row],[Employee Name]]),"-----",VLOOKUP(LeaveTracker[[#This Row],[Employee Name]],Employees[[Employee Name]:[Office]],6))</f>
        <v>REGULAR</v>
      </c>
      <c r="G5744" s="24">
        <v>45072</v>
      </c>
      <c r="H5744" s="24">
        <v>45072</v>
      </c>
      <c r="I5744" s="20" t="s">
        <v>82</v>
      </c>
      <c r="K5744" s="61" t="str">
        <f ca="1">LeaveTracker[[#This Row],[Days]]&amp;" "&amp;LeaveTracker[[#This Row],[Type of Leave]]</f>
        <v>1 VL</v>
      </c>
      <c r="L5744" s="23">
        <f ca="1">NETWORKDAYS(LeaveTracker[[#This Row],[Start Date]],LeaveTracker[[#This Row],[End Date]],lstHolidays)</f>
        <v>1</v>
      </c>
      <c r="M5744" s="27"/>
    </row>
    <row r="5745" spans="1:13" ht="30" customHeight="1" x14ac:dyDescent="0.3">
      <c r="A5745" s="27">
        <f t="shared" si="65"/>
        <v>1938</v>
      </c>
      <c r="B5745" s="31">
        <v>45071</v>
      </c>
      <c r="C5745" s="31">
        <v>45069</v>
      </c>
      <c r="D5745" s="19" t="s">
        <v>722</v>
      </c>
      <c r="E5745" s="19" t="str">
        <f>IF(ISBLANK(LeaveTracker[[#This Row],[Employee Name]]),"-----",VLOOKUP(LeaveTracker[[#This Row],[Employee Name]],Employees[[Employee Name]:[Office]],7))</f>
        <v>LCR</v>
      </c>
      <c r="F5745" s="19" t="str">
        <f>IF(ISBLANK(LeaveTracker[[#This Row],[Employee Name]]),"-----",VLOOKUP(LeaveTracker[[#This Row],[Employee Name]],Employees[[Employee Name]:[Office]],6))</f>
        <v>REGULAR</v>
      </c>
      <c r="G5745" s="24">
        <v>45075</v>
      </c>
      <c r="H5745" s="24">
        <v>45075</v>
      </c>
      <c r="I5745" s="20" t="s">
        <v>82</v>
      </c>
      <c r="K5745" s="61" t="str">
        <f ca="1">LeaveTracker[[#This Row],[Days]]&amp;" "&amp;LeaveTracker[[#This Row],[Type of Leave]]</f>
        <v>1 VL</v>
      </c>
      <c r="L5745" s="23">
        <f ca="1">NETWORKDAYS(LeaveTracker[[#This Row],[Start Date]],LeaveTracker[[#This Row],[End Date]],lstHolidays)</f>
        <v>1</v>
      </c>
      <c r="M5745" s="27"/>
    </row>
    <row r="5746" spans="1:13" ht="30" customHeight="1" x14ac:dyDescent="0.3">
      <c r="A5746" s="27">
        <f t="shared" si="65"/>
        <v>1939</v>
      </c>
      <c r="B5746" s="31">
        <v>45071</v>
      </c>
      <c r="C5746" s="31">
        <v>45063</v>
      </c>
      <c r="D5746" s="19" t="s">
        <v>855</v>
      </c>
      <c r="E5746" s="19" t="str">
        <f>IF(ISBLANK(LeaveTracker[[#This Row],[Employee Name]]),"-----",VLOOKUP(LeaveTracker[[#This Row],[Employee Name]],Employees[[Employee Name]:[Office]],7))</f>
        <v>LCR</v>
      </c>
      <c r="F5746" s="19" t="str">
        <f>IF(ISBLANK(LeaveTracker[[#This Row],[Employee Name]]),"-----",VLOOKUP(LeaveTracker[[#This Row],[Employee Name]],Employees[[Employee Name]:[Office]],6))</f>
        <v>REGULAR</v>
      </c>
      <c r="G5746" s="24">
        <v>45061</v>
      </c>
      <c r="H5746" s="24">
        <v>45061</v>
      </c>
      <c r="I5746" s="20" t="s">
        <v>81</v>
      </c>
      <c r="K5746" s="61" t="str">
        <f ca="1">LeaveTracker[[#This Row],[Days]]&amp;" "&amp;LeaveTracker[[#This Row],[Type of Leave]]</f>
        <v>1 SL</v>
      </c>
      <c r="L5746" s="23">
        <f ca="1">NETWORKDAYS(LeaveTracker[[#This Row],[Start Date]],LeaveTracker[[#This Row],[End Date]],lstHolidays)</f>
        <v>1</v>
      </c>
      <c r="M5746" s="27"/>
    </row>
    <row r="5747" spans="1:13" ht="30" customHeight="1" x14ac:dyDescent="0.3">
      <c r="A5747" s="27">
        <f t="shared" si="65"/>
        <v>1940</v>
      </c>
      <c r="B5747" s="31">
        <v>45071</v>
      </c>
      <c r="C5747" s="31">
        <v>45069</v>
      </c>
      <c r="D5747" s="19" t="s">
        <v>778</v>
      </c>
      <c r="E5747" s="19" t="str">
        <f>IF(ISBLANK(LeaveTracker[[#This Row],[Employee Name]]),"-----",VLOOKUP(LeaveTracker[[#This Row],[Employee Name]],Employees[[Employee Name]:[Office]],7))</f>
        <v>HRMO</v>
      </c>
      <c r="F5747" s="19" t="str">
        <f>IF(ISBLANK(LeaveTracker[[#This Row],[Employee Name]]),"-----",VLOOKUP(LeaveTracker[[#This Row],[Employee Name]],Employees[[Employee Name]:[Office]],6))</f>
        <v>REGULAR</v>
      </c>
      <c r="G5747" s="24">
        <v>45070</v>
      </c>
      <c r="H5747" s="24">
        <v>45070</v>
      </c>
      <c r="I5747" s="19" t="s">
        <v>298</v>
      </c>
      <c r="J5747" s="43" t="s">
        <v>1003</v>
      </c>
      <c r="K5747" s="61" t="str">
        <f ca="1">LeaveTracker[[#This Row],[Days]]&amp;" "&amp;LeaveTracker[[#This Row],[Type of Leave]]</f>
        <v>1 OTHER</v>
      </c>
      <c r="L5747" s="23">
        <f ca="1">NETWORKDAYS(LeaveTracker[[#This Row],[Start Date]],LeaveTracker[[#This Row],[End Date]],lstHolidays)</f>
        <v>1</v>
      </c>
      <c r="M5747" s="27"/>
    </row>
    <row r="5748" spans="1:13" ht="30" customHeight="1" x14ac:dyDescent="0.3">
      <c r="A5748" s="27">
        <f t="shared" si="65"/>
        <v>1941</v>
      </c>
      <c r="B5748" s="31">
        <v>45071</v>
      </c>
      <c r="C5748" s="31">
        <v>45068</v>
      </c>
      <c r="D5748" s="19" t="s">
        <v>826</v>
      </c>
      <c r="E5748" s="19" t="str">
        <f>IF(ISBLANK(LeaveTracker[[#This Row],[Employee Name]]),"-----",VLOOKUP(LeaveTracker[[#This Row],[Employee Name]],Employees[[Employee Name]:[Office]],7))</f>
        <v>CHO</v>
      </c>
      <c r="F5748" s="19" t="str">
        <f>IF(ISBLANK(LeaveTracker[[#This Row],[Employee Name]]),"-----",VLOOKUP(LeaveTracker[[#This Row],[Employee Name]],Employees[[Employee Name]:[Office]],6))</f>
        <v>REGULAR</v>
      </c>
      <c r="G5748" s="24">
        <v>45065</v>
      </c>
      <c r="H5748" s="24">
        <v>45065</v>
      </c>
      <c r="I5748" s="20" t="s">
        <v>81</v>
      </c>
      <c r="K5748" s="61" t="str">
        <f ca="1">LeaveTracker[[#This Row],[Days]]&amp;" "&amp;LeaveTracker[[#This Row],[Type of Leave]]</f>
        <v>1 SL</v>
      </c>
      <c r="L5748" s="23">
        <f ca="1">NETWORKDAYS(LeaveTracker[[#This Row],[Start Date]],LeaveTracker[[#This Row],[End Date]],lstHolidays)</f>
        <v>1</v>
      </c>
      <c r="M5748" s="27"/>
    </row>
    <row r="5749" spans="1:13" ht="30" customHeight="1" x14ac:dyDescent="0.3">
      <c r="A5749" s="27">
        <f t="shared" si="65"/>
        <v>1942</v>
      </c>
      <c r="B5749" s="31">
        <v>45071</v>
      </c>
      <c r="C5749" s="31">
        <v>45068</v>
      </c>
      <c r="D5749" s="19" t="s">
        <v>688</v>
      </c>
      <c r="E5749" s="19" t="str">
        <f>IF(ISBLANK(LeaveTracker[[#This Row],[Employee Name]]),"-----",VLOOKUP(LeaveTracker[[#This Row],[Employee Name]],Employees[[Employee Name]:[Office]],7))</f>
        <v>CHO</v>
      </c>
      <c r="F5749" s="19" t="str">
        <f>IF(ISBLANK(LeaveTracker[[#This Row],[Employee Name]]),"-----",VLOOKUP(LeaveTracker[[#This Row],[Employee Name]],Employees[[Employee Name]:[Office]],6))</f>
        <v>REGULAR</v>
      </c>
      <c r="G5749" s="24">
        <v>45075</v>
      </c>
      <c r="H5749" s="24">
        <v>45075</v>
      </c>
      <c r="I5749" s="19" t="s">
        <v>82</v>
      </c>
      <c r="K5749" s="61" t="str">
        <f ca="1">LeaveTracker[[#This Row],[Days]]&amp;" "&amp;LeaveTracker[[#This Row],[Type of Leave]]</f>
        <v>1 VL</v>
      </c>
      <c r="L5749" s="23">
        <f ca="1">NETWORKDAYS(LeaveTracker[[#This Row],[Start Date]],LeaveTracker[[#This Row],[End Date]],lstHolidays)</f>
        <v>1</v>
      </c>
      <c r="M5749" s="27"/>
    </row>
    <row r="5750" spans="1:13" ht="30" customHeight="1" x14ac:dyDescent="0.3">
      <c r="A5750" s="27">
        <f t="shared" si="65"/>
        <v>1943</v>
      </c>
      <c r="B5750" s="31">
        <v>45071</v>
      </c>
      <c r="C5750" s="31">
        <v>45068</v>
      </c>
      <c r="D5750" s="19" t="s">
        <v>822</v>
      </c>
      <c r="E5750" s="19" t="str">
        <f>IF(ISBLANK(LeaveTracker[[#This Row],[Employee Name]]),"-----",VLOOKUP(LeaveTracker[[#This Row],[Employee Name]],Employees[[Employee Name]:[Office]],7))</f>
        <v>CHO</v>
      </c>
      <c r="F5750" s="19" t="str">
        <f>IF(ISBLANK(LeaveTracker[[#This Row],[Employee Name]]),"-----",VLOOKUP(LeaveTracker[[#This Row],[Employee Name]],Employees[[Employee Name]:[Office]],6))</f>
        <v>REGULAR</v>
      </c>
      <c r="G5750" s="24">
        <v>45075</v>
      </c>
      <c r="H5750" s="24">
        <v>45075</v>
      </c>
      <c r="I5750" s="19" t="s">
        <v>82</v>
      </c>
      <c r="K5750" s="61" t="str">
        <f ca="1">LeaveTracker[[#This Row],[Days]]&amp;" "&amp;LeaveTracker[[#This Row],[Type of Leave]]</f>
        <v>1 VL</v>
      </c>
      <c r="L5750" s="23">
        <f ca="1">NETWORKDAYS(LeaveTracker[[#This Row],[Start Date]],LeaveTracker[[#This Row],[End Date]],lstHolidays)</f>
        <v>1</v>
      </c>
      <c r="M5750" s="27"/>
    </row>
    <row r="5751" spans="1:13" ht="30" customHeight="1" x14ac:dyDescent="0.3">
      <c r="A5751" s="27">
        <f t="shared" si="65"/>
        <v>1944</v>
      </c>
      <c r="B5751" s="31">
        <v>45071</v>
      </c>
      <c r="C5751" s="31">
        <v>45069</v>
      </c>
      <c r="D5751" s="19" t="s">
        <v>1901</v>
      </c>
      <c r="E5751" s="19" t="str">
        <f>IF(ISBLANK(LeaveTracker[[#This Row],[Employee Name]]),"-----",VLOOKUP(LeaveTracker[[#This Row],[Employee Name]],Employees[[Employee Name]:[Office]],7))</f>
        <v>TICC</v>
      </c>
      <c r="F5751" s="19" t="str">
        <f>IF(ISBLANK(LeaveTracker[[#This Row],[Employee Name]]),"-----",VLOOKUP(LeaveTracker[[#This Row],[Employee Name]],Employees[[Employee Name]:[Office]],6))</f>
        <v>CASUAL</v>
      </c>
      <c r="G5751" s="24">
        <v>45068</v>
      </c>
      <c r="H5751" s="24">
        <v>45068</v>
      </c>
      <c r="I5751" s="20" t="s">
        <v>81</v>
      </c>
      <c r="K5751" s="61" t="str">
        <f ca="1">LeaveTracker[[#This Row],[Days]]&amp;" "&amp;LeaveTracker[[#This Row],[Type of Leave]]</f>
        <v>1 SL</v>
      </c>
      <c r="L5751" s="23">
        <f ca="1">NETWORKDAYS(LeaveTracker[[#This Row],[Start Date]],LeaveTracker[[#This Row],[End Date]],lstHolidays)</f>
        <v>1</v>
      </c>
      <c r="M5751" s="27"/>
    </row>
    <row r="5752" spans="1:13" ht="30" customHeight="1" x14ac:dyDescent="0.3">
      <c r="A5752" s="27">
        <f t="shared" si="65"/>
        <v>1945</v>
      </c>
      <c r="B5752" s="31">
        <v>45071</v>
      </c>
      <c r="C5752" s="31">
        <v>45069</v>
      </c>
      <c r="D5752" s="19" t="s">
        <v>1901</v>
      </c>
      <c r="E5752" s="19" t="str">
        <f>IF(ISBLANK(LeaveTracker[[#This Row],[Employee Name]]),"-----",VLOOKUP(LeaveTracker[[#This Row],[Employee Name]],Employees[[Employee Name]:[Office]],7))</f>
        <v>TICC</v>
      </c>
      <c r="F5752" s="19" t="str">
        <f>IF(ISBLANK(LeaveTracker[[#This Row],[Employee Name]]),"-----",VLOOKUP(LeaveTracker[[#This Row],[Employee Name]],Employees[[Employee Name]:[Office]],6))</f>
        <v>CASUAL</v>
      </c>
      <c r="G5752" s="24">
        <v>45075</v>
      </c>
      <c r="H5752" s="24">
        <v>45077</v>
      </c>
      <c r="I5752" s="20" t="s">
        <v>82</v>
      </c>
      <c r="K5752" s="61" t="str">
        <f ca="1">LeaveTracker[[#This Row],[Days]]&amp;" "&amp;LeaveTracker[[#This Row],[Type of Leave]]</f>
        <v>3 VL</v>
      </c>
      <c r="L5752" s="23">
        <f ca="1">NETWORKDAYS(LeaveTracker[[#This Row],[Start Date]],LeaveTracker[[#This Row],[End Date]],lstHolidays)</f>
        <v>3</v>
      </c>
      <c r="M5752" s="27"/>
    </row>
    <row r="5753" spans="1:13" ht="30" customHeight="1" x14ac:dyDescent="0.3">
      <c r="A5753" s="27">
        <f t="shared" si="65"/>
        <v>1946</v>
      </c>
      <c r="B5753" s="31">
        <v>45071</v>
      </c>
      <c r="C5753" s="31">
        <v>45068</v>
      </c>
      <c r="D5753" s="19" t="s">
        <v>242</v>
      </c>
      <c r="E5753" s="19" t="str">
        <f>IF(ISBLANK(LeaveTracker[[#This Row],[Employee Name]]),"-----",VLOOKUP(LeaveTracker[[#This Row],[Employee Name]],Employees[[Employee Name]:[Office]],7))</f>
        <v>TCCH/TICC</v>
      </c>
      <c r="F5753" s="19" t="str">
        <f>IF(ISBLANK(LeaveTracker[[#This Row],[Employee Name]]),"-----",VLOOKUP(LeaveTracker[[#This Row],[Employee Name]],Employees[[Employee Name]:[Office]],6))</f>
        <v>REGULAR</v>
      </c>
      <c r="G5753" s="24">
        <v>45075</v>
      </c>
      <c r="H5753" s="24">
        <v>45079</v>
      </c>
      <c r="I5753" s="20" t="s">
        <v>82</v>
      </c>
      <c r="K5753" s="61" t="str">
        <f ca="1">LeaveTracker[[#This Row],[Days]]&amp;" "&amp;LeaveTracker[[#This Row],[Type of Leave]]</f>
        <v>5 VL</v>
      </c>
      <c r="L5753" s="23">
        <f ca="1">NETWORKDAYS(LeaveTracker[[#This Row],[Start Date]],LeaveTracker[[#This Row],[End Date]],lstHolidays)</f>
        <v>5</v>
      </c>
      <c r="M5753" s="27"/>
    </row>
    <row r="5754" spans="1:13" ht="30" customHeight="1" x14ac:dyDescent="0.3">
      <c r="A5754" s="27">
        <f t="shared" si="65"/>
        <v>1947</v>
      </c>
      <c r="B5754" s="31">
        <v>45071</v>
      </c>
      <c r="C5754" s="31">
        <v>45069</v>
      </c>
      <c r="D5754" s="19" t="s">
        <v>175</v>
      </c>
      <c r="E5754" s="19" t="str">
        <f>IF(ISBLANK(LeaveTracker[[#This Row],[Employee Name]]),"-----",VLOOKUP(LeaveTracker[[#This Row],[Employee Name]],Employees[[Employee Name]:[Office]],7))</f>
        <v>HRMO</v>
      </c>
      <c r="F5754" s="19" t="str">
        <f>IF(ISBLANK(LeaveTracker[[#This Row],[Employee Name]]),"-----",VLOOKUP(LeaveTracker[[#This Row],[Employee Name]],Employees[[Employee Name]:[Office]],6))</f>
        <v>REGULAR</v>
      </c>
      <c r="G5754" s="24">
        <v>45071</v>
      </c>
      <c r="H5754" s="24">
        <v>45071</v>
      </c>
      <c r="I5754" s="19" t="s">
        <v>298</v>
      </c>
      <c r="J5754" s="43" t="s">
        <v>1003</v>
      </c>
      <c r="K5754" s="61" t="str">
        <f ca="1">LeaveTracker[[#This Row],[Days]]&amp;" "&amp;LeaveTracker[[#This Row],[Type of Leave]]</f>
        <v>1 OTHER</v>
      </c>
      <c r="L5754" s="23">
        <f ca="1">NETWORKDAYS(LeaveTracker[[#This Row],[Start Date]],LeaveTracker[[#This Row],[End Date]],lstHolidays)</f>
        <v>1</v>
      </c>
      <c r="M5754" s="27"/>
    </row>
    <row r="5755" spans="1:13" ht="30" customHeight="1" x14ac:dyDescent="0.3">
      <c r="A5755" s="27">
        <f t="shared" si="65"/>
        <v>1948</v>
      </c>
      <c r="B5755" s="31">
        <v>45071</v>
      </c>
      <c r="C5755" s="31">
        <v>45070</v>
      </c>
      <c r="D5755" s="19" t="s">
        <v>671</v>
      </c>
      <c r="E5755" s="19" t="str">
        <f>IF(ISBLANK(LeaveTracker[[#This Row],[Employee Name]]),"-----",VLOOKUP(LeaveTracker[[#This Row],[Employee Name]],Employees[[Employee Name]:[Office]],7))</f>
        <v>SP</v>
      </c>
      <c r="F5755" s="19" t="str">
        <f>IF(ISBLANK(LeaveTracker[[#This Row],[Employee Name]]),"-----",VLOOKUP(LeaveTracker[[#This Row],[Employee Name]],Employees[[Employee Name]:[Office]],6))</f>
        <v>REGULAR</v>
      </c>
      <c r="G5755" s="24">
        <v>45069</v>
      </c>
      <c r="H5755" s="24">
        <v>45069</v>
      </c>
      <c r="I5755" s="20" t="s">
        <v>81</v>
      </c>
      <c r="K5755" s="61" t="str">
        <f ca="1">LeaveTracker[[#This Row],[Days]]&amp;" "&amp;LeaveTracker[[#This Row],[Type of Leave]]</f>
        <v>1 SL</v>
      </c>
      <c r="L5755" s="23">
        <f ca="1">NETWORKDAYS(LeaveTracker[[#This Row],[Start Date]],LeaveTracker[[#This Row],[End Date]],lstHolidays)</f>
        <v>1</v>
      </c>
      <c r="M5755" s="27"/>
    </row>
    <row r="5756" spans="1:13" ht="30" customHeight="1" x14ac:dyDescent="0.3">
      <c r="A5756" s="27">
        <f t="shared" si="65"/>
        <v>1949</v>
      </c>
      <c r="B5756" s="31">
        <v>45071</v>
      </c>
      <c r="C5756" s="31">
        <v>45069</v>
      </c>
      <c r="D5756" s="19" t="s">
        <v>1002</v>
      </c>
      <c r="E5756" s="19" t="str">
        <f>IF(ISBLANK(LeaveTracker[[#This Row],[Employee Name]]),"-----",VLOOKUP(LeaveTracker[[#This Row],[Employee Name]],Employees[[Employee Name]:[Office]],7))</f>
        <v>CEO</v>
      </c>
      <c r="F5756" s="19" t="str">
        <f>IF(ISBLANK(LeaveTracker[[#This Row],[Employee Name]]),"-----",VLOOKUP(LeaveTracker[[#This Row],[Employee Name]],Employees[[Employee Name]:[Office]],6))</f>
        <v>REGULAR</v>
      </c>
      <c r="G5756" s="24">
        <v>45077</v>
      </c>
      <c r="H5756" s="24">
        <v>45077</v>
      </c>
      <c r="I5756" s="19" t="s">
        <v>82</v>
      </c>
      <c r="K5756" s="61" t="str">
        <f ca="1">LeaveTracker[[#This Row],[Days]]&amp;" "&amp;LeaveTracker[[#This Row],[Type of Leave]]</f>
        <v>1 VL</v>
      </c>
      <c r="L5756" s="23">
        <f ca="1">NETWORKDAYS(LeaveTracker[[#This Row],[Start Date]],LeaveTracker[[#This Row],[End Date]],lstHolidays)</f>
        <v>1</v>
      </c>
      <c r="M5756" s="27"/>
    </row>
    <row r="5757" spans="1:13" ht="30" customHeight="1" x14ac:dyDescent="0.3">
      <c r="A5757" s="27">
        <v>1949</v>
      </c>
      <c r="B5757" s="31">
        <v>45071</v>
      </c>
      <c r="C5757" s="31">
        <v>45069</v>
      </c>
      <c r="D5757" s="19" t="s">
        <v>1002</v>
      </c>
      <c r="E5757" s="19" t="str">
        <f>IF(ISBLANK(LeaveTracker[[#This Row],[Employee Name]]),"-----",VLOOKUP(LeaveTracker[[#This Row],[Employee Name]],Employees[[Employee Name]:[Office]],7))</f>
        <v>CEO</v>
      </c>
      <c r="F5757" s="19" t="str">
        <f>IF(ISBLANK(LeaveTracker[[#This Row],[Employee Name]]),"-----",VLOOKUP(LeaveTracker[[#This Row],[Employee Name]],Employees[[Employee Name]:[Office]],6))</f>
        <v>REGULAR</v>
      </c>
      <c r="G5757" s="24">
        <v>45079</v>
      </c>
      <c r="H5757" s="24">
        <v>45079</v>
      </c>
      <c r="I5757" s="19" t="s">
        <v>82</v>
      </c>
      <c r="K5757" s="61" t="str">
        <f ca="1">LeaveTracker[[#This Row],[Days]]&amp;" "&amp;LeaveTracker[[#This Row],[Type of Leave]]</f>
        <v>1 VL</v>
      </c>
      <c r="L5757" s="23">
        <f ca="1">NETWORKDAYS(LeaveTracker[[#This Row],[Start Date]],LeaveTracker[[#This Row],[End Date]],lstHolidays)</f>
        <v>1</v>
      </c>
      <c r="M5757" s="27"/>
    </row>
    <row r="5758" spans="1:13" ht="30" customHeight="1" x14ac:dyDescent="0.3">
      <c r="A5758" s="27">
        <f t="shared" si="65"/>
        <v>1950</v>
      </c>
      <c r="B5758" s="31">
        <v>45071</v>
      </c>
      <c r="C5758" s="31">
        <v>45069</v>
      </c>
      <c r="D5758" s="19" t="s">
        <v>572</v>
      </c>
      <c r="E5758" s="19" t="str">
        <f>IF(ISBLANK(LeaveTracker[[#This Row],[Employee Name]]),"-----",VLOOKUP(LeaveTracker[[#This Row],[Employee Name]],Employees[[Employee Name]:[Office]],7))</f>
        <v>CCT</v>
      </c>
      <c r="F5758" s="19" t="str">
        <f>IF(ISBLANK(LeaveTracker[[#This Row],[Employee Name]]),"-----",VLOOKUP(LeaveTracker[[#This Row],[Employee Name]],Employees[[Employee Name]:[Office]],6))</f>
        <v>REGULAR</v>
      </c>
      <c r="G5758" s="24">
        <v>45059</v>
      </c>
      <c r="H5758" s="24">
        <v>45062</v>
      </c>
      <c r="I5758" s="20" t="s">
        <v>82</v>
      </c>
      <c r="K5758" s="61">
        <v>4</v>
      </c>
      <c r="L5758" s="23">
        <f ca="1">NETWORKDAYS(LeaveTracker[[#This Row],[Start Date]],LeaveTracker[[#This Row],[End Date]],lstHolidays)</f>
        <v>2</v>
      </c>
      <c r="M5758" s="27"/>
    </row>
    <row r="5759" spans="1:13" ht="30" customHeight="1" x14ac:dyDescent="0.3">
      <c r="A5759" s="27">
        <v>1950</v>
      </c>
      <c r="B5759" s="31">
        <v>45071</v>
      </c>
      <c r="C5759" s="31">
        <v>45069</v>
      </c>
      <c r="D5759" s="19" t="s">
        <v>572</v>
      </c>
      <c r="E5759" s="19" t="str">
        <f>IF(ISBLANK(LeaveTracker[[#This Row],[Employee Name]]),"-----",VLOOKUP(LeaveTracker[[#This Row],[Employee Name]],Employees[[Employee Name]:[Office]],7))</f>
        <v>CCT</v>
      </c>
      <c r="F5759" s="19" t="str">
        <f>IF(ISBLANK(LeaveTracker[[#This Row],[Employee Name]]),"-----",VLOOKUP(LeaveTracker[[#This Row],[Employee Name]],Employees[[Employee Name]:[Office]],6))</f>
        <v>REGULAR</v>
      </c>
      <c r="G5759" s="24">
        <v>45065</v>
      </c>
      <c r="H5759" s="24">
        <v>45065</v>
      </c>
      <c r="I5759" s="20" t="s">
        <v>82</v>
      </c>
      <c r="K5759" s="61" t="str">
        <f ca="1">LeaveTracker[[#This Row],[Days]]&amp;" "&amp;LeaveTracker[[#This Row],[Type of Leave]]</f>
        <v>1 VL</v>
      </c>
      <c r="L5759" s="23">
        <f ca="1">NETWORKDAYS(LeaveTracker[[#This Row],[Start Date]],LeaveTracker[[#This Row],[End Date]],lstHolidays)</f>
        <v>1</v>
      </c>
      <c r="M5759" s="27"/>
    </row>
    <row r="5760" spans="1:13" ht="30" customHeight="1" x14ac:dyDescent="0.3">
      <c r="A5760" s="27">
        <f t="shared" si="65"/>
        <v>1951</v>
      </c>
      <c r="B5760" s="31">
        <v>45071</v>
      </c>
      <c r="C5760" s="31">
        <v>45070</v>
      </c>
      <c r="D5760" s="19" t="s">
        <v>121</v>
      </c>
      <c r="E5760" s="19" t="str">
        <f>IF(ISBLANK(LeaveTracker[[#This Row],[Employee Name]]),"-----",VLOOKUP(LeaveTracker[[#This Row],[Employee Name]],Employees[[Employee Name]:[Office]],7))</f>
        <v>CHARACTER OFFICE</v>
      </c>
      <c r="F5760" s="19" t="str">
        <f>IF(ISBLANK(LeaveTracker[[#This Row],[Employee Name]]),"-----",VLOOKUP(LeaveTracker[[#This Row],[Employee Name]],Employees[[Employee Name]:[Office]],6))</f>
        <v>REGULAR</v>
      </c>
      <c r="G5760" s="24">
        <v>45068</v>
      </c>
      <c r="H5760" s="24">
        <v>45069</v>
      </c>
      <c r="I5760" s="20" t="s">
        <v>81</v>
      </c>
      <c r="K5760" s="61" t="str">
        <f ca="1">LeaveTracker[[#This Row],[Days]]&amp;" "&amp;LeaveTracker[[#This Row],[Type of Leave]]</f>
        <v>2 SL</v>
      </c>
      <c r="L5760" s="23">
        <f ca="1">NETWORKDAYS(LeaveTracker[[#This Row],[Start Date]],LeaveTracker[[#This Row],[End Date]],lstHolidays)</f>
        <v>2</v>
      </c>
      <c r="M5760" s="27"/>
    </row>
    <row r="5761" spans="1:13" ht="30" customHeight="1" x14ac:dyDescent="0.3">
      <c r="A5761" s="27">
        <f t="shared" si="65"/>
        <v>1952</v>
      </c>
      <c r="B5761" s="31">
        <v>45071</v>
      </c>
      <c r="C5761" s="31">
        <v>45070</v>
      </c>
      <c r="D5761" s="19" t="s">
        <v>336</v>
      </c>
      <c r="E5761" s="19" t="str">
        <f>IF(ISBLANK(LeaveTracker[[#This Row],[Employee Name]]),"-----",VLOOKUP(LeaveTracker[[#This Row],[Employee Name]],Employees[[Employee Name]:[Office]],7))</f>
        <v>COMELEC</v>
      </c>
      <c r="F5761" s="19" t="str">
        <f>IF(ISBLANK(LeaveTracker[[#This Row],[Employee Name]]),"-----",VLOOKUP(LeaveTracker[[#This Row],[Employee Name]],Employees[[Employee Name]:[Office]],6))</f>
        <v>REGULAR</v>
      </c>
      <c r="G5761" s="24">
        <v>45082</v>
      </c>
      <c r="H5761" s="24">
        <v>45082</v>
      </c>
      <c r="I5761" s="19" t="s">
        <v>298</v>
      </c>
      <c r="J5761" s="43" t="s">
        <v>1003</v>
      </c>
      <c r="K5761" s="61" t="str">
        <f ca="1">LeaveTracker[[#This Row],[Days]]&amp;" "&amp;LeaveTracker[[#This Row],[Type of Leave]]</f>
        <v>1 OTHER</v>
      </c>
      <c r="L5761" s="23">
        <f ca="1">NETWORKDAYS(LeaveTracker[[#This Row],[Start Date]],LeaveTracker[[#This Row],[End Date]],lstHolidays)</f>
        <v>1</v>
      </c>
      <c r="M5761" s="27"/>
    </row>
    <row r="5762" spans="1:13" ht="30" customHeight="1" x14ac:dyDescent="0.3">
      <c r="A5762" s="27">
        <f t="shared" si="65"/>
        <v>1953</v>
      </c>
      <c r="B5762" s="31">
        <v>45071</v>
      </c>
      <c r="C5762" s="31">
        <v>45070</v>
      </c>
      <c r="D5762" s="19" t="s">
        <v>338</v>
      </c>
      <c r="E5762" s="19" t="str">
        <f>IF(ISBLANK(LeaveTracker[[#This Row],[Employee Name]]),"-----",VLOOKUP(LeaveTracker[[#This Row],[Employee Name]],Employees[[Employee Name]:[Office]],7))</f>
        <v>COMELEC</v>
      </c>
      <c r="F5762" s="19" t="str">
        <f>IF(ISBLANK(LeaveTracker[[#This Row],[Employee Name]]),"-----",VLOOKUP(LeaveTracker[[#This Row],[Employee Name]],Employees[[Employee Name]:[Office]],6))</f>
        <v>REGULAR</v>
      </c>
      <c r="G5762" s="24">
        <v>45068</v>
      </c>
      <c r="H5762" s="24">
        <v>45069</v>
      </c>
      <c r="I5762" s="20" t="s">
        <v>81</v>
      </c>
      <c r="K5762" s="61" t="str">
        <f ca="1">LeaveTracker[[#This Row],[Days]]&amp;" "&amp;LeaveTracker[[#This Row],[Type of Leave]]</f>
        <v>2 SL</v>
      </c>
      <c r="L5762" s="23">
        <f ca="1">NETWORKDAYS(LeaveTracker[[#This Row],[Start Date]],LeaveTracker[[#This Row],[End Date]],lstHolidays)</f>
        <v>2</v>
      </c>
      <c r="M5762" s="27"/>
    </row>
    <row r="5763" spans="1:13" ht="30" customHeight="1" x14ac:dyDescent="0.3">
      <c r="A5763" s="27">
        <f t="shared" si="65"/>
        <v>1954</v>
      </c>
      <c r="B5763" s="31">
        <v>45071</v>
      </c>
      <c r="C5763" s="31">
        <v>45068</v>
      </c>
      <c r="D5763" s="19" t="s">
        <v>255</v>
      </c>
      <c r="E5763" s="19" t="str">
        <f>IF(ISBLANK(LeaveTracker[[#This Row],[Employee Name]]),"-----",VLOOKUP(LeaveTracker[[#This Row],[Employee Name]],Employees[[Employee Name]:[Office]],7))</f>
        <v>DA</v>
      </c>
      <c r="F5763" s="19" t="str">
        <f>IF(ISBLANK(LeaveTracker[[#This Row],[Employee Name]]),"-----",VLOOKUP(LeaveTracker[[#This Row],[Employee Name]],Employees[[Employee Name]:[Office]],6))</f>
        <v>REGULAR</v>
      </c>
      <c r="G5763" s="24">
        <v>45071</v>
      </c>
      <c r="H5763" s="24">
        <v>45072</v>
      </c>
      <c r="I5763" s="20" t="s">
        <v>81</v>
      </c>
      <c r="K5763" s="61" t="str">
        <f ca="1">LeaveTracker[[#This Row],[Days]]&amp;" "&amp;LeaveTracker[[#This Row],[Type of Leave]]</f>
        <v>2 SL</v>
      </c>
      <c r="L5763" s="23">
        <f ca="1">NETWORKDAYS(LeaveTracker[[#This Row],[Start Date]],LeaveTracker[[#This Row],[End Date]],lstHolidays)</f>
        <v>2</v>
      </c>
      <c r="M5763" s="27"/>
    </row>
    <row r="5764" spans="1:13" ht="30" customHeight="1" x14ac:dyDescent="0.3">
      <c r="A5764" s="27">
        <f t="shared" si="65"/>
        <v>1955</v>
      </c>
      <c r="B5764" s="31">
        <v>45071</v>
      </c>
      <c r="C5764" s="31">
        <v>45068</v>
      </c>
      <c r="D5764" s="19" t="s">
        <v>1845</v>
      </c>
      <c r="E5764" s="19" t="str">
        <f>IF(ISBLANK(LeaveTracker[[#This Row],[Employee Name]]),"-----",VLOOKUP(LeaveTracker[[#This Row],[Employee Name]],Employees[[Employee Name]:[Office]],7))</f>
        <v>EEO/CITY MARKET</v>
      </c>
      <c r="F5764" s="19" t="str">
        <f>IF(ISBLANK(LeaveTracker[[#This Row],[Employee Name]]),"-----",VLOOKUP(LeaveTracker[[#This Row],[Employee Name]],Employees[[Employee Name]:[Office]],6))</f>
        <v>CASUAL</v>
      </c>
      <c r="G5764" s="24">
        <v>45064</v>
      </c>
      <c r="H5764" s="24">
        <v>45065</v>
      </c>
      <c r="I5764" s="20" t="s">
        <v>81</v>
      </c>
      <c r="K5764" s="61" t="str">
        <f ca="1">LeaveTracker[[#This Row],[Days]]&amp;" "&amp;LeaveTracker[[#This Row],[Type of Leave]]</f>
        <v>2 SL</v>
      </c>
      <c r="L5764" s="23">
        <f ca="1">NETWORKDAYS(LeaveTracker[[#This Row],[Start Date]],LeaveTracker[[#This Row],[End Date]],lstHolidays)</f>
        <v>2</v>
      </c>
      <c r="M5764" s="27"/>
    </row>
    <row r="5765" spans="1:13" ht="30" customHeight="1" x14ac:dyDescent="0.3">
      <c r="A5765" s="27">
        <f t="shared" si="65"/>
        <v>1956</v>
      </c>
      <c r="B5765" s="31">
        <v>45071</v>
      </c>
      <c r="C5765" s="31">
        <v>45068</v>
      </c>
      <c r="D5765" s="19" t="s">
        <v>1765</v>
      </c>
      <c r="E5765" s="19" t="str">
        <f>IF(ISBLANK(LeaveTracker[[#This Row],[Employee Name]]),"-----",VLOOKUP(LeaveTracker[[#This Row],[Employee Name]],Employees[[Employee Name]:[Office]],7))</f>
        <v>EEO/CITY MARKET</v>
      </c>
      <c r="F5765" s="19" t="str">
        <f>IF(ISBLANK(LeaveTracker[[#This Row],[Employee Name]]),"-----",VLOOKUP(LeaveTracker[[#This Row],[Employee Name]],Employees[[Employee Name]:[Office]],6))</f>
        <v>CASUAL</v>
      </c>
      <c r="G5765" s="24">
        <v>45075</v>
      </c>
      <c r="H5765" s="24">
        <v>45076</v>
      </c>
      <c r="I5765" s="20" t="s">
        <v>82</v>
      </c>
      <c r="K5765" s="61" t="str">
        <f ca="1">LeaveTracker[[#This Row],[Days]]&amp;" "&amp;LeaveTracker[[#This Row],[Type of Leave]]</f>
        <v>2 VL</v>
      </c>
      <c r="L5765" s="23">
        <f ca="1">NETWORKDAYS(LeaveTracker[[#This Row],[Start Date]],LeaveTracker[[#This Row],[End Date]],lstHolidays)</f>
        <v>2</v>
      </c>
      <c r="M5765" s="27"/>
    </row>
    <row r="5766" spans="1:13" ht="30" customHeight="1" x14ac:dyDescent="0.3">
      <c r="A5766" s="27">
        <f t="shared" si="65"/>
        <v>1957</v>
      </c>
      <c r="B5766" s="31">
        <v>45071</v>
      </c>
      <c r="C5766" s="31">
        <v>45068</v>
      </c>
      <c r="D5766" s="19" t="s">
        <v>1819</v>
      </c>
      <c r="E5766" s="19">
        <f>IF(ISBLANK(LeaveTracker[[#This Row],[Employee Name]]),"-----",VLOOKUP(LeaveTracker[[#This Row],[Employee Name]],Employees[[Employee Name]:[Office]],7))</f>
        <v>0</v>
      </c>
      <c r="F5766" s="19">
        <f>IF(ISBLANK(LeaveTracker[[#This Row],[Employee Name]]),"-----",VLOOKUP(LeaveTracker[[#This Row],[Employee Name]],Employees[[Employee Name]:[Office]],6))</f>
        <v>0</v>
      </c>
      <c r="G5766" s="24">
        <v>45063</v>
      </c>
      <c r="H5766" s="24">
        <v>45065</v>
      </c>
      <c r="I5766" s="20" t="s">
        <v>81</v>
      </c>
      <c r="K5766" s="61" t="str">
        <f ca="1">LeaveTracker[[#This Row],[Days]]&amp;" "&amp;LeaveTracker[[#This Row],[Type of Leave]]</f>
        <v>3 SL</v>
      </c>
      <c r="L5766" s="23">
        <f ca="1">NETWORKDAYS(LeaveTracker[[#This Row],[Start Date]],LeaveTracker[[#This Row],[End Date]],lstHolidays)</f>
        <v>3</v>
      </c>
      <c r="M5766" s="27"/>
    </row>
    <row r="5767" spans="1:13" ht="30" customHeight="1" x14ac:dyDescent="0.3">
      <c r="A5767" s="27">
        <f t="shared" si="65"/>
        <v>1958</v>
      </c>
      <c r="B5767" s="31">
        <v>45071</v>
      </c>
      <c r="C5767" s="31">
        <v>45068</v>
      </c>
      <c r="D5767" s="19" t="s">
        <v>1814</v>
      </c>
      <c r="E5767" s="19" t="str">
        <f>IF(ISBLANK(LeaveTracker[[#This Row],[Employee Name]]),"-----",VLOOKUP(LeaveTracker[[#This Row],[Employee Name]],Employees[[Employee Name]:[Office]],7))</f>
        <v>HOUSING</v>
      </c>
      <c r="F5767" s="19" t="str">
        <f>IF(ISBLANK(LeaveTracker[[#This Row],[Employee Name]]),"-----",VLOOKUP(LeaveTracker[[#This Row],[Employee Name]],Employees[[Employee Name]:[Office]],6))</f>
        <v>CASUAL</v>
      </c>
      <c r="G5767" s="24">
        <v>45063</v>
      </c>
      <c r="H5767" s="24">
        <v>45065</v>
      </c>
      <c r="I5767" s="20" t="s">
        <v>81</v>
      </c>
      <c r="K5767" s="61" t="str">
        <f ca="1">LeaveTracker[[#This Row],[Days]]&amp;" "&amp;LeaveTracker[[#This Row],[Type of Leave]]</f>
        <v>3 SL</v>
      </c>
      <c r="L5767" s="23">
        <f ca="1">NETWORKDAYS(LeaveTracker[[#This Row],[Start Date]],LeaveTracker[[#This Row],[End Date]],lstHolidays)</f>
        <v>3</v>
      </c>
      <c r="M5767" s="27"/>
    </row>
    <row r="5768" spans="1:13" ht="30" customHeight="1" x14ac:dyDescent="0.3">
      <c r="A5768" s="27">
        <f t="shared" si="65"/>
        <v>1959</v>
      </c>
      <c r="B5768" s="31">
        <v>45071</v>
      </c>
      <c r="C5768" s="31">
        <v>45068</v>
      </c>
      <c r="D5768" s="19" t="s">
        <v>1946</v>
      </c>
      <c r="E5768" s="19" t="str">
        <f>IF(ISBLANK(LeaveTracker[[#This Row],[Employee Name]]),"-----",VLOOKUP(LeaveTracker[[#This Row],[Employee Name]],Employees[[Employee Name]:[Office]],7))</f>
        <v>CENRO</v>
      </c>
      <c r="F5768" s="19" t="str">
        <f>IF(ISBLANK(LeaveTracker[[#This Row],[Employee Name]]),"-----",VLOOKUP(LeaveTracker[[#This Row],[Employee Name]],Employees[[Employee Name]:[Office]],6))</f>
        <v>CASUAL</v>
      </c>
      <c r="G5768" s="24">
        <v>45064</v>
      </c>
      <c r="H5768" s="24">
        <v>45065</v>
      </c>
      <c r="I5768" s="20" t="s">
        <v>81</v>
      </c>
      <c r="K5768" s="61" t="str">
        <f ca="1">LeaveTracker[[#This Row],[Days]]&amp;" "&amp;LeaveTracker[[#This Row],[Type of Leave]]</f>
        <v>2 SL</v>
      </c>
      <c r="L5768" s="23">
        <f ca="1">NETWORKDAYS(LeaveTracker[[#This Row],[Start Date]],LeaveTracker[[#This Row],[End Date]],lstHolidays)</f>
        <v>2</v>
      </c>
      <c r="M5768" s="27"/>
    </row>
    <row r="5769" spans="1:13" ht="30" customHeight="1" x14ac:dyDescent="0.3">
      <c r="A5769" s="27">
        <f t="shared" si="65"/>
        <v>1960</v>
      </c>
      <c r="B5769" s="31">
        <v>45071</v>
      </c>
      <c r="C5769" s="31">
        <v>45068</v>
      </c>
      <c r="D5769" s="19" t="s">
        <v>1946</v>
      </c>
      <c r="E5769" s="19" t="str">
        <f>IF(ISBLANK(LeaveTracker[[#This Row],[Employee Name]]),"-----",VLOOKUP(LeaveTracker[[#This Row],[Employee Name]],Employees[[Employee Name]:[Office]],7))</f>
        <v>CENRO</v>
      </c>
      <c r="F5769" s="19" t="str">
        <f>IF(ISBLANK(LeaveTracker[[#This Row],[Employee Name]]),"-----",VLOOKUP(LeaveTracker[[#This Row],[Employee Name]],Employees[[Employee Name]:[Office]],6))</f>
        <v>CASUAL</v>
      </c>
      <c r="G5769" s="24">
        <v>45070</v>
      </c>
      <c r="H5769" s="24">
        <v>45070</v>
      </c>
      <c r="I5769" s="20" t="s">
        <v>82</v>
      </c>
      <c r="K5769" s="61" t="str">
        <f ca="1">LeaveTracker[[#This Row],[Days]]&amp;" "&amp;LeaveTracker[[#This Row],[Type of Leave]]</f>
        <v>1 VL</v>
      </c>
      <c r="L5769" s="23">
        <f ca="1">NETWORKDAYS(LeaveTracker[[#This Row],[Start Date]],LeaveTracker[[#This Row],[End Date]],lstHolidays)</f>
        <v>1</v>
      </c>
      <c r="M5769" s="27"/>
    </row>
    <row r="5770" spans="1:13" ht="30" customHeight="1" x14ac:dyDescent="0.3">
      <c r="A5770" s="27">
        <v>1960</v>
      </c>
      <c r="B5770" s="31">
        <v>45071</v>
      </c>
      <c r="C5770" s="31">
        <v>45068</v>
      </c>
      <c r="D5770" s="19" t="s">
        <v>1946</v>
      </c>
      <c r="E5770" s="19" t="str">
        <f>IF(ISBLANK(LeaveTracker[[#This Row],[Employee Name]]),"-----",VLOOKUP(LeaveTracker[[#This Row],[Employee Name]],Employees[[Employee Name]:[Office]],7))</f>
        <v>CENRO</v>
      </c>
      <c r="F5770" s="19" t="str">
        <f>IF(ISBLANK(LeaveTracker[[#This Row],[Employee Name]]),"-----",VLOOKUP(LeaveTracker[[#This Row],[Employee Name]],Employees[[Employee Name]:[Office]],6))</f>
        <v>CASUAL</v>
      </c>
      <c r="G5770" s="24">
        <v>45076</v>
      </c>
      <c r="H5770" s="24">
        <v>45076</v>
      </c>
      <c r="I5770" s="20" t="s">
        <v>82</v>
      </c>
      <c r="K5770" s="61" t="str">
        <f ca="1">LeaveTracker[[#This Row],[Days]]&amp;" "&amp;LeaveTracker[[#This Row],[Type of Leave]]</f>
        <v>1 VL</v>
      </c>
      <c r="L5770" s="23">
        <f ca="1">NETWORKDAYS(LeaveTracker[[#This Row],[Start Date]],LeaveTracker[[#This Row],[End Date]],lstHolidays)</f>
        <v>1</v>
      </c>
      <c r="M5770" s="27"/>
    </row>
    <row r="5771" spans="1:13" ht="30" customHeight="1" x14ac:dyDescent="0.3">
      <c r="A5771" s="27">
        <f t="shared" si="65"/>
        <v>1961</v>
      </c>
      <c r="B5771" s="31">
        <v>45071</v>
      </c>
      <c r="C5771" s="31">
        <v>45069</v>
      </c>
      <c r="D5771" s="19" t="s">
        <v>1850</v>
      </c>
      <c r="E5771" s="19" t="str">
        <f>IF(ISBLANK(LeaveTracker[[#This Row],[Employee Name]]),"-----",VLOOKUP(LeaveTracker[[#This Row],[Employee Name]],Employees[[Employee Name]:[Office]],7))</f>
        <v>CENRO</v>
      </c>
      <c r="F5771" s="19" t="str">
        <f>IF(ISBLANK(LeaveTracker[[#This Row],[Employee Name]]),"-----",VLOOKUP(LeaveTracker[[#This Row],[Employee Name]],Employees[[Employee Name]:[Office]],6))</f>
        <v>CASUAL</v>
      </c>
      <c r="G5771" s="24">
        <v>45068</v>
      </c>
      <c r="H5771" s="24">
        <v>45068</v>
      </c>
      <c r="I5771" s="20" t="s">
        <v>81</v>
      </c>
      <c r="K5771" s="61" t="str">
        <f ca="1">LeaveTracker[[#This Row],[Days]]&amp;" "&amp;LeaveTracker[[#This Row],[Type of Leave]]</f>
        <v>1 SL</v>
      </c>
      <c r="L5771" s="23">
        <f ca="1">NETWORKDAYS(LeaveTracker[[#This Row],[Start Date]],LeaveTracker[[#This Row],[End Date]],lstHolidays)</f>
        <v>1</v>
      </c>
      <c r="M5771" s="27"/>
    </row>
    <row r="5772" spans="1:13" ht="30" customHeight="1" x14ac:dyDescent="0.3">
      <c r="A5772" s="27">
        <f t="shared" si="65"/>
        <v>1962</v>
      </c>
      <c r="B5772" s="31">
        <v>45071</v>
      </c>
      <c r="C5772" s="31">
        <v>45069</v>
      </c>
      <c r="D5772" s="19" t="s">
        <v>1802</v>
      </c>
      <c r="E5772" s="19" t="str">
        <f>IF(ISBLANK(LeaveTracker[[#This Row],[Employee Name]]),"-----",VLOOKUP(LeaveTracker[[#This Row],[Employee Name]],Employees[[Employee Name]:[Office]],7))</f>
        <v>CENRO</v>
      </c>
      <c r="F5772" s="19" t="str">
        <f>IF(ISBLANK(LeaveTracker[[#This Row],[Employee Name]]),"-----",VLOOKUP(LeaveTracker[[#This Row],[Employee Name]],Employees[[Employee Name]:[Office]],6))</f>
        <v>CASUAL</v>
      </c>
      <c r="G5772" s="24">
        <v>45065</v>
      </c>
      <c r="H5772" s="24">
        <v>45068</v>
      </c>
      <c r="I5772" s="20" t="s">
        <v>81</v>
      </c>
      <c r="K5772" s="61" t="str">
        <f>LeaveTracker[[#This Row],[Days]]&amp;" "&amp;LeaveTracker[[#This Row],[Type of Leave]]</f>
        <v>3 SL</v>
      </c>
      <c r="L5772" s="23">
        <v>3</v>
      </c>
      <c r="M5772" s="27"/>
    </row>
    <row r="5773" spans="1:13" ht="30" customHeight="1" x14ac:dyDescent="0.3">
      <c r="A5773" s="27">
        <f t="shared" si="65"/>
        <v>1963</v>
      </c>
      <c r="B5773" s="31">
        <v>45071</v>
      </c>
      <c r="C5773" s="31">
        <v>45069</v>
      </c>
      <c r="D5773" s="19" t="s">
        <v>1975</v>
      </c>
      <c r="E5773" s="19" t="str">
        <f>IF(ISBLANK(LeaveTracker[[#This Row],[Employee Name]]),"-----",VLOOKUP(LeaveTracker[[#This Row],[Employee Name]],Employees[[Employee Name]:[Office]],7))</f>
        <v>CENRO</v>
      </c>
      <c r="F5773" s="19" t="str">
        <f>IF(ISBLANK(LeaveTracker[[#This Row],[Employee Name]]),"-----",VLOOKUP(LeaveTracker[[#This Row],[Employee Name]],Employees[[Employee Name]:[Office]],6))</f>
        <v>CASUAL</v>
      </c>
      <c r="G5773" s="24">
        <v>45080</v>
      </c>
      <c r="H5773" s="24">
        <v>45084</v>
      </c>
      <c r="I5773" s="20" t="s">
        <v>82</v>
      </c>
      <c r="K5773" s="61" t="str">
        <f>LeaveTracker[[#This Row],[Days]]&amp;" "&amp;LeaveTracker[[#This Row],[Type of Leave]]</f>
        <v>4 VL</v>
      </c>
      <c r="L5773" s="23">
        <v>4</v>
      </c>
      <c r="M5773" s="27"/>
    </row>
    <row r="5774" spans="1:13" ht="30" customHeight="1" x14ac:dyDescent="0.3">
      <c r="A5774" s="27">
        <f t="shared" si="65"/>
        <v>1964</v>
      </c>
      <c r="B5774" s="31">
        <v>45071</v>
      </c>
      <c r="C5774" s="31">
        <v>45069</v>
      </c>
      <c r="D5774" s="19" t="s">
        <v>2167</v>
      </c>
      <c r="E5774" s="19" t="str">
        <f>IF(ISBLANK(LeaveTracker[[#This Row],[Employee Name]]),"-----",VLOOKUP(LeaveTracker[[#This Row],[Employee Name]],Employees[[Employee Name]:[Office]],7))</f>
        <v>OSPITAL NG TAGAYTAY</v>
      </c>
      <c r="F5774" s="19">
        <f>IF(ISBLANK(LeaveTracker[[#This Row],[Employee Name]]),"-----",VLOOKUP(LeaveTracker[[#This Row],[Employee Name]],Employees[[Employee Name]:[Office]],6))</f>
        <v>0</v>
      </c>
      <c r="G5774" s="24">
        <v>45078</v>
      </c>
      <c r="H5774" s="24">
        <v>45092</v>
      </c>
      <c r="I5774" s="20" t="s">
        <v>82</v>
      </c>
      <c r="K5774" s="61" t="str">
        <f>LeaveTracker[[#This Row],[Days]]&amp;" "&amp;LeaveTracker[[#This Row],[Type of Leave]]</f>
        <v>10 VL</v>
      </c>
      <c r="L5774" s="23">
        <v>10</v>
      </c>
      <c r="M5774" s="27"/>
    </row>
    <row r="5775" spans="1:13" ht="30" customHeight="1" x14ac:dyDescent="0.3">
      <c r="A5775" s="27">
        <f t="shared" si="65"/>
        <v>1965</v>
      </c>
      <c r="B5775" s="31">
        <v>45071</v>
      </c>
      <c r="C5775" s="31">
        <v>45056</v>
      </c>
      <c r="D5775" s="19" t="s">
        <v>1979</v>
      </c>
      <c r="E5775" s="19" t="str">
        <f>IF(ISBLANK(LeaveTracker[[#This Row],[Employee Name]]),"-----",VLOOKUP(LeaveTracker[[#This Row],[Employee Name]],Employees[[Employee Name]:[Office]],7))</f>
        <v>CENRO</v>
      </c>
      <c r="F5775" s="19" t="str">
        <f>IF(ISBLANK(LeaveTracker[[#This Row],[Employee Name]]),"-----",VLOOKUP(LeaveTracker[[#This Row],[Employee Name]],Employees[[Employee Name]:[Office]],6))</f>
        <v>CASUAL</v>
      </c>
      <c r="G5775" s="24">
        <v>45063</v>
      </c>
      <c r="H5775" s="24">
        <v>45070</v>
      </c>
      <c r="I5775" s="20" t="s">
        <v>82</v>
      </c>
      <c r="K5775" s="61" t="str">
        <f>LeaveTracker[[#This Row],[Days]]&amp;" "&amp;LeaveTracker[[#This Row],[Type of Leave]]</f>
        <v>7 VL</v>
      </c>
      <c r="L5775" s="23">
        <v>7</v>
      </c>
      <c r="M5775" s="27"/>
    </row>
    <row r="5776" spans="1:13" ht="30" customHeight="1" x14ac:dyDescent="0.3">
      <c r="A5776" s="27">
        <f t="shared" si="65"/>
        <v>1966</v>
      </c>
      <c r="B5776" s="31">
        <v>45071</v>
      </c>
      <c r="C5776" s="31">
        <v>45071</v>
      </c>
      <c r="D5776" s="19" t="s">
        <v>179</v>
      </c>
      <c r="E5776" s="19" t="str">
        <f>IF(ISBLANK(LeaveTracker[[#This Row],[Employee Name]]),"-----",VLOOKUP(LeaveTracker[[#This Row],[Employee Name]],Employees[[Employee Name]:[Office]],7))</f>
        <v>DOE</v>
      </c>
      <c r="F5776" s="19" t="str">
        <f>IF(ISBLANK(LeaveTracker[[#This Row],[Employee Name]]),"-----",VLOOKUP(LeaveTracker[[#This Row],[Employee Name]],Employees[[Employee Name]:[Office]],6))</f>
        <v>REGULAR</v>
      </c>
      <c r="G5776" s="24">
        <v>45072</v>
      </c>
      <c r="H5776" s="24">
        <v>45072</v>
      </c>
      <c r="I5776" s="19" t="s">
        <v>298</v>
      </c>
      <c r="J5776" s="43" t="s">
        <v>1003</v>
      </c>
      <c r="K5776" s="61" t="str">
        <f ca="1">LeaveTracker[[#This Row],[Days]]&amp;" "&amp;LeaveTracker[[#This Row],[Type of Leave]]</f>
        <v>1 OTHER</v>
      </c>
      <c r="L5776" s="23">
        <f ca="1">NETWORKDAYS(LeaveTracker[[#This Row],[Start Date]],LeaveTracker[[#This Row],[End Date]],lstHolidays)</f>
        <v>1</v>
      </c>
      <c r="M5776" s="27"/>
    </row>
    <row r="5777" spans="1:13" ht="30" customHeight="1" x14ac:dyDescent="0.3">
      <c r="A5777" s="27">
        <f t="shared" si="65"/>
        <v>1967</v>
      </c>
      <c r="B5777" s="31">
        <v>45071</v>
      </c>
      <c r="C5777" s="31">
        <v>45058</v>
      </c>
      <c r="D5777" s="19" t="s">
        <v>179</v>
      </c>
      <c r="E5777" s="19" t="str">
        <f>IF(ISBLANK(LeaveTracker[[#This Row],[Employee Name]]),"-----",VLOOKUP(LeaveTracker[[#This Row],[Employee Name]],Employees[[Employee Name]:[Office]],7))</f>
        <v>DOE</v>
      </c>
      <c r="F5777" s="19" t="str">
        <f>IF(ISBLANK(LeaveTracker[[#This Row],[Employee Name]]),"-----",VLOOKUP(LeaveTracker[[#This Row],[Employee Name]],Employees[[Employee Name]:[Office]],6))</f>
        <v>REGULAR</v>
      </c>
      <c r="G5777" s="24">
        <v>45058</v>
      </c>
      <c r="H5777" s="24">
        <v>45058</v>
      </c>
      <c r="I5777" s="20" t="s">
        <v>82</v>
      </c>
      <c r="K5777" s="61" t="str">
        <f ca="1">LeaveTracker[[#This Row],[Days]]&amp;" "&amp;LeaveTracker[[#This Row],[Type of Leave]]</f>
        <v>1 VL</v>
      </c>
      <c r="L5777" s="23">
        <f ca="1">NETWORKDAYS(LeaveTracker[[#This Row],[Start Date]],LeaveTracker[[#This Row],[End Date]],lstHolidays)</f>
        <v>1</v>
      </c>
      <c r="M5777" s="27"/>
    </row>
    <row r="5778" spans="1:13" ht="30" customHeight="1" x14ac:dyDescent="0.3">
      <c r="A5778" s="27">
        <f t="shared" si="65"/>
        <v>1968</v>
      </c>
      <c r="B5778" s="31">
        <v>45071</v>
      </c>
      <c r="C5778" s="31">
        <v>45063</v>
      </c>
      <c r="D5778" s="19" t="s">
        <v>789</v>
      </c>
      <c r="E5778" s="19" t="str">
        <f>IF(ISBLANK(LeaveTracker[[#This Row],[Employee Name]]),"-----",VLOOKUP(LeaveTracker[[#This Row],[Employee Name]],Employees[[Employee Name]:[Office]],7))</f>
        <v>DEPED</v>
      </c>
      <c r="F5778" s="19" t="str">
        <f>IF(ISBLANK(LeaveTracker[[#This Row],[Employee Name]]),"-----",VLOOKUP(LeaveTracker[[#This Row],[Employee Name]],Employees[[Employee Name]:[Office]],6))</f>
        <v>REGULAR</v>
      </c>
      <c r="G5778" s="24">
        <v>45049</v>
      </c>
      <c r="H5778" s="24">
        <v>45051</v>
      </c>
      <c r="I5778" s="20" t="s">
        <v>81</v>
      </c>
      <c r="K5778" s="61" t="str">
        <f ca="1">LeaveTracker[[#This Row],[Days]]&amp;" "&amp;LeaveTracker[[#This Row],[Type of Leave]]</f>
        <v>3 SL</v>
      </c>
      <c r="L5778" s="23">
        <f ca="1">NETWORKDAYS(LeaveTracker[[#This Row],[Start Date]],LeaveTracker[[#This Row],[End Date]],lstHolidays)</f>
        <v>3</v>
      </c>
      <c r="M5778" s="27"/>
    </row>
    <row r="5779" spans="1:13" ht="30" customHeight="1" x14ac:dyDescent="0.3">
      <c r="A5779" s="27">
        <f t="shared" si="65"/>
        <v>1969</v>
      </c>
      <c r="B5779" s="31">
        <v>45071</v>
      </c>
      <c r="C5779" s="31">
        <v>45055</v>
      </c>
      <c r="D5779" s="19" t="s">
        <v>789</v>
      </c>
      <c r="E5779" s="19" t="str">
        <f>IF(ISBLANK(LeaveTracker[[#This Row],[Employee Name]]),"-----",VLOOKUP(LeaveTracker[[#This Row],[Employee Name]],Employees[[Employee Name]:[Office]],7))</f>
        <v>DEPED</v>
      </c>
      <c r="F5779" s="19" t="str">
        <f>IF(ISBLANK(LeaveTracker[[#This Row],[Employee Name]]),"-----",VLOOKUP(LeaveTracker[[#This Row],[Employee Name]],Employees[[Employee Name]:[Office]],6))</f>
        <v>REGULAR</v>
      </c>
      <c r="G5779" s="24">
        <v>45072</v>
      </c>
      <c r="H5779" s="24">
        <v>45072</v>
      </c>
      <c r="I5779" s="19" t="s">
        <v>298</v>
      </c>
      <c r="J5779" s="43" t="s">
        <v>1003</v>
      </c>
      <c r="K5779" s="61" t="str">
        <f ca="1">LeaveTracker[[#This Row],[Days]]&amp;" "&amp;LeaveTracker[[#This Row],[Type of Leave]]</f>
        <v>1 OTHER</v>
      </c>
      <c r="L5779" s="23">
        <f ca="1">NETWORKDAYS(LeaveTracker[[#This Row],[Start Date]],LeaveTracker[[#This Row],[End Date]],lstHolidays)</f>
        <v>1</v>
      </c>
      <c r="M5779" s="27"/>
    </row>
    <row r="5780" spans="1:13" ht="30" customHeight="1" x14ac:dyDescent="0.3">
      <c r="A5780" s="27">
        <f t="shared" si="65"/>
        <v>1970</v>
      </c>
      <c r="B5780" s="31">
        <v>45071</v>
      </c>
      <c r="C5780" s="31">
        <v>45068</v>
      </c>
      <c r="D5780" s="19" t="s">
        <v>809</v>
      </c>
      <c r="E5780" s="19" t="str">
        <f>IF(ISBLANK(LeaveTracker[[#This Row],[Employee Name]]),"-----",VLOOKUP(LeaveTracker[[#This Row],[Employee Name]],Employees[[Employee Name]:[Office]],7))</f>
        <v>CHO</v>
      </c>
      <c r="F5780" s="19" t="str">
        <f>IF(ISBLANK(LeaveTracker[[#This Row],[Employee Name]]),"-----",VLOOKUP(LeaveTracker[[#This Row],[Employee Name]],Employees[[Employee Name]:[Office]],6))</f>
        <v>REGULAR</v>
      </c>
      <c r="G5780" s="24">
        <v>45048</v>
      </c>
      <c r="H5780" s="24">
        <v>45048</v>
      </c>
      <c r="I5780" s="20" t="s">
        <v>82</v>
      </c>
      <c r="K5780" s="61" t="str">
        <f ca="1">LeaveTracker[[#This Row],[Days]]&amp;" "&amp;LeaveTracker[[#This Row],[Type of Leave]]</f>
        <v>1 VL</v>
      </c>
      <c r="L5780" s="23">
        <f ca="1">NETWORKDAYS(LeaveTracker[[#This Row],[Start Date]],LeaveTracker[[#This Row],[End Date]],lstHolidays)</f>
        <v>1</v>
      </c>
      <c r="M5780" s="27"/>
    </row>
    <row r="5781" spans="1:13" ht="30" customHeight="1" x14ac:dyDescent="0.3">
      <c r="A5781" s="27">
        <v>1970</v>
      </c>
      <c r="B5781" s="31">
        <v>45071</v>
      </c>
      <c r="C5781" s="31">
        <v>45068</v>
      </c>
      <c r="D5781" s="19" t="s">
        <v>809</v>
      </c>
      <c r="E5781" s="19" t="str">
        <f>IF(ISBLANK(LeaveTracker[[#This Row],[Employee Name]]),"-----",VLOOKUP(LeaveTracker[[#This Row],[Employee Name]],Employees[[Employee Name]:[Office]],7))</f>
        <v>CHO</v>
      </c>
      <c r="F5781" s="19" t="str">
        <f>IF(ISBLANK(LeaveTracker[[#This Row],[Employee Name]]),"-----",VLOOKUP(LeaveTracker[[#This Row],[Employee Name]],Employees[[Employee Name]:[Office]],6))</f>
        <v>REGULAR</v>
      </c>
      <c r="G5781" s="24">
        <v>45055</v>
      </c>
      <c r="H5781" s="24">
        <v>45055</v>
      </c>
      <c r="I5781" s="20" t="s">
        <v>82</v>
      </c>
      <c r="K5781" s="61" t="str">
        <f ca="1">LeaveTracker[[#This Row],[Days]]&amp;" "&amp;LeaveTracker[[#This Row],[Type of Leave]]</f>
        <v>1 VL</v>
      </c>
      <c r="L5781" s="23">
        <f ca="1">NETWORKDAYS(LeaveTracker[[#This Row],[Start Date]],LeaveTracker[[#This Row],[End Date]],lstHolidays)</f>
        <v>1</v>
      </c>
      <c r="M5781" s="27"/>
    </row>
    <row r="5782" spans="1:13" ht="30" customHeight="1" x14ac:dyDescent="0.3">
      <c r="A5782" s="27">
        <v>1970</v>
      </c>
      <c r="B5782" s="31">
        <v>45071</v>
      </c>
      <c r="C5782" s="31">
        <v>45068</v>
      </c>
      <c r="D5782" s="19" t="s">
        <v>809</v>
      </c>
      <c r="E5782" s="19" t="str">
        <f>IF(ISBLANK(LeaveTracker[[#This Row],[Employee Name]]),"-----",VLOOKUP(LeaveTracker[[#This Row],[Employee Name]],Employees[[Employee Name]:[Office]],7))</f>
        <v>CHO</v>
      </c>
      <c r="F5782" s="19" t="str">
        <f>IF(ISBLANK(LeaveTracker[[#This Row],[Employee Name]]),"-----",VLOOKUP(LeaveTracker[[#This Row],[Employee Name]],Employees[[Employee Name]:[Office]],6))</f>
        <v>REGULAR</v>
      </c>
      <c r="G5782" s="24">
        <v>45059</v>
      </c>
      <c r="H5782" s="24">
        <v>45061</v>
      </c>
      <c r="I5782" s="20" t="s">
        <v>82</v>
      </c>
      <c r="K5782" s="61" t="str">
        <f>LeaveTracker[[#This Row],[Days]]&amp;" "&amp;LeaveTracker[[#This Row],[Type of Leave]]</f>
        <v>3 VL</v>
      </c>
      <c r="L5782" s="23">
        <v>3</v>
      </c>
      <c r="M5782" s="27"/>
    </row>
    <row r="5783" spans="1:13" ht="30" customHeight="1" x14ac:dyDescent="0.3">
      <c r="A5783" s="27">
        <f t="shared" si="65"/>
        <v>1971</v>
      </c>
      <c r="B5783" s="31">
        <v>45071</v>
      </c>
      <c r="C5783" s="31">
        <v>45055</v>
      </c>
      <c r="D5783" s="19" t="s">
        <v>2082</v>
      </c>
      <c r="E5783" s="19" t="str">
        <f>IF(ISBLANK(LeaveTracker[[#This Row],[Employee Name]]),"-----",VLOOKUP(LeaveTracker[[#This Row],[Employee Name]],Employees[[Employee Name]:[Office]],7))</f>
        <v>GSO</v>
      </c>
      <c r="F5783" s="19">
        <f>IF(ISBLANK(LeaveTracker[[#This Row],[Employee Name]]),"-----",VLOOKUP(LeaveTracker[[#This Row],[Employee Name]],Employees[[Employee Name]:[Office]],6))</f>
        <v>0</v>
      </c>
      <c r="G5783" s="24">
        <v>45065</v>
      </c>
      <c r="H5783" s="24">
        <v>45065</v>
      </c>
      <c r="I5783" s="19" t="s">
        <v>298</v>
      </c>
      <c r="J5783" s="43" t="s">
        <v>1003</v>
      </c>
      <c r="K5783" s="61" t="str">
        <f ca="1">LeaveTracker[[#This Row],[Days]]&amp;" "&amp;LeaveTracker[[#This Row],[Type of Leave]]</f>
        <v>1 OTHER</v>
      </c>
      <c r="L5783" s="23">
        <f ca="1">NETWORKDAYS(LeaveTracker[[#This Row],[Start Date]],LeaveTracker[[#This Row],[End Date]],lstHolidays)</f>
        <v>1</v>
      </c>
      <c r="M5783" s="27"/>
    </row>
    <row r="5784" spans="1:13" ht="30" customHeight="1" x14ac:dyDescent="0.3">
      <c r="A5784" s="27">
        <f t="shared" si="65"/>
        <v>1972</v>
      </c>
      <c r="B5784" s="31">
        <v>45071</v>
      </c>
      <c r="C5784" s="31">
        <v>45071</v>
      </c>
      <c r="D5784" s="19" t="s">
        <v>231</v>
      </c>
      <c r="E5784" s="19" t="str">
        <f>IF(ISBLANK(LeaveTracker[[#This Row],[Employee Name]]),"-----",VLOOKUP(LeaveTracker[[#This Row],[Employee Name]],Employees[[Employee Name]:[Office]],7))</f>
        <v>CSWDO</v>
      </c>
      <c r="F5784" s="19" t="str">
        <f>IF(ISBLANK(LeaveTracker[[#This Row],[Employee Name]]),"-----",VLOOKUP(LeaveTracker[[#This Row],[Employee Name]],Employees[[Employee Name]:[Office]],6))</f>
        <v>REGULAR</v>
      </c>
      <c r="G5784" s="24">
        <v>45070</v>
      </c>
      <c r="H5784" s="24">
        <v>45070</v>
      </c>
      <c r="I5784" s="20" t="s">
        <v>81</v>
      </c>
      <c r="K5784" s="61" t="str">
        <f ca="1">LeaveTracker[[#This Row],[Days]]&amp;" "&amp;LeaveTracker[[#This Row],[Type of Leave]]</f>
        <v>1 SL</v>
      </c>
      <c r="L5784" s="23">
        <f ca="1">NETWORKDAYS(LeaveTracker[[#This Row],[Start Date]],LeaveTracker[[#This Row],[End Date]],lstHolidays)</f>
        <v>1</v>
      </c>
      <c r="M5784" s="27"/>
    </row>
    <row r="5785" spans="1:13" ht="30" customHeight="1" x14ac:dyDescent="0.3">
      <c r="A5785" s="27">
        <v>1972</v>
      </c>
      <c r="B5785" s="31">
        <v>45071</v>
      </c>
      <c r="C5785" s="31">
        <v>45071</v>
      </c>
      <c r="D5785" s="19" t="s">
        <v>231</v>
      </c>
      <c r="E5785" s="19" t="str">
        <f>IF(ISBLANK(LeaveTracker[[#This Row],[Employee Name]]),"-----",VLOOKUP(LeaveTracker[[#This Row],[Employee Name]],Employees[[Employee Name]:[Office]],7))</f>
        <v>CSWDO</v>
      </c>
      <c r="F5785" s="19" t="str">
        <f>IF(ISBLANK(LeaveTracker[[#This Row],[Employee Name]]),"-----",VLOOKUP(LeaveTracker[[#This Row],[Employee Name]],Employees[[Employee Name]:[Office]],6))</f>
        <v>REGULAR</v>
      </c>
      <c r="G5785" s="24">
        <v>45061</v>
      </c>
      <c r="H5785" s="24">
        <v>45062</v>
      </c>
      <c r="I5785" s="20" t="s">
        <v>81</v>
      </c>
      <c r="K5785" s="61" t="str">
        <f ca="1">LeaveTracker[[#This Row],[Days]]&amp;" "&amp;LeaveTracker[[#This Row],[Type of Leave]]</f>
        <v>2 SL</v>
      </c>
      <c r="L5785" s="23">
        <f ca="1">NETWORKDAYS(LeaveTracker[[#This Row],[Start Date]],LeaveTracker[[#This Row],[End Date]],lstHolidays)</f>
        <v>2</v>
      </c>
      <c r="M5785" s="27"/>
    </row>
    <row r="5786" spans="1:13" ht="30" customHeight="1" x14ac:dyDescent="0.3">
      <c r="A5786" s="27">
        <f t="shared" si="65"/>
        <v>1973</v>
      </c>
      <c r="B5786" s="31">
        <v>45071</v>
      </c>
      <c r="C5786" s="31">
        <v>45071</v>
      </c>
      <c r="D5786" s="19" t="s">
        <v>1952</v>
      </c>
      <c r="E5786" s="19" t="str">
        <f>IF(ISBLANK(LeaveTracker[[#This Row],[Employee Name]]),"-----",VLOOKUP(LeaveTracker[[#This Row],[Employee Name]],Employees[[Employee Name]:[Office]],7))</f>
        <v>NUTRITION OFFICE</v>
      </c>
      <c r="F5786" s="19" t="str">
        <f>IF(ISBLANK(LeaveTracker[[#This Row],[Employee Name]]),"-----",VLOOKUP(LeaveTracker[[#This Row],[Employee Name]],Employees[[Employee Name]:[Office]],6))</f>
        <v>REGULAR</v>
      </c>
      <c r="G5786" s="24">
        <v>45069</v>
      </c>
      <c r="H5786" s="24">
        <v>45070</v>
      </c>
      <c r="I5786" s="19" t="s">
        <v>298</v>
      </c>
      <c r="J5786" s="43" t="s">
        <v>1003</v>
      </c>
      <c r="K5786" s="61" t="str">
        <f ca="1">LeaveTracker[[#This Row],[Days]]&amp;" "&amp;LeaveTracker[[#This Row],[Type of Leave]]</f>
        <v>2 OTHER</v>
      </c>
      <c r="L5786" s="23">
        <f ca="1">NETWORKDAYS(LeaveTracker[[#This Row],[Start Date]],LeaveTracker[[#This Row],[End Date]],lstHolidays)</f>
        <v>2</v>
      </c>
      <c r="M5786" s="27"/>
    </row>
    <row r="5787" spans="1:13" ht="30" customHeight="1" x14ac:dyDescent="0.3">
      <c r="A5787" s="27">
        <f t="shared" si="65"/>
        <v>1974</v>
      </c>
      <c r="B5787" s="31">
        <v>45071</v>
      </c>
      <c r="C5787" s="31">
        <v>45068</v>
      </c>
      <c r="D5787" s="19" t="s">
        <v>2362</v>
      </c>
      <c r="E5787" s="19" t="str">
        <f>IF(ISBLANK(LeaveTracker[[#This Row],[Employee Name]]),"-----",VLOOKUP(LeaveTracker[[#This Row],[Employee Name]],Employees[[Employee Name]:[Office]],7))</f>
        <v>CTO</v>
      </c>
      <c r="F5787" s="19" t="str">
        <f>IF(ISBLANK(LeaveTracker[[#This Row],[Employee Name]]),"-----",VLOOKUP(LeaveTracker[[#This Row],[Employee Name]],Employees[[Employee Name]:[Office]],6))</f>
        <v>JOBCON</v>
      </c>
      <c r="G5787" s="24">
        <v>45065</v>
      </c>
      <c r="H5787" s="24">
        <v>45065</v>
      </c>
      <c r="I5787" s="19" t="s">
        <v>1022</v>
      </c>
      <c r="J5787" s="43" t="s">
        <v>1897</v>
      </c>
      <c r="K5787" s="61" t="str">
        <f ca="1">LeaveTracker[[#This Row],[Days]]&amp;" "&amp;LeaveTracker[[#This Row],[Type of Leave]]</f>
        <v>1 WITHOUTPAY</v>
      </c>
      <c r="L5787" s="23">
        <f ca="1">NETWORKDAYS(LeaveTracker[[#This Row],[Start Date]],LeaveTracker[[#This Row],[End Date]],lstHolidays)</f>
        <v>1</v>
      </c>
      <c r="M5787" s="27"/>
    </row>
    <row r="5788" spans="1:13" ht="30" customHeight="1" x14ac:dyDescent="0.3">
      <c r="A5788" s="27">
        <f t="shared" si="65"/>
        <v>1975</v>
      </c>
      <c r="B5788" s="31">
        <v>45072</v>
      </c>
      <c r="C5788" s="31">
        <v>45071</v>
      </c>
      <c r="D5788" s="19" t="s">
        <v>2367</v>
      </c>
      <c r="E5788" s="19" t="str">
        <f>IF(ISBLANK(LeaveTracker[[#This Row],[Employee Name]]),"-----",VLOOKUP(LeaveTracker[[#This Row],[Employee Name]],Employees[[Employee Name]:[Office]],7))</f>
        <v>CSWDO</v>
      </c>
      <c r="F5788" s="19" t="str">
        <f>IF(ISBLANK(LeaveTracker[[#This Row],[Employee Name]]),"-----",VLOOKUP(LeaveTracker[[#This Row],[Employee Name]],Employees[[Employee Name]:[Office]],6))</f>
        <v>REGULAR</v>
      </c>
      <c r="G5788" s="24">
        <v>45112</v>
      </c>
      <c r="H5788" s="24">
        <v>45114</v>
      </c>
      <c r="I5788" s="20" t="s">
        <v>298</v>
      </c>
      <c r="J5788" s="43" t="s">
        <v>1003</v>
      </c>
      <c r="K5788" s="61" t="str">
        <f ca="1">LeaveTracker[[#This Row],[Days]]&amp;" "&amp;LeaveTracker[[#This Row],[Type of Leave]]</f>
        <v>3 OTHER</v>
      </c>
      <c r="L5788" s="23">
        <f ca="1">NETWORKDAYS(LeaveTracker[[#This Row],[Start Date]],LeaveTracker[[#This Row],[End Date]],lstHolidays)</f>
        <v>3</v>
      </c>
      <c r="M5788" s="27"/>
    </row>
    <row r="5789" spans="1:13" ht="30" customHeight="1" x14ac:dyDescent="0.3">
      <c r="A5789" s="27">
        <f t="shared" si="65"/>
        <v>1976</v>
      </c>
      <c r="B5789" s="31">
        <v>45072</v>
      </c>
      <c r="C5789" s="31">
        <v>45072</v>
      </c>
      <c r="D5789" s="20" t="s">
        <v>2367</v>
      </c>
      <c r="E5789" s="19" t="str">
        <f>IF(ISBLANK(LeaveTracker[[#This Row],[Employee Name]]),"-----",VLOOKUP(LeaveTracker[[#This Row],[Employee Name]],Employees[[Employee Name]:[Office]],7))</f>
        <v>CSWDO</v>
      </c>
      <c r="F5789" s="19" t="str">
        <f>IF(ISBLANK(LeaveTracker[[#This Row],[Employee Name]]),"-----",VLOOKUP(LeaveTracker[[#This Row],[Employee Name]],Employees[[Employee Name]:[Office]],6))</f>
        <v>REGULAR</v>
      </c>
      <c r="G5789" s="24">
        <v>45117</v>
      </c>
      <c r="H5789" s="24">
        <v>45121</v>
      </c>
      <c r="I5789" s="20" t="s">
        <v>82</v>
      </c>
      <c r="K5789" s="61" t="str">
        <f ca="1">LeaveTracker[[#This Row],[Days]]&amp;" "&amp;LeaveTracker[[#This Row],[Type of Leave]]</f>
        <v>5 VL</v>
      </c>
      <c r="L5789" s="23">
        <f ca="1">NETWORKDAYS(LeaveTracker[[#This Row],[Start Date]],LeaveTracker[[#This Row],[End Date]],lstHolidays)</f>
        <v>5</v>
      </c>
      <c r="M5789" s="27"/>
    </row>
    <row r="5790" spans="1:13" ht="30" customHeight="1" x14ac:dyDescent="0.3">
      <c r="A5790" s="27">
        <f t="shared" si="65"/>
        <v>1977</v>
      </c>
      <c r="B5790" s="31">
        <v>45072</v>
      </c>
      <c r="C5790" s="31">
        <v>45072</v>
      </c>
      <c r="D5790" s="19" t="s">
        <v>2367</v>
      </c>
      <c r="E5790" s="19" t="str">
        <f>IF(ISBLANK(LeaveTracker[[#This Row],[Employee Name]]),"-----",VLOOKUP(LeaveTracker[[#This Row],[Employee Name]],Employees[[Employee Name]:[Office]],7))</f>
        <v>CSWDO</v>
      </c>
      <c r="F5790" s="19" t="str">
        <f>IF(ISBLANK(LeaveTracker[[#This Row],[Employee Name]]),"-----",VLOOKUP(LeaveTracker[[#This Row],[Employee Name]],Employees[[Employee Name]:[Office]],6))</f>
        <v>REGULAR</v>
      </c>
      <c r="G5790" s="24">
        <v>45124</v>
      </c>
      <c r="H5790" s="24">
        <v>45134</v>
      </c>
      <c r="I5790" s="20" t="s">
        <v>82</v>
      </c>
      <c r="K5790" s="61" t="str">
        <f ca="1">LeaveTracker[[#This Row],[Days]]&amp;" "&amp;LeaveTracker[[#This Row],[Type of Leave]]</f>
        <v>9 VL</v>
      </c>
      <c r="L5790" s="23">
        <f ca="1">NETWORKDAYS(LeaveTracker[[#This Row],[Start Date]],LeaveTracker[[#This Row],[End Date]],lstHolidays)</f>
        <v>9</v>
      </c>
      <c r="M5790" s="27"/>
    </row>
    <row r="5791" spans="1:13" ht="30" customHeight="1" x14ac:dyDescent="0.3">
      <c r="A5791" s="27">
        <f>A5790+1</f>
        <v>1978</v>
      </c>
      <c r="B5791" s="31">
        <v>45075</v>
      </c>
      <c r="C5791" s="31">
        <v>45075</v>
      </c>
      <c r="D5791" s="19" t="s">
        <v>2371</v>
      </c>
      <c r="E5791" s="19" t="str">
        <f>IF(ISBLANK(LeaveTracker[[#This Row],[Employee Name]]),"-----",VLOOKUP(LeaveTracker[[#This Row],[Employee Name]],Employees[[Employee Name]:[Office]],7))</f>
        <v>CSWDO</v>
      </c>
      <c r="F5791" s="19" t="str">
        <f>IF(ISBLANK(LeaveTracker[[#This Row],[Employee Name]]),"-----",VLOOKUP(LeaveTracker[[#This Row],[Employee Name]],Employees[[Employee Name]:[Office]],6))</f>
        <v>REGULAR</v>
      </c>
      <c r="G5791" s="24">
        <v>45112</v>
      </c>
      <c r="H5791" s="24">
        <v>45114</v>
      </c>
      <c r="I5791" s="20" t="s">
        <v>298</v>
      </c>
      <c r="J5791" s="43" t="s">
        <v>1003</v>
      </c>
      <c r="K5791" s="61" t="str">
        <f ca="1">LeaveTracker[[#This Row],[Days]]&amp;" "&amp;LeaveTracker[[#This Row],[Type of Leave]]</f>
        <v>3 OTHER</v>
      </c>
      <c r="L5791" s="23">
        <f ca="1">NETWORKDAYS(LeaveTracker[[#This Row],[Start Date]],LeaveTracker[[#This Row],[End Date]],lstHolidays)</f>
        <v>3</v>
      </c>
      <c r="M5791" s="27"/>
    </row>
    <row r="5792" spans="1:13" ht="30" customHeight="1" x14ac:dyDescent="0.3">
      <c r="A5792" s="27">
        <f>A5791+1</f>
        <v>1979</v>
      </c>
      <c r="B5792" s="31">
        <v>45075</v>
      </c>
      <c r="C5792" s="31">
        <v>45075</v>
      </c>
      <c r="D5792" s="19" t="s">
        <v>2371</v>
      </c>
      <c r="E5792" s="19" t="str">
        <f>IF(ISBLANK(LeaveTracker[[#This Row],[Employee Name]]),"-----",VLOOKUP(LeaveTracker[[#This Row],[Employee Name]],Employees[[Employee Name]:[Office]],7))</f>
        <v>CSWDO</v>
      </c>
      <c r="F5792" s="19" t="str">
        <f>IF(ISBLANK(LeaveTracker[[#This Row],[Employee Name]]),"-----",VLOOKUP(LeaveTracker[[#This Row],[Employee Name]],Employees[[Employee Name]:[Office]],6))</f>
        <v>REGULAR</v>
      </c>
      <c r="G5792" s="24">
        <v>45117</v>
      </c>
      <c r="H5792" s="24">
        <v>45121</v>
      </c>
      <c r="I5792" s="20" t="s">
        <v>82</v>
      </c>
      <c r="K5792" s="61" t="str">
        <f ca="1">LeaveTracker[[#This Row],[Days]]&amp;" "&amp;LeaveTracker[[#This Row],[Type of Leave]]</f>
        <v>5 VL</v>
      </c>
      <c r="L5792" s="23">
        <f ca="1">NETWORKDAYS(LeaveTracker[[#This Row],[Start Date]],LeaveTracker[[#This Row],[End Date]],lstHolidays)</f>
        <v>5</v>
      </c>
      <c r="M5792" s="27"/>
    </row>
    <row r="5793" spans="1:13" ht="30" customHeight="1" x14ac:dyDescent="0.3">
      <c r="A5793" s="27">
        <f>A5792+1</f>
        <v>1980</v>
      </c>
      <c r="B5793" s="31">
        <v>45075</v>
      </c>
      <c r="C5793" s="31">
        <v>45075</v>
      </c>
      <c r="D5793" s="19" t="s">
        <v>2371</v>
      </c>
      <c r="E5793" s="19" t="str">
        <f>IF(ISBLANK(LeaveTracker[[#This Row],[Employee Name]]),"-----",VLOOKUP(LeaveTracker[[#This Row],[Employee Name]],Employees[[Employee Name]:[Office]],7))</f>
        <v>CSWDO</v>
      </c>
      <c r="F5793" s="19" t="str">
        <f>IF(ISBLANK(LeaveTracker[[#This Row],[Employee Name]]),"-----",VLOOKUP(LeaveTracker[[#This Row],[Employee Name]],Employees[[Employee Name]:[Office]],6))</f>
        <v>REGULAR</v>
      </c>
      <c r="G5793" s="24">
        <v>45124</v>
      </c>
      <c r="H5793" s="24">
        <v>45134</v>
      </c>
      <c r="I5793" s="20" t="s">
        <v>82</v>
      </c>
      <c r="K5793" s="61" t="str">
        <f ca="1">LeaveTracker[[#This Row],[Days]]&amp;" "&amp;LeaveTracker[[#This Row],[Type of Leave]]</f>
        <v>9 VL</v>
      </c>
      <c r="L5793" s="23">
        <f ca="1">NETWORKDAYS(LeaveTracker[[#This Row],[Start Date]],LeaveTracker[[#This Row],[End Date]],lstHolidays)</f>
        <v>9</v>
      </c>
      <c r="M5793" s="27"/>
    </row>
    <row r="5794" spans="1:13" ht="30" customHeight="1" x14ac:dyDescent="0.3">
      <c r="A5794" s="27">
        <f>A5793+1</f>
        <v>1981</v>
      </c>
      <c r="B5794" s="31">
        <v>45075</v>
      </c>
      <c r="C5794" s="31">
        <v>45014</v>
      </c>
      <c r="D5794" s="19" t="s">
        <v>1944</v>
      </c>
      <c r="E5794" s="19">
        <f>IF(ISBLANK(LeaveTracker[[#This Row],[Employee Name]]),"-----",VLOOKUP(LeaveTracker[[#This Row],[Employee Name]],Employees[[Employee Name]:[Office]],7))</f>
        <v>0</v>
      </c>
      <c r="F5794" s="19" t="str">
        <f>IF(ISBLANK(LeaveTracker[[#This Row],[Employee Name]]),"-----",VLOOKUP(LeaveTracker[[#This Row],[Employee Name]],Employees[[Employee Name]:[Office]],6))</f>
        <v>JOBCON</v>
      </c>
      <c r="G5794" s="24">
        <v>45013</v>
      </c>
      <c r="H5794" s="24">
        <v>45013</v>
      </c>
      <c r="I5794" s="19" t="s">
        <v>81</v>
      </c>
      <c r="J5794" s="43" t="s">
        <v>1897</v>
      </c>
      <c r="K5794" s="61" t="str">
        <f ca="1">LeaveTracker[[#This Row],[Days]]&amp;" "&amp;LeaveTracker[[#This Row],[Type of Leave]]</f>
        <v>1 SL</v>
      </c>
      <c r="L5794" s="23">
        <f ca="1">NETWORKDAYS(LeaveTracker[[#This Row],[Start Date]],LeaveTracker[[#This Row],[End Date]],lstHolidays)</f>
        <v>1</v>
      </c>
      <c r="M5794" s="27"/>
    </row>
    <row r="5795" spans="1:13" ht="30" customHeight="1" x14ac:dyDescent="0.3">
      <c r="A5795" s="27">
        <f t="shared" ref="A5795:A5858" si="66">A5794+1</f>
        <v>1982</v>
      </c>
      <c r="B5795" s="31">
        <v>45077</v>
      </c>
      <c r="C5795" s="31">
        <v>45014</v>
      </c>
      <c r="D5795" s="19" t="s">
        <v>1923</v>
      </c>
      <c r="E5795" s="19" t="str">
        <f>IF(ISBLANK(LeaveTracker[[#This Row],[Employee Name]]),"-----",VLOOKUP(LeaveTracker[[#This Row],[Employee Name]],Employees[[Employee Name]:[Office]],7))</f>
        <v>TCNHS - ISHS</v>
      </c>
      <c r="F5795" s="19" t="str">
        <f>IF(ISBLANK(LeaveTracker[[#This Row],[Employee Name]]),"-----",VLOOKUP(LeaveTracker[[#This Row],[Employee Name]],Employees[[Employee Name]:[Office]],6))</f>
        <v>CASUAL</v>
      </c>
      <c r="G5795" s="24">
        <v>45013</v>
      </c>
      <c r="H5795" s="24">
        <v>45013</v>
      </c>
      <c r="I5795" s="20" t="s">
        <v>81</v>
      </c>
      <c r="J5795" s="43" t="s">
        <v>1897</v>
      </c>
      <c r="K5795" s="61" t="str">
        <f ca="1">LeaveTracker[[#This Row],[Days]]&amp;" "&amp;LeaveTracker[[#This Row],[Type of Leave]]</f>
        <v>1 SL</v>
      </c>
      <c r="L5795" s="23">
        <f ca="1">NETWORKDAYS(LeaveTracker[[#This Row],[Start Date]],LeaveTracker[[#This Row],[End Date]],lstHolidays)</f>
        <v>1</v>
      </c>
      <c r="M5795" s="27"/>
    </row>
    <row r="5796" spans="1:13" ht="30" customHeight="1" x14ac:dyDescent="0.3">
      <c r="A5796" s="27">
        <f t="shared" si="66"/>
        <v>1983</v>
      </c>
      <c r="B5796" s="31">
        <v>45077</v>
      </c>
      <c r="C5796" s="31">
        <v>45041</v>
      </c>
      <c r="D5796" s="19" t="s">
        <v>1859</v>
      </c>
      <c r="E5796" s="19" t="str">
        <f>IF(ISBLANK(LeaveTracker[[#This Row],[Employee Name]]),"-----",VLOOKUP(LeaveTracker[[#This Row],[Employee Name]],Employees[[Employee Name]:[Office]],7))</f>
        <v>TCNHS-ISHS</v>
      </c>
      <c r="F5796" s="19" t="str">
        <f>IF(ISBLANK(LeaveTracker[[#This Row],[Employee Name]]),"-----",VLOOKUP(LeaveTracker[[#This Row],[Employee Name]],Employees[[Employee Name]:[Office]],6))</f>
        <v>CASUAL</v>
      </c>
      <c r="G5796" s="24">
        <v>45029</v>
      </c>
      <c r="H5796" s="24">
        <v>45029</v>
      </c>
      <c r="I5796" s="20" t="s">
        <v>298</v>
      </c>
      <c r="J5796" s="43" t="s">
        <v>1897</v>
      </c>
      <c r="K5796" s="61" t="str">
        <f ca="1">LeaveTracker[[#This Row],[Days]]&amp;" "&amp;LeaveTracker[[#This Row],[Type of Leave]]</f>
        <v>1 OTHER</v>
      </c>
      <c r="L5796" s="23">
        <f ca="1">NETWORKDAYS(LeaveTracker[[#This Row],[Start Date]],LeaveTracker[[#This Row],[End Date]],lstHolidays)</f>
        <v>1</v>
      </c>
      <c r="M5796" s="27"/>
    </row>
    <row r="5797" spans="1:13" ht="30" customHeight="1" x14ac:dyDescent="0.3">
      <c r="A5797" s="27">
        <f t="shared" si="66"/>
        <v>1984</v>
      </c>
      <c r="B5797" s="31">
        <v>45077</v>
      </c>
      <c r="C5797" s="31">
        <v>45027</v>
      </c>
      <c r="D5797" s="19" t="s">
        <v>1859</v>
      </c>
      <c r="E5797" s="19" t="str">
        <f>IF(ISBLANK(LeaveTracker[[#This Row],[Employee Name]]),"-----",VLOOKUP(LeaveTracker[[#This Row],[Employee Name]],Employees[[Employee Name]:[Office]],7))</f>
        <v>TCNHS-ISHS</v>
      </c>
      <c r="F5797" s="19" t="str">
        <f>IF(ISBLANK(LeaveTracker[[#This Row],[Employee Name]]),"-----",VLOOKUP(LeaveTracker[[#This Row],[Employee Name]],Employees[[Employee Name]:[Office]],6))</f>
        <v>CASUAL</v>
      </c>
      <c r="G5797" s="24">
        <v>45014</v>
      </c>
      <c r="H5797" s="24">
        <v>45014</v>
      </c>
      <c r="I5797" s="20" t="s">
        <v>81</v>
      </c>
      <c r="J5797" s="43" t="s">
        <v>1897</v>
      </c>
      <c r="K5797" s="61" t="str">
        <f ca="1">LeaveTracker[[#This Row],[Days]]&amp;" "&amp;LeaveTracker[[#This Row],[Type of Leave]]</f>
        <v>1 SL</v>
      </c>
      <c r="L5797" s="23">
        <f ca="1">NETWORKDAYS(LeaveTracker[[#This Row],[Start Date]],LeaveTracker[[#This Row],[End Date]],lstHolidays)</f>
        <v>1</v>
      </c>
      <c r="M5797" s="27"/>
    </row>
    <row r="5798" spans="1:13" ht="30" customHeight="1" x14ac:dyDescent="0.3">
      <c r="A5798" s="27">
        <f t="shared" si="66"/>
        <v>1985</v>
      </c>
      <c r="B5798" s="31">
        <v>45077</v>
      </c>
      <c r="C5798" s="31">
        <v>45077</v>
      </c>
      <c r="D5798" s="19" t="s">
        <v>2276</v>
      </c>
      <c r="E5798" s="19">
        <f>IF(ISBLANK(LeaveTracker[[#This Row],[Employee Name]]),"-----",VLOOKUP(LeaveTracker[[#This Row],[Employee Name]],Employees[[Employee Name]:[Office]],7))</f>
        <v>0</v>
      </c>
      <c r="F5798" s="19">
        <f>IF(ISBLANK(LeaveTracker[[#This Row],[Employee Name]]),"-----",VLOOKUP(LeaveTracker[[#This Row],[Employee Name]],Employees[[Employee Name]:[Office]],6))</f>
        <v>0</v>
      </c>
      <c r="G5798" s="24">
        <v>45042</v>
      </c>
      <c r="H5798" s="24">
        <v>45042</v>
      </c>
      <c r="I5798" s="20" t="s">
        <v>81</v>
      </c>
      <c r="J5798" s="43" t="s">
        <v>1897</v>
      </c>
      <c r="K5798" s="61" t="str">
        <f ca="1">LeaveTracker[[#This Row],[Days]]&amp;" "&amp;LeaveTracker[[#This Row],[Type of Leave]]</f>
        <v>1 SL</v>
      </c>
      <c r="L5798" s="23">
        <f ca="1">NETWORKDAYS(LeaveTracker[[#This Row],[Start Date]],LeaveTracker[[#This Row],[End Date]],lstHolidays)</f>
        <v>1</v>
      </c>
      <c r="M5798" s="27"/>
    </row>
    <row r="5799" spans="1:13" ht="30" customHeight="1" x14ac:dyDescent="0.3">
      <c r="A5799" s="27">
        <f t="shared" si="66"/>
        <v>1986</v>
      </c>
      <c r="B5799" s="31">
        <v>45077</v>
      </c>
      <c r="C5799" s="31">
        <v>45008</v>
      </c>
      <c r="D5799" s="19" t="s">
        <v>2276</v>
      </c>
      <c r="E5799" s="19">
        <f>IF(ISBLANK(LeaveTracker[[#This Row],[Employee Name]]),"-----",VLOOKUP(LeaveTracker[[#This Row],[Employee Name]],Employees[[Employee Name]:[Office]],7))</f>
        <v>0</v>
      </c>
      <c r="F5799" s="19">
        <f>IF(ISBLANK(LeaveTracker[[#This Row],[Employee Name]]),"-----",VLOOKUP(LeaveTracker[[#This Row],[Employee Name]],Employees[[Employee Name]:[Office]],6))</f>
        <v>0</v>
      </c>
      <c r="G5799" s="24">
        <v>45008</v>
      </c>
      <c r="H5799" s="24">
        <v>45009</v>
      </c>
      <c r="I5799" s="20" t="s">
        <v>81</v>
      </c>
      <c r="J5799" s="43" t="s">
        <v>1897</v>
      </c>
      <c r="K5799" s="61" t="str">
        <f ca="1">LeaveTracker[[#This Row],[Days]]&amp;" "&amp;LeaveTracker[[#This Row],[Type of Leave]]</f>
        <v>2 SL</v>
      </c>
      <c r="L5799" s="23">
        <f ca="1">NETWORKDAYS(LeaveTracker[[#This Row],[Start Date]],LeaveTracker[[#This Row],[End Date]],lstHolidays)</f>
        <v>2</v>
      </c>
      <c r="M5799" s="27"/>
    </row>
    <row r="5800" spans="1:13" ht="30" customHeight="1" x14ac:dyDescent="0.3">
      <c r="A5800" s="27">
        <f t="shared" si="66"/>
        <v>1987</v>
      </c>
      <c r="B5800" s="31">
        <v>45077</v>
      </c>
      <c r="C5800" s="31">
        <v>45051</v>
      </c>
      <c r="D5800" s="19" t="s">
        <v>2284</v>
      </c>
      <c r="E5800" s="19" t="str">
        <f>IF(ISBLANK(LeaveTracker[[#This Row],[Employee Name]]),"-----",VLOOKUP(LeaveTracker[[#This Row],[Employee Name]],Employees[[Employee Name]:[Office]],7))</f>
        <v>SHS</v>
      </c>
      <c r="F5800" s="19">
        <f>IF(ISBLANK(LeaveTracker[[#This Row],[Employee Name]]),"-----",VLOOKUP(LeaveTracker[[#This Row],[Employee Name]],Employees[[Employee Name]:[Office]],6))</f>
        <v>0</v>
      </c>
      <c r="G5800" s="24">
        <v>45066</v>
      </c>
      <c r="H5800" s="24">
        <v>45066</v>
      </c>
      <c r="I5800" s="20" t="s">
        <v>81</v>
      </c>
      <c r="J5800" s="43" t="s">
        <v>1897</v>
      </c>
      <c r="K5800" s="61" t="str">
        <f>LeaveTracker[[#This Row],[Days]]&amp;" "&amp;LeaveTracker[[#This Row],[Type of Leave]]</f>
        <v>1 SL</v>
      </c>
      <c r="L5800" s="23">
        <v>1</v>
      </c>
      <c r="M5800" s="27"/>
    </row>
    <row r="5801" spans="1:13" ht="30" customHeight="1" x14ac:dyDescent="0.3">
      <c r="A5801" s="27">
        <f t="shared" si="66"/>
        <v>1988</v>
      </c>
      <c r="B5801" s="31">
        <v>45077</v>
      </c>
      <c r="C5801" s="31">
        <v>44988</v>
      </c>
      <c r="D5801" s="19" t="s">
        <v>2284</v>
      </c>
      <c r="E5801" s="19" t="str">
        <f>IF(ISBLANK(LeaveTracker[[#This Row],[Employee Name]]),"-----",VLOOKUP(LeaveTracker[[#This Row],[Employee Name]],Employees[[Employee Name]:[Office]],7))</f>
        <v>SHS</v>
      </c>
      <c r="F5801" s="19">
        <f>IF(ISBLANK(LeaveTracker[[#This Row],[Employee Name]]),"-----",VLOOKUP(LeaveTracker[[#This Row],[Employee Name]],Employees[[Employee Name]:[Office]],6))</f>
        <v>0</v>
      </c>
      <c r="G5801" s="24">
        <v>44985</v>
      </c>
      <c r="H5801" s="24">
        <v>44985</v>
      </c>
      <c r="I5801" s="20" t="s">
        <v>81</v>
      </c>
      <c r="J5801" s="43" t="s">
        <v>1897</v>
      </c>
      <c r="K5801" s="61" t="str">
        <f>LeaveTracker[[#This Row],[Days]]&amp;" "&amp;LeaveTracker[[#This Row],[Type of Leave]]</f>
        <v>1 SL</v>
      </c>
      <c r="L5801" s="23">
        <v>1</v>
      </c>
      <c r="M5801" s="27"/>
    </row>
    <row r="5802" spans="1:13" ht="30" customHeight="1" x14ac:dyDescent="0.3">
      <c r="A5802" s="27">
        <f t="shared" si="66"/>
        <v>1989</v>
      </c>
      <c r="B5802" s="31">
        <v>45077</v>
      </c>
      <c r="C5802" s="31">
        <v>44996</v>
      </c>
      <c r="D5802" s="19" t="s">
        <v>2284</v>
      </c>
      <c r="E5802" s="19" t="str">
        <f>IF(ISBLANK(LeaveTracker[[#This Row],[Employee Name]]),"-----",VLOOKUP(LeaveTracker[[#This Row],[Employee Name]],Employees[[Employee Name]:[Office]],7))</f>
        <v>SHS</v>
      </c>
      <c r="F5802" s="19">
        <f>IF(ISBLANK(LeaveTracker[[#This Row],[Employee Name]]),"-----",VLOOKUP(LeaveTracker[[#This Row],[Employee Name]],Employees[[Employee Name]:[Office]],6))</f>
        <v>0</v>
      </c>
      <c r="G5802" s="24">
        <v>44998</v>
      </c>
      <c r="H5802" s="24">
        <v>44998</v>
      </c>
      <c r="I5802" s="20" t="s">
        <v>81</v>
      </c>
      <c r="J5802" s="43" t="s">
        <v>1897</v>
      </c>
      <c r="K5802" s="61" t="str">
        <f ca="1">LeaveTracker[[#This Row],[Days]]&amp;" "&amp;LeaveTracker[[#This Row],[Type of Leave]]</f>
        <v>1 SL</v>
      </c>
      <c r="L5802" s="23">
        <f ca="1">NETWORKDAYS(LeaveTracker[[#This Row],[Start Date]],LeaveTracker[[#This Row],[End Date]],lstHolidays)</f>
        <v>1</v>
      </c>
      <c r="M5802" s="27"/>
    </row>
    <row r="5803" spans="1:13" ht="30" customHeight="1" x14ac:dyDescent="0.3">
      <c r="A5803" s="27">
        <f t="shared" si="66"/>
        <v>1990</v>
      </c>
      <c r="B5803" s="31">
        <v>45077</v>
      </c>
      <c r="C5803" s="31">
        <v>45058</v>
      </c>
      <c r="D5803" s="19" t="s">
        <v>2372</v>
      </c>
      <c r="E5803" s="19"/>
      <c r="F5803" s="19"/>
      <c r="G5803" s="24">
        <v>45056</v>
      </c>
      <c r="H5803" s="24">
        <v>45057</v>
      </c>
      <c r="I5803" s="20" t="s">
        <v>81</v>
      </c>
      <c r="J5803" s="43" t="s">
        <v>1897</v>
      </c>
      <c r="K5803" s="61" t="s">
        <v>2374</v>
      </c>
      <c r="L5803" s="23">
        <v>2</v>
      </c>
      <c r="M5803" s="27"/>
    </row>
    <row r="5804" spans="1:13" ht="30" customHeight="1" x14ac:dyDescent="0.3">
      <c r="A5804" s="27">
        <f t="shared" si="66"/>
        <v>1991</v>
      </c>
      <c r="B5804" s="31">
        <v>45077</v>
      </c>
      <c r="C5804" s="31">
        <v>45062</v>
      </c>
      <c r="D5804" s="19" t="s">
        <v>1923</v>
      </c>
      <c r="E5804" s="19" t="str">
        <f>IF(ISBLANK(LeaveTracker[[#This Row],[Employee Name]]),"-----",VLOOKUP(LeaveTracker[[#This Row],[Employee Name]],Employees[[Employee Name]:[Office]],7))</f>
        <v>TCNHS - ISHS</v>
      </c>
      <c r="F5804" s="19" t="str">
        <f>IF(ISBLANK(LeaveTracker[[#This Row],[Employee Name]]),"-----",VLOOKUP(LeaveTracker[[#This Row],[Employee Name]],Employees[[Employee Name]:[Office]],6))</f>
        <v>CASUAL</v>
      </c>
      <c r="G5804" s="24">
        <v>45061</v>
      </c>
      <c r="H5804" s="24">
        <v>45061</v>
      </c>
      <c r="I5804" s="20" t="s">
        <v>81</v>
      </c>
      <c r="J5804" s="43" t="s">
        <v>1897</v>
      </c>
      <c r="K5804" s="61" t="str">
        <f ca="1">LeaveTracker[[#This Row],[Days]]&amp;" "&amp;LeaveTracker[[#This Row],[Type of Leave]]</f>
        <v>1 SL</v>
      </c>
      <c r="L5804" s="23">
        <f ca="1">NETWORKDAYS(LeaveTracker[[#This Row],[Start Date]],LeaveTracker[[#This Row],[End Date]],lstHolidays)</f>
        <v>1</v>
      </c>
      <c r="M5804" s="27"/>
    </row>
    <row r="5805" spans="1:13" ht="30" customHeight="1" x14ac:dyDescent="0.3">
      <c r="A5805" s="27">
        <f t="shared" si="66"/>
        <v>1992</v>
      </c>
      <c r="B5805" s="31">
        <v>45077</v>
      </c>
      <c r="C5805" s="31">
        <v>45102</v>
      </c>
      <c r="D5805" s="19" t="s">
        <v>1853</v>
      </c>
      <c r="E5805" s="19" t="str">
        <f>IF(ISBLANK(LeaveTracker[[#This Row],[Employee Name]]),"-----",VLOOKUP(LeaveTracker[[#This Row],[Employee Name]],Employees[[Employee Name]:[Office]],7))</f>
        <v>VMO/SP</v>
      </c>
      <c r="F5805" s="19" t="str">
        <f>IF(ISBLANK(LeaveTracker[[#This Row],[Employee Name]]),"-----",VLOOKUP(LeaveTracker[[#This Row],[Employee Name]],Employees[[Employee Name]:[Office]],6))</f>
        <v>CASUAL</v>
      </c>
      <c r="G5805" s="24">
        <v>45107</v>
      </c>
      <c r="H5805" s="24">
        <v>45108</v>
      </c>
      <c r="I5805" s="20" t="s">
        <v>82</v>
      </c>
      <c r="K5805" s="61" t="str">
        <f ca="1">LeaveTracker[[#This Row],[Days]]&amp;" "&amp;LeaveTracker[[#This Row],[Type of Leave]]</f>
        <v>1 VL</v>
      </c>
      <c r="L5805" s="23">
        <f ca="1">NETWORKDAYS(LeaveTracker[[#This Row],[Start Date]],LeaveTracker[[#This Row],[End Date]],lstHolidays)</f>
        <v>1</v>
      </c>
      <c r="M5805" s="27"/>
    </row>
    <row r="5806" spans="1:13" ht="30" customHeight="1" x14ac:dyDescent="0.3">
      <c r="A5806" s="27">
        <f t="shared" si="66"/>
        <v>1993</v>
      </c>
      <c r="B5806" s="31">
        <v>45077</v>
      </c>
      <c r="C5806" s="31">
        <v>45068</v>
      </c>
      <c r="D5806" s="19" t="s">
        <v>2247</v>
      </c>
      <c r="E5806" s="19" t="str">
        <f>IF(ISBLANK(LeaveTracker[[#This Row],[Employee Name]]),"-----",VLOOKUP(LeaveTracker[[#This Row],[Employee Name]],Employees[[Employee Name]:[Office]],7))</f>
        <v>SANGGUNIANG PANLUNGSOD</v>
      </c>
      <c r="F5806" s="19">
        <f>IF(ISBLANK(LeaveTracker[[#This Row],[Employee Name]]),"-----",VLOOKUP(LeaveTracker[[#This Row],[Employee Name]],Employees[[Employee Name]:[Office]],6))</f>
        <v>0</v>
      </c>
      <c r="G5806" s="24">
        <v>45065</v>
      </c>
      <c r="H5806" s="24">
        <v>45065</v>
      </c>
      <c r="I5806" s="20" t="s">
        <v>81</v>
      </c>
      <c r="K5806" s="61" t="str">
        <f ca="1">LeaveTracker[[#This Row],[Days]]&amp;" "&amp;LeaveTracker[[#This Row],[Type of Leave]]</f>
        <v>1 SL</v>
      </c>
      <c r="L5806" s="23">
        <f ca="1">NETWORKDAYS(LeaveTracker[[#This Row],[Start Date]],LeaveTracker[[#This Row],[End Date]],lstHolidays)</f>
        <v>1</v>
      </c>
      <c r="M5806" s="27"/>
    </row>
    <row r="5807" spans="1:13" ht="30" customHeight="1" x14ac:dyDescent="0.3">
      <c r="A5807" s="27">
        <f t="shared" si="66"/>
        <v>1994</v>
      </c>
      <c r="B5807" s="31">
        <v>45077</v>
      </c>
      <c r="C5807" s="31">
        <v>45062</v>
      </c>
      <c r="D5807" s="19" t="s">
        <v>1838</v>
      </c>
      <c r="E5807" s="19" t="str">
        <f>IF(ISBLANK(LeaveTracker[[#This Row],[Employee Name]]),"-----",VLOOKUP(LeaveTracker[[#This Row],[Employee Name]],Employees[[Employee Name]:[Office]],7))</f>
        <v>SP</v>
      </c>
      <c r="F5807" s="19" t="str">
        <f>IF(ISBLANK(LeaveTracker[[#This Row],[Employee Name]]),"-----",VLOOKUP(LeaveTracker[[#This Row],[Employee Name]],Employees[[Employee Name]:[Office]],6))</f>
        <v>CASUAL</v>
      </c>
      <c r="G5807" s="24">
        <v>45051</v>
      </c>
      <c r="H5807" s="24">
        <v>45051</v>
      </c>
      <c r="I5807" s="20" t="s">
        <v>81</v>
      </c>
      <c r="K5807" s="61" t="str">
        <f ca="1">LeaveTracker[[#This Row],[Days]]&amp;" "&amp;LeaveTracker[[#This Row],[Type of Leave]]</f>
        <v>1 SL</v>
      </c>
      <c r="L5807" s="23">
        <f ca="1">NETWORKDAYS(LeaveTracker[[#This Row],[Start Date]],LeaveTracker[[#This Row],[End Date]],lstHolidays)</f>
        <v>1</v>
      </c>
      <c r="M5807" s="27"/>
    </row>
    <row r="5808" spans="1:13" ht="30" customHeight="1" x14ac:dyDescent="0.3">
      <c r="A5808" s="27">
        <f t="shared" si="66"/>
        <v>1995</v>
      </c>
      <c r="B5808" s="31">
        <v>45077</v>
      </c>
      <c r="C5808" s="31">
        <v>45062</v>
      </c>
      <c r="D5808" s="19" t="s">
        <v>1838</v>
      </c>
      <c r="E5808" s="19" t="str">
        <f>IF(ISBLANK(LeaveTracker[[#This Row],[Employee Name]]),"-----",VLOOKUP(LeaveTracker[[#This Row],[Employee Name]],Employees[[Employee Name]:[Office]],7))</f>
        <v>SP</v>
      </c>
      <c r="F5808" s="19" t="str">
        <f>IF(ISBLANK(LeaveTracker[[#This Row],[Employee Name]]),"-----",VLOOKUP(LeaveTracker[[#This Row],[Employee Name]],Employees[[Employee Name]:[Office]],6))</f>
        <v>CASUAL</v>
      </c>
      <c r="G5808" s="24">
        <v>45061</v>
      </c>
      <c r="H5808" s="24">
        <v>45061</v>
      </c>
      <c r="I5808" s="20" t="s">
        <v>81</v>
      </c>
      <c r="K5808" s="61" t="str">
        <f ca="1">LeaveTracker[[#This Row],[Days]]&amp;" "&amp;LeaveTracker[[#This Row],[Type of Leave]]</f>
        <v>1 SL</v>
      </c>
      <c r="L5808" s="23">
        <f ca="1">NETWORKDAYS(LeaveTracker[[#This Row],[Start Date]],LeaveTracker[[#This Row],[End Date]],lstHolidays)</f>
        <v>1</v>
      </c>
      <c r="M5808" s="27"/>
    </row>
    <row r="5809" spans="1:13" ht="30" customHeight="1" x14ac:dyDescent="0.3">
      <c r="A5809" s="27">
        <f t="shared" si="66"/>
        <v>1996</v>
      </c>
      <c r="B5809" s="31">
        <v>45077</v>
      </c>
      <c r="C5809" s="31">
        <v>45076</v>
      </c>
      <c r="D5809" s="19" t="s">
        <v>1764</v>
      </c>
      <c r="E5809" s="19" t="str">
        <f>IF(ISBLANK(LeaveTracker[[#This Row],[Employee Name]]),"-----",VLOOKUP(LeaveTracker[[#This Row],[Employee Name]],Employees[[Employee Name]:[Office]],7))</f>
        <v>SP</v>
      </c>
      <c r="F5809" s="19" t="str">
        <f>IF(ISBLANK(LeaveTracker[[#This Row],[Employee Name]]),"-----",VLOOKUP(LeaveTracker[[#This Row],[Employee Name]],Employees[[Employee Name]:[Office]],6))</f>
        <v>CASUAL</v>
      </c>
      <c r="G5809" s="24">
        <v>45075</v>
      </c>
      <c r="H5809" s="24">
        <v>45075</v>
      </c>
      <c r="I5809" s="20" t="s">
        <v>81</v>
      </c>
      <c r="K5809" s="61" t="str">
        <f ca="1">LeaveTracker[[#This Row],[Days]]&amp;" "&amp;LeaveTracker[[#This Row],[Type of Leave]]</f>
        <v>1 SL</v>
      </c>
      <c r="L5809" s="23">
        <f ca="1">NETWORKDAYS(LeaveTracker[[#This Row],[Start Date]],LeaveTracker[[#This Row],[End Date]],lstHolidays)</f>
        <v>1</v>
      </c>
      <c r="M5809" s="27"/>
    </row>
    <row r="5810" spans="1:13" ht="30" customHeight="1" x14ac:dyDescent="0.3">
      <c r="A5810" s="27">
        <f t="shared" si="66"/>
        <v>1997</v>
      </c>
      <c r="B5810" s="31">
        <v>45077</v>
      </c>
      <c r="C5810" s="31">
        <v>45012</v>
      </c>
      <c r="D5810" s="19" t="s">
        <v>2377</v>
      </c>
      <c r="E5810" s="19">
        <f>IF(ISBLANK(LeaveTracker[[#This Row],[Employee Name]]),"-----",VLOOKUP(LeaveTracker[[#This Row],[Employee Name]],Employees[[Employee Name]:[Office]],7))</f>
        <v>0</v>
      </c>
      <c r="F5810" s="19">
        <f>IF(ISBLANK(LeaveTracker[[#This Row],[Employee Name]]),"-----",VLOOKUP(LeaveTracker[[#This Row],[Employee Name]],Employees[[Employee Name]:[Office]],6))</f>
        <v>0</v>
      </c>
      <c r="G5810" s="24">
        <v>45000</v>
      </c>
      <c r="H5810" s="24">
        <v>45000</v>
      </c>
      <c r="I5810" s="20" t="s">
        <v>81</v>
      </c>
      <c r="J5810" s="43" t="s">
        <v>1897</v>
      </c>
      <c r="K5810" s="61" t="str">
        <f ca="1">LeaveTracker[[#This Row],[Days]]&amp;" "&amp;LeaveTracker[[#This Row],[Type of Leave]]</f>
        <v>1 SL</v>
      </c>
      <c r="L5810" s="23">
        <f ca="1">NETWORKDAYS(LeaveTracker[[#This Row],[Start Date]],LeaveTracker[[#This Row],[End Date]],lstHolidays)</f>
        <v>1</v>
      </c>
      <c r="M5810" s="27"/>
    </row>
    <row r="5811" spans="1:13" ht="30" customHeight="1" x14ac:dyDescent="0.3">
      <c r="A5811" s="27">
        <f t="shared" si="66"/>
        <v>1998</v>
      </c>
      <c r="B5811" s="31">
        <v>45077</v>
      </c>
      <c r="C5811" s="31">
        <v>45043</v>
      </c>
      <c r="D5811" s="19" t="s">
        <v>2380</v>
      </c>
      <c r="E5811" s="19" t="str">
        <f>IF(ISBLANK(LeaveTracker[[#This Row],[Employee Name]]),"-----",VLOOKUP(LeaveTracker[[#This Row],[Employee Name]],Employees[[Employee Name]:[Office]],7))</f>
        <v>HRMO</v>
      </c>
      <c r="F5811" s="19" t="str">
        <f>IF(ISBLANK(LeaveTracker[[#This Row],[Employee Name]]),"-----",VLOOKUP(LeaveTracker[[#This Row],[Employee Name]],Employees[[Employee Name]:[Office]],6))</f>
        <v>REGULAR</v>
      </c>
      <c r="G5811" s="24">
        <v>45042</v>
      </c>
      <c r="H5811" s="24">
        <v>45042</v>
      </c>
      <c r="I5811" s="20" t="s">
        <v>81</v>
      </c>
      <c r="J5811" s="43" t="s">
        <v>1897</v>
      </c>
      <c r="K5811" s="61" t="str">
        <f ca="1">LeaveTracker[[#This Row],[Days]]&amp;" "&amp;LeaveTracker[[#This Row],[Type of Leave]]</f>
        <v>1 SL</v>
      </c>
      <c r="L5811" s="23">
        <f ca="1">NETWORKDAYS(LeaveTracker[[#This Row],[Start Date]],LeaveTracker[[#This Row],[End Date]],lstHolidays)</f>
        <v>1</v>
      </c>
      <c r="M5811" s="27"/>
    </row>
    <row r="5812" spans="1:13" ht="30" customHeight="1" x14ac:dyDescent="0.3">
      <c r="A5812" s="27">
        <f t="shared" si="66"/>
        <v>1999</v>
      </c>
      <c r="B5812" s="31">
        <v>45077</v>
      </c>
      <c r="C5812" s="31">
        <v>45076</v>
      </c>
      <c r="D5812" s="19" t="s">
        <v>871</v>
      </c>
      <c r="E5812" s="19" t="str">
        <f>IF(ISBLANK(LeaveTracker[[#This Row],[Employee Name]]),"-----",VLOOKUP(LeaveTracker[[#This Row],[Employee Name]],Employees[[Employee Name]:[Office]],7))</f>
        <v>ACCOUNTING</v>
      </c>
      <c r="F5812" s="19" t="str">
        <f>IF(ISBLANK(LeaveTracker[[#This Row],[Employee Name]]),"-----",VLOOKUP(LeaveTracker[[#This Row],[Employee Name]],Employees[[Employee Name]:[Office]],6))</f>
        <v>REGULAR</v>
      </c>
      <c r="G5812" s="24">
        <v>45071</v>
      </c>
      <c r="H5812" s="24">
        <v>45071</v>
      </c>
      <c r="I5812" s="20" t="s">
        <v>81</v>
      </c>
      <c r="K5812" s="61" t="str">
        <f ca="1">LeaveTracker[[#This Row],[Days]]&amp;" "&amp;LeaveTracker[[#This Row],[Type of Leave]]</f>
        <v>1 SL</v>
      </c>
      <c r="L5812" s="23">
        <f ca="1">NETWORKDAYS(LeaveTracker[[#This Row],[Start Date]],LeaveTracker[[#This Row],[End Date]],lstHolidays)</f>
        <v>1</v>
      </c>
      <c r="M5812" s="27"/>
    </row>
    <row r="5813" spans="1:13" ht="30" customHeight="1" x14ac:dyDescent="0.3">
      <c r="A5813" s="27">
        <f t="shared" si="66"/>
        <v>2000</v>
      </c>
      <c r="B5813" s="31">
        <v>45077</v>
      </c>
      <c r="C5813" s="31">
        <v>45075</v>
      </c>
      <c r="D5813" s="19" t="s">
        <v>1092</v>
      </c>
      <c r="E5813" s="19" t="str">
        <f>IF(ISBLANK(LeaveTracker[[#This Row],[Employee Name]]),"-----",VLOOKUP(LeaveTracker[[#This Row],[Employee Name]],Employees[[Employee Name]:[Office]],7))</f>
        <v>ACCOUNTING</v>
      </c>
      <c r="F5813" s="19" t="str">
        <f>IF(ISBLANK(LeaveTracker[[#This Row],[Employee Name]]),"-----",VLOOKUP(LeaveTracker[[#This Row],[Employee Name]],Employees[[Employee Name]:[Office]],6))</f>
        <v>REGULAR</v>
      </c>
      <c r="G5813" s="24">
        <v>45082</v>
      </c>
      <c r="H5813" s="24">
        <v>45082</v>
      </c>
      <c r="I5813" s="19" t="s">
        <v>298</v>
      </c>
      <c r="J5813" s="43" t="s">
        <v>1003</v>
      </c>
      <c r="K5813" s="61" t="str">
        <f ca="1">LeaveTracker[[#This Row],[Days]]&amp;" "&amp;LeaveTracker[[#This Row],[Type of Leave]]</f>
        <v>1 OTHER</v>
      </c>
      <c r="L5813" s="23">
        <f ca="1">NETWORKDAYS(LeaveTracker[[#This Row],[Start Date]],LeaveTracker[[#This Row],[End Date]],lstHolidays)</f>
        <v>1</v>
      </c>
      <c r="M5813" s="27"/>
    </row>
    <row r="5814" spans="1:13" ht="30" customHeight="1" x14ac:dyDescent="0.3">
      <c r="A5814" s="27">
        <f t="shared" si="66"/>
        <v>2001</v>
      </c>
      <c r="B5814" s="31">
        <v>45077</v>
      </c>
      <c r="C5814" s="31">
        <v>45075</v>
      </c>
      <c r="D5814" s="19" t="s">
        <v>1092</v>
      </c>
      <c r="E5814" s="19" t="str">
        <f>IF(ISBLANK(LeaveTracker[[#This Row],[Employee Name]]),"-----",VLOOKUP(LeaveTracker[[#This Row],[Employee Name]],Employees[[Employee Name]:[Office]],7))</f>
        <v>ACCOUNTING</v>
      </c>
      <c r="F5814" s="19" t="str">
        <f>IF(ISBLANK(LeaveTracker[[#This Row],[Employee Name]]),"-----",VLOOKUP(LeaveTracker[[#This Row],[Employee Name]],Employees[[Employee Name]:[Office]],6))</f>
        <v>REGULAR</v>
      </c>
      <c r="G5814" s="24">
        <v>45062</v>
      </c>
      <c r="H5814" s="24">
        <v>45063</v>
      </c>
      <c r="I5814" s="20" t="s">
        <v>81</v>
      </c>
      <c r="K5814" s="61" t="str">
        <f ca="1">LeaveTracker[[#This Row],[Days]]&amp;" "&amp;LeaveTracker[[#This Row],[Type of Leave]]</f>
        <v>2 SL</v>
      </c>
      <c r="L5814" s="23">
        <f ca="1">NETWORKDAYS(LeaveTracker[[#This Row],[Start Date]],LeaveTracker[[#This Row],[End Date]],lstHolidays)</f>
        <v>2</v>
      </c>
      <c r="M5814" s="27"/>
    </row>
    <row r="5815" spans="1:13" ht="30" customHeight="1" x14ac:dyDescent="0.3">
      <c r="A5815" s="27">
        <f t="shared" si="66"/>
        <v>2002</v>
      </c>
      <c r="B5815" s="31">
        <v>45077</v>
      </c>
      <c r="C5815" s="31">
        <v>45075</v>
      </c>
      <c r="D5815" s="19" t="s">
        <v>1846</v>
      </c>
      <c r="E5815" s="19" t="str">
        <f>IF(ISBLANK(LeaveTracker[[#This Row],[Employee Name]]),"-----",VLOOKUP(LeaveTracker[[#This Row],[Employee Name]],Employees[[Employee Name]:[Office]],7))</f>
        <v>ACCOUNTING</v>
      </c>
      <c r="F5815" s="19" t="str">
        <f>IF(ISBLANK(LeaveTracker[[#This Row],[Employee Name]]),"-----",VLOOKUP(LeaveTracker[[#This Row],[Employee Name]],Employees[[Employee Name]:[Office]],6))</f>
        <v>CASUAL</v>
      </c>
      <c r="G5815" s="24">
        <v>45056</v>
      </c>
      <c r="H5815" s="24">
        <v>45056</v>
      </c>
      <c r="I5815" s="20" t="s">
        <v>81</v>
      </c>
      <c r="K5815" s="61" t="str">
        <f ca="1">LeaveTracker[[#This Row],[Days]]&amp;" "&amp;LeaveTracker[[#This Row],[Type of Leave]]</f>
        <v>1 SL</v>
      </c>
      <c r="L5815" s="23">
        <f ca="1">NETWORKDAYS(LeaveTracker[[#This Row],[Start Date]],LeaveTracker[[#This Row],[End Date]],lstHolidays)</f>
        <v>1</v>
      </c>
      <c r="M5815" s="27"/>
    </row>
    <row r="5816" spans="1:13" ht="30" customHeight="1" x14ac:dyDescent="0.3">
      <c r="A5816" s="27">
        <f t="shared" si="66"/>
        <v>2003</v>
      </c>
      <c r="B5816" s="31">
        <v>45077</v>
      </c>
      <c r="C5816" s="31">
        <v>45075</v>
      </c>
      <c r="D5816" s="19" t="s">
        <v>1846</v>
      </c>
      <c r="E5816" s="19" t="str">
        <f>IF(ISBLANK(LeaveTracker[[#This Row],[Employee Name]]),"-----",VLOOKUP(LeaveTracker[[#This Row],[Employee Name]],Employees[[Employee Name]:[Office]],7))</f>
        <v>ACCOUNTING</v>
      </c>
      <c r="F5816" s="19" t="str">
        <f>IF(ISBLANK(LeaveTracker[[#This Row],[Employee Name]]),"-----",VLOOKUP(LeaveTracker[[#This Row],[Employee Name]],Employees[[Employee Name]:[Office]],6))</f>
        <v>CASUAL</v>
      </c>
      <c r="G5816" s="24">
        <v>45062</v>
      </c>
      <c r="H5816" s="24">
        <v>45065</v>
      </c>
      <c r="I5816" s="20" t="s">
        <v>81</v>
      </c>
      <c r="K5816" s="61" t="str">
        <f ca="1">LeaveTracker[[#This Row],[Days]]&amp;" "&amp;LeaveTracker[[#This Row],[Type of Leave]]</f>
        <v>4 SL</v>
      </c>
      <c r="L5816" s="23">
        <f ca="1">NETWORKDAYS(LeaveTracker[[#This Row],[Start Date]],LeaveTracker[[#This Row],[End Date]],lstHolidays)</f>
        <v>4</v>
      </c>
      <c r="M5816" s="27"/>
    </row>
    <row r="5817" spans="1:13" ht="30" customHeight="1" x14ac:dyDescent="0.3">
      <c r="A5817" s="27">
        <f t="shared" si="66"/>
        <v>2004</v>
      </c>
      <c r="B5817" s="31">
        <v>45077</v>
      </c>
      <c r="C5817" s="31">
        <v>45075</v>
      </c>
      <c r="D5817" s="19" t="s">
        <v>520</v>
      </c>
      <c r="E5817" s="19" t="str">
        <f>IF(ISBLANK(LeaveTracker[[#This Row],[Employee Name]]),"-----",VLOOKUP(LeaveTracker[[#This Row],[Employee Name]],Employees[[Employee Name]:[Office]],7))</f>
        <v>ACCOUNTING</v>
      </c>
      <c r="F5817" s="19" t="str">
        <f>IF(ISBLANK(LeaveTracker[[#This Row],[Employee Name]]),"-----",VLOOKUP(LeaveTracker[[#This Row],[Employee Name]],Employees[[Employee Name]:[Office]],6))</f>
        <v>REGULAR</v>
      </c>
      <c r="G5817" s="24">
        <v>45061</v>
      </c>
      <c r="H5817" s="24">
        <v>45061</v>
      </c>
      <c r="I5817" s="20" t="s">
        <v>81</v>
      </c>
      <c r="K5817" s="61" t="str">
        <f ca="1">LeaveTracker[[#This Row],[Days]]&amp;" "&amp;LeaveTracker[[#This Row],[Type of Leave]]</f>
        <v>1 SL</v>
      </c>
      <c r="L5817" s="23">
        <f ca="1">NETWORKDAYS(LeaveTracker[[#This Row],[Start Date]],LeaveTracker[[#This Row],[End Date]],lstHolidays)</f>
        <v>1</v>
      </c>
      <c r="M5817" s="27"/>
    </row>
    <row r="5818" spans="1:13" ht="30" customHeight="1" x14ac:dyDescent="0.3">
      <c r="A5818" s="27">
        <f t="shared" si="66"/>
        <v>2005</v>
      </c>
      <c r="B5818" s="31">
        <v>45077</v>
      </c>
      <c r="C5818" s="31">
        <v>45077</v>
      </c>
      <c r="D5818" s="19" t="s">
        <v>863</v>
      </c>
      <c r="E5818" s="19" t="str">
        <f>IF(ISBLANK(LeaveTracker[[#This Row],[Employee Name]]),"-----",VLOOKUP(LeaveTracker[[#This Row],[Employee Name]],Employees[[Employee Name]:[Office]],7))</f>
        <v>ACCOUNTING</v>
      </c>
      <c r="F5818" s="19" t="str">
        <f>IF(ISBLANK(LeaveTracker[[#This Row],[Employee Name]]),"-----",VLOOKUP(LeaveTracker[[#This Row],[Employee Name]],Employees[[Employee Name]:[Office]],6))</f>
        <v>REGULAR</v>
      </c>
      <c r="G5818" s="24">
        <v>45085</v>
      </c>
      <c r="H5818" s="24">
        <v>45086</v>
      </c>
      <c r="I5818" s="20" t="s">
        <v>81</v>
      </c>
      <c r="K5818" s="61" t="str">
        <f ca="1">LeaveTracker[[#This Row],[Days]]&amp;" "&amp;LeaveTracker[[#This Row],[Type of Leave]]</f>
        <v>2 SL</v>
      </c>
      <c r="L5818" s="23">
        <f ca="1">NETWORKDAYS(LeaveTracker[[#This Row],[Start Date]],LeaveTracker[[#This Row],[End Date]],lstHolidays)</f>
        <v>2</v>
      </c>
      <c r="M5818" s="27"/>
    </row>
    <row r="5819" spans="1:13" ht="30" customHeight="1" x14ac:dyDescent="0.3">
      <c r="A5819" s="27">
        <f t="shared" si="66"/>
        <v>2006</v>
      </c>
      <c r="B5819" s="31">
        <v>45077</v>
      </c>
      <c r="C5819" s="31">
        <v>45075</v>
      </c>
      <c r="D5819" s="19" t="s">
        <v>863</v>
      </c>
      <c r="E5819" s="19" t="str">
        <f>IF(ISBLANK(LeaveTracker[[#This Row],[Employee Name]]),"-----",VLOOKUP(LeaveTracker[[#This Row],[Employee Name]],Employees[[Employee Name]:[Office]],7))</f>
        <v>ACCOUNTING</v>
      </c>
      <c r="F5819" s="19" t="str">
        <f>IF(ISBLANK(LeaveTracker[[#This Row],[Employee Name]]),"-----",VLOOKUP(LeaveTracker[[#This Row],[Employee Name]],Employees[[Employee Name]:[Office]],6))</f>
        <v>REGULAR</v>
      </c>
      <c r="G5819" s="24">
        <v>45071</v>
      </c>
      <c r="H5819" s="24">
        <v>45072</v>
      </c>
      <c r="I5819" s="20" t="s">
        <v>81</v>
      </c>
      <c r="K5819" s="61" t="str">
        <f ca="1">LeaveTracker[[#This Row],[Days]]&amp;" "&amp;LeaveTracker[[#This Row],[Type of Leave]]</f>
        <v>2 SL</v>
      </c>
      <c r="L5819" s="23">
        <f ca="1">NETWORKDAYS(LeaveTracker[[#This Row],[Start Date]],LeaveTracker[[#This Row],[End Date]],lstHolidays)</f>
        <v>2</v>
      </c>
      <c r="M5819" s="27"/>
    </row>
    <row r="5820" spans="1:13" ht="30" customHeight="1" x14ac:dyDescent="0.3">
      <c r="A5820" s="27">
        <f t="shared" si="66"/>
        <v>2007</v>
      </c>
      <c r="B5820" s="31">
        <v>45077</v>
      </c>
      <c r="C5820" s="31">
        <v>45068</v>
      </c>
      <c r="D5820" s="19" t="s">
        <v>1960</v>
      </c>
      <c r="E5820" s="19">
        <f>IF(ISBLANK(LeaveTracker[[#This Row],[Employee Name]]),"-----",VLOOKUP(LeaveTracker[[#This Row],[Employee Name]],Employees[[Employee Name]:[Office]],7))</f>
        <v>0</v>
      </c>
      <c r="F5820" s="19">
        <f>IF(ISBLANK(LeaveTracker[[#This Row],[Employee Name]]),"-----",VLOOKUP(LeaveTracker[[#This Row],[Employee Name]],Employees[[Employee Name]:[Office]],6))</f>
        <v>0</v>
      </c>
      <c r="G5820" s="24">
        <v>45064</v>
      </c>
      <c r="H5820" s="24">
        <v>45065</v>
      </c>
      <c r="I5820" s="20" t="s">
        <v>81</v>
      </c>
      <c r="K5820" s="61" t="str">
        <f ca="1">LeaveTracker[[#This Row],[Days]]&amp;" "&amp;LeaveTracker[[#This Row],[Type of Leave]]</f>
        <v>2 SL</v>
      </c>
      <c r="L5820" s="23">
        <f ca="1">NETWORKDAYS(LeaveTracker[[#This Row],[Start Date]],LeaveTracker[[#This Row],[End Date]],lstHolidays)</f>
        <v>2</v>
      </c>
      <c r="M5820" s="27"/>
    </row>
    <row r="5821" spans="1:13" ht="30" customHeight="1" x14ac:dyDescent="0.3">
      <c r="A5821" s="27">
        <f t="shared" si="66"/>
        <v>2008</v>
      </c>
      <c r="B5821" s="31">
        <v>45077</v>
      </c>
      <c r="C5821" s="31">
        <v>45075</v>
      </c>
      <c r="D5821" s="19" t="s">
        <v>1960</v>
      </c>
      <c r="E5821" s="19">
        <f>IF(ISBLANK(LeaveTracker[[#This Row],[Employee Name]]),"-----",VLOOKUP(LeaveTracker[[#This Row],[Employee Name]],Employees[[Employee Name]:[Office]],7))</f>
        <v>0</v>
      </c>
      <c r="F5821" s="19">
        <f>IF(ISBLANK(LeaveTracker[[#This Row],[Employee Name]]),"-----",VLOOKUP(LeaveTracker[[#This Row],[Employee Name]],Employees[[Employee Name]:[Office]],6))</f>
        <v>0</v>
      </c>
      <c r="G5821" s="24">
        <v>45082</v>
      </c>
      <c r="H5821" s="24">
        <v>45082</v>
      </c>
      <c r="I5821" s="20" t="s">
        <v>81</v>
      </c>
      <c r="K5821" s="61" t="str">
        <f ca="1">LeaveTracker[[#This Row],[Days]]&amp;" "&amp;LeaveTracker[[#This Row],[Type of Leave]]</f>
        <v>1 SL</v>
      </c>
      <c r="L5821" s="23">
        <f ca="1">NETWORKDAYS(LeaveTracker[[#This Row],[Start Date]],LeaveTracker[[#This Row],[End Date]],lstHolidays)</f>
        <v>1</v>
      </c>
      <c r="M5821" s="27"/>
    </row>
    <row r="5822" spans="1:13" ht="30" customHeight="1" x14ac:dyDescent="0.3">
      <c r="A5822" s="27">
        <f t="shared" si="66"/>
        <v>2009</v>
      </c>
      <c r="B5822" s="31">
        <v>45077</v>
      </c>
      <c r="C5822" s="31">
        <v>45065</v>
      </c>
      <c r="D5822" s="19" t="s">
        <v>2037</v>
      </c>
      <c r="E5822" s="19" t="str">
        <f>IF(ISBLANK(LeaveTracker[[#This Row],[Employee Name]]),"-----",VLOOKUP(LeaveTracker[[#This Row],[Employee Name]],Employees[[Employee Name]:[Office]],7))</f>
        <v>CROSSING ELEM SCH</v>
      </c>
      <c r="F5822" s="19" t="str">
        <f>IF(ISBLANK(LeaveTracker[[#This Row],[Employee Name]]),"-----",VLOOKUP(LeaveTracker[[#This Row],[Employee Name]],Employees[[Employee Name]:[Office]],6))</f>
        <v>REGULAR</v>
      </c>
      <c r="G5822" s="24">
        <v>45072</v>
      </c>
      <c r="H5822" s="24">
        <v>45072</v>
      </c>
      <c r="I5822" s="20" t="s">
        <v>81</v>
      </c>
      <c r="K5822" s="61" t="str">
        <f ca="1">LeaveTracker[[#This Row],[Days]]&amp;" "&amp;LeaveTracker[[#This Row],[Type of Leave]]</f>
        <v>1 SL</v>
      </c>
      <c r="L5822" s="23">
        <f ca="1">NETWORKDAYS(LeaveTracker[[#This Row],[Start Date]],LeaveTracker[[#This Row],[End Date]],lstHolidays)</f>
        <v>1</v>
      </c>
      <c r="M5822" s="27"/>
    </row>
    <row r="5823" spans="1:13" ht="30" customHeight="1" x14ac:dyDescent="0.3">
      <c r="A5823" s="27">
        <f t="shared" si="66"/>
        <v>2010</v>
      </c>
      <c r="B5823" s="31">
        <v>45077</v>
      </c>
      <c r="C5823" s="31">
        <v>45075</v>
      </c>
      <c r="D5823" s="19" t="s">
        <v>1768</v>
      </c>
      <c r="E5823" s="19" t="str">
        <f>IF(ISBLANK(LeaveTracker[[#This Row],[Employee Name]]),"-----",VLOOKUP(LeaveTracker[[#This Row],[Employee Name]],Employees[[Employee Name]:[Office]],7))</f>
        <v>GSO</v>
      </c>
      <c r="F5823" s="19" t="str">
        <f>IF(ISBLANK(LeaveTracker[[#This Row],[Employee Name]]),"-----",VLOOKUP(LeaveTracker[[#This Row],[Employee Name]],Employees[[Employee Name]:[Office]],6))</f>
        <v>CASUAL</v>
      </c>
      <c r="G5823" s="24">
        <v>45072</v>
      </c>
      <c r="H5823" s="24">
        <v>45072</v>
      </c>
      <c r="I5823" s="19" t="s">
        <v>298</v>
      </c>
      <c r="J5823" s="43" t="s">
        <v>1003</v>
      </c>
      <c r="K5823" s="61" t="str">
        <f ca="1">LeaveTracker[[#This Row],[Days]]&amp;" "&amp;LeaveTracker[[#This Row],[Type of Leave]]</f>
        <v>1 OTHER</v>
      </c>
      <c r="L5823" s="23">
        <f ca="1">NETWORKDAYS(LeaveTracker[[#This Row],[Start Date]],LeaveTracker[[#This Row],[End Date]],lstHolidays)</f>
        <v>1</v>
      </c>
      <c r="M5823" s="27"/>
    </row>
    <row r="5824" spans="1:13" ht="30" customHeight="1" x14ac:dyDescent="0.3">
      <c r="A5824" s="27">
        <f t="shared" si="66"/>
        <v>2011</v>
      </c>
      <c r="B5824" s="31">
        <v>45077</v>
      </c>
      <c r="C5824" s="31">
        <v>45072</v>
      </c>
      <c r="D5824" s="19" t="s">
        <v>189</v>
      </c>
      <c r="E5824" s="19" t="str">
        <f>IF(ISBLANK(LeaveTracker[[#This Row],[Employee Name]]),"-----",VLOOKUP(LeaveTracker[[#This Row],[Employee Name]],Employees[[Employee Name]:[Office]],7))</f>
        <v>ONT</v>
      </c>
      <c r="F5824" s="19" t="str">
        <f>IF(ISBLANK(LeaveTracker[[#This Row],[Employee Name]]),"-----",VLOOKUP(LeaveTracker[[#This Row],[Employee Name]],Employees[[Employee Name]:[Office]],6))</f>
        <v>REGULAR</v>
      </c>
      <c r="G5824" s="24">
        <v>45082</v>
      </c>
      <c r="H5824" s="24">
        <v>45082</v>
      </c>
      <c r="I5824" s="19" t="s">
        <v>298</v>
      </c>
      <c r="J5824" s="43" t="s">
        <v>1003</v>
      </c>
      <c r="K5824" s="61" t="str">
        <f ca="1">LeaveTracker[[#This Row],[Days]]&amp;" "&amp;LeaveTracker[[#This Row],[Type of Leave]]</f>
        <v>1 OTHER</v>
      </c>
      <c r="L5824" s="23">
        <f ca="1">NETWORKDAYS(LeaveTracker[[#This Row],[Start Date]],LeaveTracker[[#This Row],[End Date]],lstHolidays)</f>
        <v>1</v>
      </c>
      <c r="M5824" s="27"/>
    </row>
    <row r="5825" spans="1:13" ht="30" customHeight="1" x14ac:dyDescent="0.3">
      <c r="A5825" s="27">
        <f t="shared" si="66"/>
        <v>2012</v>
      </c>
      <c r="B5825" s="31">
        <v>45077</v>
      </c>
      <c r="C5825" s="31">
        <v>45072</v>
      </c>
      <c r="D5825" s="19" t="s">
        <v>1044</v>
      </c>
      <c r="E5825" s="19" t="str">
        <f>IF(ISBLANK(LeaveTracker[[#This Row],[Employee Name]]),"-----",VLOOKUP(LeaveTracker[[#This Row],[Employee Name]],Employees[[Employee Name]:[Office]],7))</f>
        <v>ONT</v>
      </c>
      <c r="F5825" s="19" t="str">
        <f>IF(ISBLANK(LeaveTracker[[#This Row],[Employee Name]]),"-----",VLOOKUP(LeaveTracker[[#This Row],[Employee Name]],Employees[[Employee Name]:[Office]],6))</f>
        <v>REGULAR</v>
      </c>
      <c r="G5825" s="24">
        <v>45100</v>
      </c>
      <c r="H5825" s="24">
        <v>45100</v>
      </c>
      <c r="I5825" s="19" t="s">
        <v>298</v>
      </c>
      <c r="J5825" s="43" t="s">
        <v>1003</v>
      </c>
      <c r="K5825" s="61" t="str">
        <f ca="1">LeaveTracker[[#This Row],[Days]]&amp;" "&amp;LeaveTracker[[#This Row],[Type of Leave]]</f>
        <v>1 OTHER</v>
      </c>
      <c r="L5825" s="23">
        <f ca="1">NETWORKDAYS(LeaveTracker[[#This Row],[Start Date]],LeaveTracker[[#This Row],[End Date]],lstHolidays)</f>
        <v>1</v>
      </c>
      <c r="M5825" s="27"/>
    </row>
    <row r="5826" spans="1:13" ht="30" customHeight="1" x14ac:dyDescent="0.3">
      <c r="A5826" s="27">
        <f t="shared" si="66"/>
        <v>2013</v>
      </c>
      <c r="B5826" s="31">
        <v>45077</v>
      </c>
      <c r="C5826" s="31">
        <v>45072</v>
      </c>
      <c r="D5826" s="19" t="s">
        <v>1044</v>
      </c>
      <c r="E5826" s="19" t="str">
        <f>IF(ISBLANK(LeaveTracker[[#This Row],[Employee Name]]),"-----",VLOOKUP(LeaveTracker[[#This Row],[Employee Name]],Employees[[Employee Name]:[Office]],7))</f>
        <v>ONT</v>
      </c>
      <c r="F5826" s="19" t="str">
        <f>IF(ISBLANK(LeaveTracker[[#This Row],[Employee Name]]),"-----",VLOOKUP(LeaveTracker[[#This Row],[Employee Name]],Employees[[Employee Name]:[Office]],6))</f>
        <v>REGULAR</v>
      </c>
      <c r="G5826" s="24">
        <v>45086</v>
      </c>
      <c r="H5826" s="24">
        <v>45086</v>
      </c>
      <c r="I5826" s="19" t="s">
        <v>298</v>
      </c>
      <c r="J5826" s="43" t="s">
        <v>1003</v>
      </c>
      <c r="K5826" s="61" t="str">
        <f ca="1">LeaveTracker[[#This Row],[Days]]&amp;" "&amp;LeaveTracker[[#This Row],[Type of Leave]]</f>
        <v>1 OTHER</v>
      </c>
      <c r="L5826" s="23">
        <f ca="1">NETWORKDAYS(LeaveTracker[[#This Row],[Start Date]],LeaveTracker[[#This Row],[End Date]],lstHolidays)</f>
        <v>1</v>
      </c>
      <c r="M5826" s="27"/>
    </row>
    <row r="5827" spans="1:13" ht="30" customHeight="1" x14ac:dyDescent="0.3">
      <c r="A5827" s="27">
        <f t="shared" si="66"/>
        <v>2014</v>
      </c>
      <c r="B5827" s="31">
        <v>45077</v>
      </c>
      <c r="C5827" s="31">
        <v>45072</v>
      </c>
      <c r="D5827" s="19" t="s">
        <v>1044</v>
      </c>
      <c r="E5827" s="19" t="str">
        <f>IF(ISBLANK(LeaveTracker[[#This Row],[Employee Name]]),"-----",VLOOKUP(LeaveTracker[[#This Row],[Employee Name]],Employees[[Employee Name]:[Office]],7))</f>
        <v>ONT</v>
      </c>
      <c r="F5827" s="19" t="str">
        <f>IF(ISBLANK(LeaveTracker[[#This Row],[Employee Name]]),"-----",VLOOKUP(LeaveTracker[[#This Row],[Employee Name]],Employees[[Employee Name]:[Office]],6))</f>
        <v>REGULAR</v>
      </c>
      <c r="G5827" s="24">
        <v>45068</v>
      </c>
      <c r="H5827" s="24">
        <v>45068</v>
      </c>
      <c r="I5827" s="20" t="s">
        <v>81</v>
      </c>
      <c r="K5827" s="61" t="str">
        <f ca="1">LeaveTracker[[#This Row],[Days]]&amp;" "&amp;LeaveTracker[[#This Row],[Type of Leave]]</f>
        <v>1 SL</v>
      </c>
      <c r="L5827" s="23">
        <f ca="1">NETWORKDAYS(LeaveTracker[[#This Row],[Start Date]],LeaveTracker[[#This Row],[End Date]],lstHolidays)</f>
        <v>1</v>
      </c>
      <c r="M5827" s="27"/>
    </row>
    <row r="5828" spans="1:13" ht="30" customHeight="1" x14ac:dyDescent="0.3">
      <c r="A5828" s="27">
        <f t="shared" si="66"/>
        <v>2015</v>
      </c>
      <c r="B5828" s="31">
        <v>45077</v>
      </c>
      <c r="C5828" s="31">
        <v>45071</v>
      </c>
      <c r="D5828" s="19" t="s">
        <v>547</v>
      </c>
      <c r="E5828" s="19" t="str">
        <f>IF(ISBLANK(LeaveTracker[[#This Row],[Employee Name]]),"-----",VLOOKUP(LeaveTracker[[#This Row],[Employee Name]],Employees[[Employee Name]:[Office]],7))</f>
        <v>PICNIC GROVE</v>
      </c>
      <c r="F5828" s="19" t="str">
        <f>IF(ISBLANK(LeaveTracker[[#This Row],[Employee Name]]),"-----",VLOOKUP(LeaveTracker[[#This Row],[Employee Name]],Employees[[Employee Name]:[Office]],6))</f>
        <v>REGULAR</v>
      </c>
      <c r="G5828" s="24">
        <v>45068</v>
      </c>
      <c r="H5828" s="24">
        <v>45070</v>
      </c>
      <c r="I5828" s="20" t="s">
        <v>81</v>
      </c>
      <c r="K5828" s="61" t="str">
        <f ca="1">LeaveTracker[[#This Row],[Days]]&amp;" "&amp;LeaveTracker[[#This Row],[Type of Leave]]</f>
        <v>3 SL</v>
      </c>
      <c r="L5828" s="23">
        <f ca="1">NETWORKDAYS(LeaveTracker[[#This Row],[Start Date]],LeaveTracker[[#This Row],[End Date]],lstHolidays)</f>
        <v>3</v>
      </c>
      <c r="M5828" s="27"/>
    </row>
    <row r="5829" spans="1:13" ht="30" customHeight="1" x14ac:dyDescent="0.3">
      <c r="A5829" s="27">
        <f t="shared" si="66"/>
        <v>2016</v>
      </c>
      <c r="B5829" s="31">
        <v>45077</v>
      </c>
      <c r="C5829" s="31">
        <v>45070</v>
      </c>
      <c r="D5829" s="19" t="s">
        <v>280</v>
      </c>
      <c r="E5829" s="19" t="str">
        <f>IF(ISBLANK(LeaveTracker[[#This Row],[Employee Name]]),"-----",VLOOKUP(LeaveTracker[[#This Row],[Employee Name]],Employees[[Employee Name]:[Office]],7))</f>
        <v>PICNIC GROVE</v>
      </c>
      <c r="F5829" s="19" t="str">
        <f>IF(ISBLANK(LeaveTracker[[#This Row],[Employee Name]]),"-----",VLOOKUP(LeaveTracker[[#This Row],[Employee Name]],Employees[[Employee Name]:[Office]],6))</f>
        <v>REGULAR</v>
      </c>
      <c r="G5829" s="24">
        <v>45082</v>
      </c>
      <c r="H5829" s="24">
        <v>45086</v>
      </c>
      <c r="I5829" s="20" t="s">
        <v>82</v>
      </c>
      <c r="K5829" s="61" t="str">
        <f ca="1">LeaveTracker[[#This Row],[Days]]&amp;" "&amp;LeaveTracker[[#This Row],[Type of Leave]]</f>
        <v>5 VL</v>
      </c>
      <c r="L5829" s="23">
        <f ca="1">NETWORKDAYS(LeaveTracker[[#This Row],[Start Date]],LeaveTracker[[#This Row],[End Date]],lstHolidays)</f>
        <v>5</v>
      </c>
      <c r="M5829" s="27"/>
    </row>
    <row r="5830" spans="1:13" ht="30" customHeight="1" x14ac:dyDescent="0.3">
      <c r="A5830" s="27">
        <f t="shared" si="66"/>
        <v>2017</v>
      </c>
      <c r="B5830" s="31">
        <v>45077</v>
      </c>
      <c r="C5830" s="31">
        <v>45071</v>
      </c>
      <c r="D5830" s="19" t="s">
        <v>501</v>
      </c>
      <c r="E5830" s="19" t="str">
        <f>IF(ISBLANK(LeaveTracker[[#This Row],[Employee Name]]),"-----",VLOOKUP(LeaveTracker[[#This Row],[Employee Name]],Employees[[Employee Name]:[Office]],7))</f>
        <v>COOPERATIVE OFFICE</v>
      </c>
      <c r="F5830" s="19" t="str">
        <f>IF(ISBLANK(LeaveTracker[[#This Row],[Employee Name]]),"-----",VLOOKUP(LeaveTracker[[#This Row],[Employee Name]],Employees[[Employee Name]:[Office]],6))</f>
        <v>REGULAR</v>
      </c>
      <c r="G5830" s="24">
        <v>45077</v>
      </c>
      <c r="H5830" s="24">
        <v>45079</v>
      </c>
      <c r="I5830" s="19" t="s">
        <v>82</v>
      </c>
      <c r="K5830" s="61" t="str">
        <f ca="1">LeaveTracker[[#This Row],[Days]]&amp;" "&amp;LeaveTracker[[#This Row],[Type of Leave]]</f>
        <v>3 VL</v>
      </c>
      <c r="L5830" s="23">
        <f ca="1">NETWORKDAYS(LeaveTracker[[#This Row],[Start Date]],LeaveTracker[[#This Row],[End Date]],lstHolidays)</f>
        <v>3</v>
      </c>
      <c r="M5830" s="27"/>
    </row>
    <row r="5831" spans="1:13" ht="30" customHeight="1" x14ac:dyDescent="0.3">
      <c r="A5831" s="27">
        <f t="shared" si="66"/>
        <v>2018</v>
      </c>
      <c r="B5831" s="31">
        <v>45077</v>
      </c>
      <c r="C5831" s="31">
        <v>45071</v>
      </c>
      <c r="D5831" s="19" t="s">
        <v>261</v>
      </c>
      <c r="E5831" s="19" t="str">
        <f>IF(ISBLANK(LeaveTracker[[#This Row],[Employee Name]]),"-----",VLOOKUP(LeaveTracker[[#This Row],[Employee Name]],Employees[[Employee Name]:[Office]],7))</f>
        <v>NUTRITION OFFICE</v>
      </c>
      <c r="F5831" s="19" t="str">
        <f>IF(ISBLANK(LeaveTracker[[#This Row],[Employee Name]]),"-----",VLOOKUP(LeaveTracker[[#This Row],[Employee Name]],Employees[[Employee Name]:[Office]],6))</f>
        <v>REGULAR</v>
      </c>
      <c r="G5831" s="24">
        <v>45068</v>
      </c>
      <c r="H5831" s="24">
        <v>45070</v>
      </c>
      <c r="I5831" s="20" t="s">
        <v>81</v>
      </c>
      <c r="K5831" s="61" t="str">
        <f ca="1">LeaveTracker[[#This Row],[Days]]&amp;" "&amp;LeaveTracker[[#This Row],[Type of Leave]]</f>
        <v>3 SL</v>
      </c>
      <c r="L5831" s="23">
        <f ca="1">NETWORKDAYS(LeaveTracker[[#This Row],[Start Date]],LeaveTracker[[#This Row],[End Date]],lstHolidays)</f>
        <v>3</v>
      </c>
      <c r="M5831" s="27"/>
    </row>
    <row r="5832" spans="1:13" ht="30" customHeight="1" x14ac:dyDescent="0.3">
      <c r="A5832" s="27">
        <f t="shared" si="66"/>
        <v>2019</v>
      </c>
      <c r="B5832" s="31">
        <v>45077</v>
      </c>
      <c r="C5832" s="31">
        <v>45071</v>
      </c>
      <c r="D5832" s="19" t="s">
        <v>538</v>
      </c>
      <c r="E5832" s="19" t="str">
        <f>IF(ISBLANK(LeaveTracker[[#This Row],[Employee Name]]),"-----",VLOOKUP(LeaveTracker[[#This Row],[Employee Name]],Employees[[Employee Name]:[Office]],7))</f>
        <v>LCR</v>
      </c>
      <c r="F5832" s="19" t="str">
        <f>IF(ISBLANK(LeaveTracker[[#This Row],[Employee Name]]),"-----",VLOOKUP(LeaveTracker[[#This Row],[Employee Name]],Employees[[Employee Name]:[Office]],6))</f>
        <v>REGULAR</v>
      </c>
      <c r="G5832" s="24">
        <v>45069</v>
      </c>
      <c r="H5832" s="24">
        <v>45069</v>
      </c>
      <c r="I5832" s="19" t="s">
        <v>81</v>
      </c>
      <c r="K5832" s="61" t="str">
        <f ca="1">LeaveTracker[[#This Row],[Days]]&amp;" "&amp;LeaveTracker[[#This Row],[Type of Leave]]</f>
        <v>1 SL</v>
      </c>
      <c r="L5832" s="23">
        <f ca="1">NETWORKDAYS(LeaveTracker[[#This Row],[Start Date]],LeaveTracker[[#This Row],[End Date]],lstHolidays)</f>
        <v>1</v>
      </c>
      <c r="M5832" s="27"/>
    </row>
    <row r="5833" spans="1:13" ht="30" customHeight="1" x14ac:dyDescent="0.3">
      <c r="A5833" s="27">
        <f t="shared" si="66"/>
        <v>2020</v>
      </c>
      <c r="B5833" s="31">
        <v>45077</v>
      </c>
      <c r="C5833" s="31">
        <v>45066</v>
      </c>
      <c r="D5833" s="19" t="s">
        <v>1943</v>
      </c>
      <c r="E5833" s="19" t="str">
        <f>IF(ISBLANK(LeaveTracker[[#This Row],[Employee Name]]),"-----",VLOOKUP(LeaveTracker[[#This Row],[Employee Name]],Employees[[Employee Name]:[Office]],7))</f>
        <v>PICNIC GROVE</v>
      </c>
      <c r="F5833" s="19" t="str">
        <f>IF(ISBLANK(LeaveTracker[[#This Row],[Employee Name]]),"-----",VLOOKUP(LeaveTracker[[#This Row],[Employee Name]],Employees[[Employee Name]:[Office]],6))</f>
        <v>CASUAL</v>
      </c>
      <c r="G5833" s="24">
        <v>45056</v>
      </c>
      <c r="H5833" s="24">
        <v>45060</v>
      </c>
      <c r="I5833" s="20" t="s">
        <v>81</v>
      </c>
      <c r="K5833" s="61" t="str">
        <f ca="1">LeaveTracker[[#This Row],[Days]]&amp;" "&amp;LeaveTracker[[#This Row],[Type of Leave]]</f>
        <v>3 SL</v>
      </c>
      <c r="L5833" s="23">
        <f ca="1">NETWORKDAYS(LeaveTracker[[#This Row],[Start Date]],LeaveTracker[[#This Row],[End Date]],lstHolidays)</f>
        <v>3</v>
      </c>
      <c r="M5833" s="27"/>
    </row>
    <row r="5834" spans="1:13" ht="30" customHeight="1" x14ac:dyDescent="0.3">
      <c r="A5834" s="27">
        <f t="shared" si="66"/>
        <v>2021</v>
      </c>
      <c r="B5834" s="31">
        <v>45077</v>
      </c>
      <c r="C5834" s="31">
        <v>45066</v>
      </c>
      <c r="D5834" s="19" t="s">
        <v>1943</v>
      </c>
      <c r="E5834" s="19" t="str">
        <f>IF(ISBLANK(LeaveTracker[[#This Row],[Employee Name]]),"-----",VLOOKUP(LeaveTracker[[#This Row],[Employee Name]],Employees[[Employee Name]:[Office]],7))</f>
        <v>PICNIC GROVE</v>
      </c>
      <c r="F5834" s="19" t="str">
        <f>IF(ISBLANK(LeaveTracker[[#This Row],[Employee Name]]),"-----",VLOOKUP(LeaveTracker[[#This Row],[Employee Name]],Employees[[Employee Name]:[Office]],6))</f>
        <v>CASUAL</v>
      </c>
      <c r="G5834" s="24">
        <v>45062</v>
      </c>
      <c r="H5834" s="24">
        <v>45065</v>
      </c>
      <c r="I5834" s="20" t="s">
        <v>81</v>
      </c>
      <c r="K5834" s="61" t="str">
        <f ca="1">LeaveTracker[[#This Row],[Days]]&amp;" "&amp;LeaveTracker[[#This Row],[Type of Leave]]</f>
        <v>4 SL</v>
      </c>
      <c r="L5834" s="23">
        <f ca="1">NETWORKDAYS(LeaveTracker[[#This Row],[Start Date]],LeaveTracker[[#This Row],[End Date]],lstHolidays)</f>
        <v>4</v>
      </c>
      <c r="M5834" s="27"/>
    </row>
    <row r="5835" spans="1:13" ht="30" customHeight="1" x14ac:dyDescent="0.3">
      <c r="A5835" s="27">
        <f t="shared" si="66"/>
        <v>2022</v>
      </c>
      <c r="B5835" s="31">
        <v>45077</v>
      </c>
      <c r="C5835" s="31">
        <v>45075</v>
      </c>
      <c r="D5835" s="19" t="s">
        <v>506</v>
      </c>
      <c r="E5835" s="19" t="str">
        <f>IF(ISBLANK(LeaveTracker[[#This Row],[Employee Name]]),"-----",VLOOKUP(LeaveTracker[[#This Row],[Employee Name]],Employees[[Employee Name]:[Office]],7))</f>
        <v>ACCOUNTING</v>
      </c>
      <c r="F5835" s="19" t="str">
        <f>IF(ISBLANK(LeaveTracker[[#This Row],[Employee Name]]),"-----",VLOOKUP(LeaveTracker[[#This Row],[Employee Name]],Employees[[Employee Name]:[Office]],6))</f>
        <v>REGULAR</v>
      </c>
      <c r="G5835" s="24">
        <v>45061</v>
      </c>
      <c r="H5835" s="24">
        <v>45061</v>
      </c>
      <c r="I5835" s="20" t="s">
        <v>81</v>
      </c>
      <c r="K5835" s="61" t="str">
        <f ca="1">LeaveTracker[[#This Row],[Days]]&amp;" "&amp;LeaveTracker[[#This Row],[Type of Leave]]</f>
        <v>1 SL</v>
      </c>
      <c r="L5835" s="23">
        <f ca="1">NETWORKDAYS(LeaveTracker[[#This Row],[Start Date]],LeaveTracker[[#This Row],[End Date]],lstHolidays)</f>
        <v>1</v>
      </c>
      <c r="M5835" s="27"/>
    </row>
    <row r="5836" spans="1:13" ht="30" customHeight="1" x14ac:dyDescent="0.3">
      <c r="A5836" s="27">
        <f t="shared" si="66"/>
        <v>2023</v>
      </c>
      <c r="B5836" s="31">
        <v>45077</v>
      </c>
      <c r="C5836" s="31">
        <v>45065</v>
      </c>
      <c r="D5836" s="19" t="s">
        <v>1286</v>
      </c>
      <c r="E5836" s="19" t="str">
        <f>IF(ISBLANK(LeaveTracker[[#This Row],[Employee Name]]),"-----",VLOOKUP(LeaveTracker[[#This Row],[Employee Name]],Employees[[Employee Name]:[Office]],7))</f>
        <v>CTO</v>
      </c>
      <c r="F5836" s="19" t="str">
        <f>IF(ISBLANK(LeaveTracker[[#This Row],[Employee Name]]),"-----",VLOOKUP(LeaveTracker[[#This Row],[Employee Name]],Employees[[Employee Name]:[Office]],6))</f>
        <v>REGULAR</v>
      </c>
      <c r="G5836" s="24">
        <v>45072</v>
      </c>
      <c r="H5836" s="24">
        <v>45072</v>
      </c>
      <c r="I5836" s="19" t="s">
        <v>82</v>
      </c>
      <c r="K5836" s="61" t="str">
        <f ca="1">LeaveTracker[[#This Row],[Days]]&amp;" "&amp;LeaveTracker[[#This Row],[Type of Leave]]</f>
        <v>1 VL</v>
      </c>
      <c r="L5836" s="23">
        <f ca="1">NETWORKDAYS(LeaveTracker[[#This Row],[Start Date]],LeaveTracker[[#This Row],[End Date]],lstHolidays)</f>
        <v>1</v>
      </c>
      <c r="M5836" s="27"/>
    </row>
    <row r="5837" spans="1:13" ht="30" customHeight="1" x14ac:dyDescent="0.3">
      <c r="A5837" s="27">
        <f t="shared" si="66"/>
        <v>2024</v>
      </c>
      <c r="B5837" s="31">
        <v>45077</v>
      </c>
      <c r="C5837" s="31">
        <v>45065</v>
      </c>
      <c r="D5837" s="19" t="s">
        <v>1286</v>
      </c>
      <c r="E5837" s="19" t="str">
        <f>IF(ISBLANK(LeaveTracker[[#This Row],[Employee Name]]),"-----",VLOOKUP(LeaveTracker[[#This Row],[Employee Name]],Employees[[Employee Name]:[Office]],7))</f>
        <v>CTO</v>
      </c>
      <c r="F5837" s="19" t="str">
        <f>IF(ISBLANK(LeaveTracker[[#This Row],[Employee Name]]),"-----",VLOOKUP(LeaveTracker[[#This Row],[Employee Name]],Employees[[Employee Name]:[Office]],6))</f>
        <v>REGULAR</v>
      </c>
      <c r="G5837" s="24">
        <v>45076</v>
      </c>
      <c r="H5837" s="24">
        <v>45076</v>
      </c>
      <c r="I5837" s="19" t="s">
        <v>82</v>
      </c>
      <c r="K5837" s="61" t="str">
        <f ca="1">LeaveTracker[[#This Row],[Days]]&amp;" "&amp;LeaveTracker[[#This Row],[Type of Leave]]</f>
        <v>1 VL</v>
      </c>
      <c r="L5837" s="23">
        <f ca="1">NETWORKDAYS(LeaveTracker[[#This Row],[Start Date]],LeaveTracker[[#This Row],[End Date]],lstHolidays)</f>
        <v>1</v>
      </c>
      <c r="M5837" s="27"/>
    </row>
    <row r="5838" spans="1:13" ht="30" customHeight="1" x14ac:dyDescent="0.3">
      <c r="A5838" s="27">
        <f t="shared" si="66"/>
        <v>2025</v>
      </c>
      <c r="B5838" s="31">
        <v>45077</v>
      </c>
      <c r="C5838" s="31">
        <v>45070</v>
      </c>
      <c r="D5838" s="19" t="s">
        <v>1297</v>
      </c>
      <c r="E5838" s="19" t="str">
        <f>IF(ISBLANK(LeaveTracker[[#This Row],[Employee Name]]),"-----",VLOOKUP(LeaveTracker[[#This Row],[Employee Name]],Employees[[Employee Name]:[Office]],7))</f>
        <v>CTO</v>
      </c>
      <c r="F5838" s="19" t="str">
        <f>IF(ISBLANK(LeaveTracker[[#This Row],[Employee Name]]),"-----",VLOOKUP(LeaveTracker[[#This Row],[Employee Name]],Employees[[Employee Name]:[Office]],6))</f>
        <v>REGULAR</v>
      </c>
      <c r="G5838" s="24">
        <v>45076</v>
      </c>
      <c r="H5838" s="24">
        <v>45076</v>
      </c>
      <c r="I5838" s="19" t="s">
        <v>298</v>
      </c>
      <c r="J5838" s="43" t="s">
        <v>1003</v>
      </c>
      <c r="K5838" s="61" t="str">
        <f ca="1">LeaveTracker[[#This Row],[Days]]&amp;" "&amp;LeaveTracker[[#This Row],[Type of Leave]]</f>
        <v>1 OTHER</v>
      </c>
      <c r="L5838" s="23">
        <f ca="1">NETWORKDAYS(LeaveTracker[[#This Row],[Start Date]],LeaveTracker[[#This Row],[End Date]],lstHolidays)</f>
        <v>1</v>
      </c>
      <c r="M5838" s="27"/>
    </row>
    <row r="5839" spans="1:13" ht="30" customHeight="1" x14ac:dyDescent="0.3">
      <c r="A5839" s="27">
        <f t="shared" si="66"/>
        <v>2026</v>
      </c>
      <c r="B5839" s="31">
        <v>45077</v>
      </c>
      <c r="C5839" s="31">
        <v>45072</v>
      </c>
      <c r="D5839" s="19" t="s">
        <v>591</v>
      </c>
      <c r="E5839" s="19" t="str">
        <f>IF(ISBLANK(LeaveTracker[[#This Row],[Employee Name]]),"-----",VLOOKUP(LeaveTracker[[#This Row],[Employee Name]],Employees[[Employee Name]:[Office]],7))</f>
        <v>MAHOGANY MARKET</v>
      </c>
      <c r="F5839" s="19" t="str">
        <f>IF(ISBLANK(LeaveTracker[[#This Row],[Employee Name]]),"-----",VLOOKUP(LeaveTracker[[#This Row],[Employee Name]],Employees[[Employee Name]:[Office]],6))</f>
        <v>REGULAR</v>
      </c>
      <c r="G5839" s="24">
        <v>45077</v>
      </c>
      <c r="H5839" s="24">
        <v>45079</v>
      </c>
      <c r="I5839" s="20" t="s">
        <v>82</v>
      </c>
      <c r="K5839" s="61" t="str">
        <f ca="1">LeaveTracker[[#This Row],[Days]]&amp;" "&amp;LeaveTracker[[#This Row],[Type of Leave]]</f>
        <v>3 VL</v>
      </c>
      <c r="L5839" s="23">
        <f ca="1">NETWORKDAYS(LeaveTracker[[#This Row],[Start Date]],LeaveTracker[[#This Row],[End Date]],lstHolidays)</f>
        <v>3</v>
      </c>
      <c r="M5839" s="27"/>
    </row>
    <row r="5840" spans="1:13" ht="30" customHeight="1" x14ac:dyDescent="0.3">
      <c r="A5840" s="27">
        <f t="shared" si="66"/>
        <v>2027</v>
      </c>
      <c r="B5840" s="31">
        <v>45077</v>
      </c>
      <c r="C5840" s="31">
        <v>45077</v>
      </c>
      <c r="D5840" s="19" t="s">
        <v>601</v>
      </c>
      <c r="E5840" s="19" t="str">
        <f>IF(ISBLANK(LeaveTracker[[#This Row],[Employee Name]]),"-----",VLOOKUP(LeaveTracker[[#This Row],[Employee Name]],Employees[[Employee Name]:[Office]],7))</f>
        <v>MAHOGANY MARKET</v>
      </c>
      <c r="F5840" s="19" t="str">
        <f>IF(ISBLANK(LeaveTracker[[#This Row],[Employee Name]]),"-----",VLOOKUP(LeaveTracker[[#This Row],[Employee Name]],Employees[[Employee Name]:[Office]],6))</f>
        <v>REGULAR</v>
      </c>
      <c r="G5840" s="24">
        <v>45070</v>
      </c>
      <c r="H5840" s="24">
        <v>45070</v>
      </c>
      <c r="I5840" s="19" t="s">
        <v>81</v>
      </c>
      <c r="J5840" s="43" t="s">
        <v>1897</v>
      </c>
      <c r="K5840" s="61" t="str">
        <f ca="1">LeaveTracker[[#This Row],[Days]]&amp;" "&amp;LeaveTracker[[#This Row],[Type of Leave]]</f>
        <v>1 SL</v>
      </c>
      <c r="L5840" s="23">
        <f ca="1">NETWORKDAYS(LeaveTracker[[#This Row],[Start Date]],LeaveTracker[[#This Row],[End Date]],lstHolidays)</f>
        <v>1</v>
      </c>
      <c r="M5840" s="27"/>
    </row>
    <row r="5841" spans="1:13" ht="30" customHeight="1" x14ac:dyDescent="0.3">
      <c r="A5841" s="27">
        <f t="shared" si="66"/>
        <v>2028</v>
      </c>
      <c r="B5841" s="31">
        <v>45077</v>
      </c>
      <c r="C5841" s="31">
        <v>45072</v>
      </c>
      <c r="D5841" s="19" t="s">
        <v>601</v>
      </c>
      <c r="E5841" s="19" t="str">
        <f>IF(ISBLANK(LeaveTracker[[#This Row],[Employee Name]]),"-----",VLOOKUP(LeaveTracker[[#This Row],[Employee Name]],Employees[[Employee Name]:[Office]],7))</f>
        <v>MAHOGANY MARKET</v>
      </c>
      <c r="F5841" s="19" t="str">
        <f>IF(ISBLANK(LeaveTracker[[#This Row],[Employee Name]]),"-----",VLOOKUP(LeaveTracker[[#This Row],[Employee Name]],Employees[[Employee Name]:[Office]],6))</f>
        <v>REGULAR</v>
      </c>
      <c r="G5841" s="24">
        <v>45081</v>
      </c>
      <c r="H5841" s="24">
        <v>45081</v>
      </c>
      <c r="I5841" s="20" t="s">
        <v>298</v>
      </c>
      <c r="J5841" s="43" t="s">
        <v>1003</v>
      </c>
      <c r="K5841" s="61" t="str">
        <f>LeaveTracker[[#This Row],[Days]]&amp;" "&amp;LeaveTracker[[#This Row],[Type of Leave]]</f>
        <v>1 OTHER</v>
      </c>
      <c r="L5841" s="23">
        <v>1</v>
      </c>
      <c r="M5841" s="27"/>
    </row>
    <row r="5842" spans="1:13" ht="30" customHeight="1" x14ac:dyDescent="0.3">
      <c r="A5842" s="27">
        <f t="shared" si="66"/>
        <v>2029</v>
      </c>
      <c r="B5842" s="31">
        <v>45077</v>
      </c>
      <c r="C5842" s="31">
        <v>45072</v>
      </c>
      <c r="D5842" s="19" t="s">
        <v>601</v>
      </c>
      <c r="E5842" s="19" t="str">
        <f>IF(ISBLANK(LeaveTracker[[#This Row],[Employee Name]]),"-----",VLOOKUP(LeaveTracker[[#This Row],[Employee Name]],Employees[[Employee Name]:[Office]],7))</f>
        <v>MAHOGANY MARKET</v>
      </c>
      <c r="F5842" s="19" t="str">
        <f>IF(ISBLANK(LeaveTracker[[#This Row],[Employee Name]]),"-----",VLOOKUP(LeaveTracker[[#This Row],[Employee Name]],Employees[[Employee Name]:[Office]],6))</f>
        <v>REGULAR</v>
      </c>
      <c r="G5842" s="24">
        <v>45082</v>
      </c>
      <c r="H5842" s="24">
        <v>45082</v>
      </c>
      <c r="I5842" s="20" t="s">
        <v>82</v>
      </c>
      <c r="K5842" s="61" t="str">
        <f ca="1">LeaveTracker[[#This Row],[Days]]&amp;" "&amp;LeaveTracker[[#This Row],[Type of Leave]]</f>
        <v>1 VL</v>
      </c>
      <c r="L5842" s="23">
        <f ca="1">NETWORKDAYS(LeaveTracker[[#This Row],[Start Date]],LeaveTracker[[#This Row],[End Date]],lstHolidays)</f>
        <v>1</v>
      </c>
      <c r="M5842" s="27"/>
    </row>
    <row r="5843" spans="1:13" ht="30" customHeight="1" x14ac:dyDescent="0.3">
      <c r="A5843" s="27">
        <f t="shared" si="66"/>
        <v>2030</v>
      </c>
      <c r="B5843" s="31">
        <v>45077</v>
      </c>
      <c r="C5843" s="31">
        <v>45071</v>
      </c>
      <c r="D5843" s="19" t="s">
        <v>265</v>
      </c>
      <c r="E5843" s="19" t="str">
        <f>IF(ISBLANK(LeaveTracker[[#This Row],[Employee Name]]),"-----",VLOOKUP(LeaveTracker[[#This Row],[Employee Name]],Employees[[Employee Name]:[Office]],7))</f>
        <v>MO</v>
      </c>
      <c r="F5843" s="19" t="str">
        <f>IF(ISBLANK(LeaveTracker[[#This Row],[Employee Name]]),"-----",VLOOKUP(LeaveTracker[[#This Row],[Employee Name]],Employees[[Employee Name]:[Office]],6))</f>
        <v>REGULAR</v>
      </c>
      <c r="G5843" s="24">
        <v>45070</v>
      </c>
      <c r="H5843" s="24">
        <v>45070</v>
      </c>
      <c r="I5843" s="20" t="s">
        <v>81</v>
      </c>
      <c r="K5843" s="61" t="str">
        <f ca="1">LeaveTracker[[#This Row],[Days]]&amp;" "&amp;LeaveTracker[[#This Row],[Type of Leave]]</f>
        <v>1 SL</v>
      </c>
      <c r="L5843" s="23">
        <f ca="1">NETWORKDAYS(LeaveTracker[[#This Row],[Start Date]],LeaveTracker[[#This Row],[End Date]],lstHolidays)</f>
        <v>1</v>
      </c>
      <c r="M5843" s="27"/>
    </row>
    <row r="5844" spans="1:13" ht="30" customHeight="1" x14ac:dyDescent="0.3">
      <c r="A5844" s="27">
        <f t="shared" si="66"/>
        <v>2031</v>
      </c>
      <c r="B5844" s="31">
        <v>45077</v>
      </c>
      <c r="C5844" s="31">
        <v>45075</v>
      </c>
      <c r="D5844" s="19" t="s">
        <v>195</v>
      </c>
      <c r="E5844" s="19" t="str">
        <f>IF(ISBLANK(LeaveTracker[[#This Row],[Employee Name]]),"-----",VLOOKUP(LeaveTracker[[#This Row],[Employee Name]],Employees[[Employee Name]:[Office]],7))</f>
        <v>CCT</v>
      </c>
      <c r="F5844" s="19" t="str">
        <f>IF(ISBLANK(LeaveTracker[[#This Row],[Employee Name]]),"-----",VLOOKUP(LeaveTracker[[#This Row],[Employee Name]],Employees[[Employee Name]:[Office]],6))</f>
        <v>REGULAR</v>
      </c>
      <c r="G5844" s="24">
        <v>45071</v>
      </c>
      <c r="H5844" s="24">
        <v>45072</v>
      </c>
      <c r="I5844" s="20" t="s">
        <v>81</v>
      </c>
      <c r="K5844" s="61" t="str">
        <f ca="1">LeaveTracker[[#This Row],[Days]]&amp;" "&amp;LeaveTracker[[#This Row],[Type of Leave]]</f>
        <v>2 SL</v>
      </c>
      <c r="L5844" s="23">
        <f ca="1">NETWORKDAYS(LeaveTracker[[#This Row],[Start Date]],LeaveTracker[[#This Row],[End Date]],lstHolidays)</f>
        <v>2</v>
      </c>
      <c r="M5844" s="27"/>
    </row>
    <row r="5845" spans="1:13" ht="30" customHeight="1" x14ac:dyDescent="0.3">
      <c r="A5845" s="27">
        <f t="shared" si="66"/>
        <v>2032</v>
      </c>
      <c r="B5845" s="31">
        <v>45077</v>
      </c>
      <c r="C5845" s="31">
        <v>45050</v>
      </c>
      <c r="D5845" s="19" t="s">
        <v>1932</v>
      </c>
      <c r="E5845" s="19" t="str">
        <f>IF(ISBLANK(LeaveTracker[[#This Row],[Employee Name]]),"-----",VLOOKUP(LeaveTracker[[#This Row],[Employee Name]],Employees[[Employee Name]:[Office]],7))</f>
        <v>PICNIC GROVE</v>
      </c>
      <c r="F5845" s="19" t="str">
        <f>IF(ISBLANK(LeaveTracker[[#This Row],[Employee Name]]),"-----",VLOOKUP(LeaveTracker[[#This Row],[Employee Name]],Employees[[Employee Name]:[Office]],6))</f>
        <v>CASUAL</v>
      </c>
      <c r="G5845" s="24">
        <v>45069</v>
      </c>
      <c r="H5845" s="24">
        <v>45069</v>
      </c>
      <c r="I5845" s="20" t="s">
        <v>81</v>
      </c>
      <c r="K5845" s="61" t="str">
        <f ca="1">LeaveTracker[[#This Row],[Days]]&amp;" "&amp;LeaveTracker[[#This Row],[Type of Leave]]</f>
        <v>1 SL</v>
      </c>
      <c r="L5845" s="23">
        <f ca="1">NETWORKDAYS(LeaveTracker[[#This Row],[Start Date]],LeaveTracker[[#This Row],[End Date]],lstHolidays)</f>
        <v>1</v>
      </c>
      <c r="M5845" s="27"/>
    </row>
    <row r="5846" spans="1:13" ht="30" customHeight="1" x14ac:dyDescent="0.3">
      <c r="A5846" s="27">
        <f t="shared" si="66"/>
        <v>2033</v>
      </c>
      <c r="B5846" s="31">
        <v>45077</v>
      </c>
      <c r="C5846" s="31">
        <v>45076</v>
      </c>
      <c r="D5846" s="19" t="s">
        <v>1780</v>
      </c>
      <c r="E5846" s="19" t="str">
        <f>IF(ISBLANK(LeaveTracker[[#This Row],[Employee Name]]),"-----",VLOOKUP(LeaveTracker[[#This Row],[Employee Name]],Employees[[Employee Name]:[Office]],7))</f>
        <v>GSO</v>
      </c>
      <c r="F5846" s="19" t="str">
        <f>IF(ISBLANK(LeaveTracker[[#This Row],[Employee Name]]),"-----",VLOOKUP(LeaveTracker[[#This Row],[Employee Name]],Employees[[Employee Name]:[Office]],6))</f>
        <v>CASUAL</v>
      </c>
      <c r="G5846" s="24">
        <v>45075</v>
      </c>
      <c r="H5846" s="24">
        <v>45075</v>
      </c>
      <c r="I5846" s="20" t="s">
        <v>81</v>
      </c>
      <c r="K5846" s="61" t="str">
        <f ca="1">LeaveTracker[[#This Row],[Days]]&amp;" "&amp;LeaveTracker[[#This Row],[Type of Leave]]</f>
        <v>1 SL</v>
      </c>
      <c r="L5846" s="23">
        <f ca="1">NETWORKDAYS(LeaveTracker[[#This Row],[Start Date]],LeaveTracker[[#This Row],[End Date]],lstHolidays)</f>
        <v>1</v>
      </c>
      <c r="M5846" s="27"/>
    </row>
    <row r="5847" spans="1:13" ht="30" customHeight="1" x14ac:dyDescent="0.3">
      <c r="A5847" s="27">
        <f t="shared" si="66"/>
        <v>2034</v>
      </c>
      <c r="B5847" s="31">
        <v>45077</v>
      </c>
      <c r="C5847" s="31">
        <v>45075</v>
      </c>
      <c r="D5847" s="19" t="s">
        <v>186</v>
      </c>
      <c r="E5847" s="19" t="str">
        <f>IF(ISBLANK(LeaveTracker[[#This Row],[Employee Name]]),"-----",VLOOKUP(LeaveTracker[[#This Row],[Employee Name]],Employees[[Employee Name]:[Office]],7))</f>
        <v>CBO</v>
      </c>
      <c r="F5847" s="19" t="str">
        <f>IF(ISBLANK(LeaveTracker[[#This Row],[Employee Name]]),"-----",VLOOKUP(LeaveTracker[[#This Row],[Employee Name]],Employees[[Employee Name]:[Office]],6))</f>
        <v>REGULAR</v>
      </c>
      <c r="G5847" s="24">
        <v>45083</v>
      </c>
      <c r="H5847" s="24">
        <v>45083</v>
      </c>
      <c r="I5847" s="20" t="s">
        <v>82</v>
      </c>
      <c r="K5847" s="61" t="str">
        <f ca="1">LeaveTracker[[#This Row],[Days]]&amp;" "&amp;LeaveTracker[[#This Row],[Type of Leave]]</f>
        <v>1 VL</v>
      </c>
      <c r="L5847" s="23">
        <f ca="1">NETWORKDAYS(LeaveTracker[[#This Row],[Start Date]],LeaveTracker[[#This Row],[End Date]],lstHolidays)</f>
        <v>1</v>
      </c>
      <c r="M5847" s="27"/>
    </row>
    <row r="5848" spans="1:13" ht="30" customHeight="1" x14ac:dyDescent="0.3">
      <c r="A5848" s="27">
        <f t="shared" si="66"/>
        <v>2035</v>
      </c>
      <c r="B5848" s="31">
        <v>45077</v>
      </c>
      <c r="C5848" s="31">
        <v>45075</v>
      </c>
      <c r="D5848" s="19" t="s">
        <v>153</v>
      </c>
      <c r="E5848" s="19" t="str">
        <f>IF(ISBLANK(LeaveTracker[[#This Row],[Employee Name]]),"-----",VLOOKUP(LeaveTracker[[#This Row],[Employee Name]],Employees[[Employee Name]:[Office]],7))</f>
        <v>BPLO</v>
      </c>
      <c r="F5848" s="19" t="str">
        <f>IF(ISBLANK(LeaveTracker[[#This Row],[Employee Name]]),"-----",VLOOKUP(LeaveTracker[[#This Row],[Employee Name]],Employees[[Employee Name]:[Office]],6))</f>
        <v>REGULAR</v>
      </c>
      <c r="G5848" s="24">
        <v>45068</v>
      </c>
      <c r="H5848" s="24">
        <v>45072</v>
      </c>
      <c r="I5848" s="20" t="s">
        <v>81</v>
      </c>
      <c r="K5848" s="61" t="str">
        <f ca="1">LeaveTracker[[#This Row],[Days]]&amp;" "&amp;LeaveTracker[[#This Row],[Type of Leave]]</f>
        <v>5 SL</v>
      </c>
      <c r="L5848" s="23">
        <f ca="1">NETWORKDAYS(LeaveTracker[[#This Row],[Start Date]],LeaveTracker[[#This Row],[End Date]],lstHolidays)</f>
        <v>5</v>
      </c>
      <c r="M5848" s="27"/>
    </row>
    <row r="5849" spans="1:13" ht="30" customHeight="1" x14ac:dyDescent="0.3">
      <c r="A5849" s="27">
        <f t="shared" si="66"/>
        <v>2036</v>
      </c>
      <c r="B5849" s="31">
        <v>45077</v>
      </c>
      <c r="C5849" s="31">
        <v>45070</v>
      </c>
      <c r="D5849" s="19" t="s">
        <v>473</v>
      </c>
      <c r="E5849" s="19" t="str">
        <f>IF(ISBLANK(LeaveTracker[[#This Row],[Employee Name]]),"-----",VLOOKUP(LeaveTracker[[#This Row],[Employee Name]],Employees[[Employee Name]:[Office]],7))</f>
        <v>PIO</v>
      </c>
      <c r="F5849" s="19" t="str">
        <f>IF(ISBLANK(LeaveTracker[[#This Row],[Employee Name]]),"-----",VLOOKUP(LeaveTracker[[#This Row],[Employee Name]],Employees[[Employee Name]:[Office]],6))</f>
        <v>REGULAR</v>
      </c>
      <c r="G5849" s="24">
        <v>45068</v>
      </c>
      <c r="H5849" s="24">
        <v>45069</v>
      </c>
      <c r="I5849" s="20" t="s">
        <v>81</v>
      </c>
      <c r="K5849" s="61" t="str">
        <f ca="1">LeaveTracker[[#This Row],[Days]]&amp;" "&amp;LeaveTracker[[#This Row],[Type of Leave]]</f>
        <v>2 SL</v>
      </c>
      <c r="L5849" s="23">
        <f ca="1">NETWORKDAYS(LeaveTracker[[#This Row],[Start Date]],LeaveTracker[[#This Row],[End Date]],lstHolidays)</f>
        <v>2</v>
      </c>
      <c r="M5849" s="27"/>
    </row>
    <row r="5850" spans="1:13" ht="30" customHeight="1" x14ac:dyDescent="0.3">
      <c r="A5850" s="27">
        <f t="shared" si="66"/>
        <v>2037</v>
      </c>
      <c r="B5850" s="31">
        <v>45077</v>
      </c>
      <c r="C5850" s="31">
        <v>45075</v>
      </c>
      <c r="D5850" s="19" t="s">
        <v>693</v>
      </c>
      <c r="E5850" s="19" t="str">
        <f>IF(ISBLANK(LeaveTracker[[#This Row],[Employee Name]]),"-----",VLOOKUP(LeaveTracker[[#This Row],[Employee Name]],Employees[[Employee Name]:[Office]],7))</f>
        <v>VMO</v>
      </c>
      <c r="F5850" s="19" t="str">
        <f>IF(ISBLANK(LeaveTracker[[#This Row],[Employee Name]]),"-----",VLOOKUP(LeaveTracker[[#This Row],[Employee Name]],Employees[[Employee Name]:[Office]],6))</f>
        <v>REGULAR</v>
      </c>
      <c r="G5850" s="24">
        <v>45072</v>
      </c>
      <c r="H5850" s="24">
        <v>45072</v>
      </c>
      <c r="I5850" s="20" t="s">
        <v>81</v>
      </c>
      <c r="K5850" s="61" t="str">
        <f ca="1">LeaveTracker[[#This Row],[Days]]&amp;" "&amp;LeaveTracker[[#This Row],[Type of Leave]]</f>
        <v>1 SL</v>
      </c>
      <c r="L5850" s="23">
        <f ca="1">NETWORKDAYS(LeaveTracker[[#This Row],[Start Date]],LeaveTracker[[#This Row],[End Date]],lstHolidays)</f>
        <v>1</v>
      </c>
      <c r="M5850" s="27"/>
    </row>
    <row r="5851" spans="1:13" ht="30" customHeight="1" x14ac:dyDescent="0.3">
      <c r="A5851" s="27">
        <f t="shared" si="66"/>
        <v>2038</v>
      </c>
      <c r="B5851" s="31">
        <v>45077</v>
      </c>
      <c r="C5851" s="31">
        <v>45075</v>
      </c>
      <c r="D5851" s="19" t="s">
        <v>171</v>
      </c>
      <c r="E5851" s="19" t="str">
        <f>IF(ISBLANK(LeaveTracker[[#This Row],[Employee Name]]),"-----",VLOOKUP(LeaveTracker[[#This Row],[Employee Name]],Employees[[Employee Name]:[Office]],7))</f>
        <v>HRMO</v>
      </c>
      <c r="F5851" s="19" t="str">
        <f>IF(ISBLANK(LeaveTracker[[#This Row],[Employee Name]]),"-----",VLOOKUP(LeaveTracker[[#This Row],[Employee Name]],Employees[[Employee Name]:[Office]],6))</f>
        <v>REGULAR</v>
      </c>
      <c r="G5851" s="24">
        <v>45072</v>
      </c>
      <c r="H5851" s="24">
        <v>45072</v>
      </c>
      <c r="I5851" s="20" t="s">
        <v>81</v>
      </c>
      <c r="K5851" s="61" t="str">
        <f ca="1">LeaveTracker[[#This Row],[Days]]&amp;" "&amp;LeaveTracker[[#This Row],[Type of Leave]]</f>
        <v>1 SL</v>
      </c>
      <c r="L5851" s="23">
        <f ca="1">NETWORKDAYS(LeaveTracker[[#This Row],[Start Date]],LeaveTracker[[#This Row],[End Date]],lstHolidays)</f>
        <v>1</v>
      </c>
      <c r="M5851" s="27"/>
    </row>
    <row r="5852" spans="1:13" ht="30" customHeight="1" x14ac:dyDescent="0.3">
      <c r="A5852" s="27">
        <f t="shared" si="66"/>
        <v>2039</v>
      </c>
      <c r="B5852" s="31">
        <v>45077</v>
      </c>
      <c r="C5852" s="31">
        <v>45072</v>
      </c>
      <c r="D5852" s="19" t="s">
        <v>714</v>
      </c>
      <c r="E5852" s="19" t="str">
        <f>IF(ISBLANK(LeaveTracker[[#This Row],[Employee Name]]),"-----",VLOOKUP(LeaveTracker[[#This Row],[Employee Name]],Employees[[Employee Name]:[Office]],7))</f>
        <v>CBO</v>
      </c>
      <c r="F5852" s="19" t="str">
        <f>IF(ISBLANK(LeaveTracker[[#This Row],[Employee Name]]),"-----",VLOOKUP(LeaveTracker[[#This Row],[Employee Name]],Employees[[Employee Name]:[Office]],6))</f>
        <v>REGULAR</v>
      </c>
      <c r="G5852" s="24">
        <v>45078</v>
      </c>
      <c r="H5852" s="24">
        <v>45078</v>
      </c>
      <c r="I5852" s="19" t="s">
        <v>298</v>
      </c>
      <c r="J5852" s="43" t="s">
        <v>1003</v>
      </c>
      <c r="K5852" s="61" t="str">
        <f ca="1">LeaveTracker[[#This Row],[Days]]&amp;" "&amp;LeaveTracker[[#This Row],[Type of Leave]]</f>
        <v>1 OTHER</v>
      </c>
      <c r="L5852" s="23">
        <f ca="1">NETWORKDAYS(LeaveTracker[[#This Row],[Start Date]],LeaveTracker[[#This Row],[End Date]],lstHolidays)</f>
        <v>1</v>
      </c>
      <c r="M5852" s="27"/>
    </row>
    <row r="5853" spans="1:13" ht="30" customHeight="1" x14ac:dyDescent="0.3">
      <c r="A5853" s="27">
        <f t="shared" si="66"/>
        <v>2040</v>
      </c>
      <c r="B5853" s="31">
        <v>45077</v>
      </c>
      <c r="C5853" s="31">
        <v>45063</v>
      </c>
      <c r="D5853" s="19" t="s">
        <v>624</v>
      </c>
      <c r="E5853" s="19" t="str">
        <f>IF(ISBLANK(LeaveTracker[[#This Row],[Employee Name]]),"-----",VLOOKUP(LeaveTracker[[#This Row],[Employee Name]],Employees[[Employee Name]:[Office]],7))</f>
        <v>CTO</v>
      </c>
      <c r="F5853" s="19" t="str">
        <f>IF(ISBLANK(LeaveTracker[[#This Row],[Employee Name]]),"-----",VLOOKUP(LeaveTracker[[#This Row],[Employee Name]],Employees[[Employee Name]:[Office]],6))</f>
        <v>REGULAR</v>
      </c>
      <c r="G5853" s="24">
        <v>45071</v>
      </c>
      <c r="H5853" s="24">
        <v>45071</v>
      </c>
      <c r="I5853" s="20" t="s">
        <v>82</v>
      </c>
      <c r="K5853" s="61" t="str">
        <f ca="1">LeaveTracker[[#This Row],[Days]]&amp;" "&amp;LeaveTracker[[#This Row],[Type of Leave]]</f>
        <v>1 VL</v>
      </c>
      <c r="L5853" s="23">
        <f ca="1">NETWORKDAYS(LeaveTracker[[#This Row],[Start Date]],LeaveTracker[[#This Row],[End Date]],lstHolidays)</f>
        <v>1</v>
      </c>
      <c r="M5853" s="27"/>
    </row>
    <row r="5854" spans="1:13" ht="30" customHeight="1" x14ac:dyDescent="0.3">
      <c r="A5854" s="27">
        <f t="shared" si="66"/>
        <v>2041</v>
      </c>
      <c r="B5854" s="31">
        <v>45077</v>
      </c>
      <c r="C5854" s="31">
        <v>45063</v>
      </c>
      <c r="D5854" s="19" t="s">
        <v>624</v>
      </c>
      <c r="E5854" s="19" t="str">
        <f>IF(ISBLANK(LeaveTracker[[#This Row],[Employee Name]]),"-----",VLOOKUP(LeaveTracker[[#This Row],[Employee Name]],Employees[[Employee Name]:[Office]],7))</f>
        <v>CTO</v>
      </c>
      <c r="F5854" s="19" t="str">
        <f>IF(ISBLANK(LeaveTracker[[#This Row],[Employee Name]]),"-----",VLOOKUP(LeaveTracker[[#This Row],[Employee Name]],Employees[[Employee Name]:[Office]],6))</f>
        <v>REGULAR</v>
      </c>
      <c r="G5854" s="24">
        <v>45075</v>
      </c>
      <c r="H5854" s="24">
        <v>45075</v>
      </c>
      <c r="I5854" s="20" t="s">
        <v>82</v>
      </c>
      <c r="K5854" s="61" t="str">
        <f ca="1">LeaveTracker[[#This Row],[Days]]&amp;" "&amp;LeaveTracker[[#This Row],[Type of Leave]]</f>
        <v>1 VL</v>
      </c>
      <c r="L5854" s="23">
        <f ca="1">NETWORKDAYS(LeaveTracker[[#This Row],[Start Date]],LeaveTracker[[#This Row],[End Date]],lstHolidays)</f>
        <v>1</v>
      </c>
      <c r="M5854" s="27"/>
    </row>
    <row r="5855" spans="1:13" ht="30" customHeight="1" x14ac:dyDescent="0.3">
      <c r="A5855" s="27">
        <f t="shared" si="66"/>
        <v>2042</v>
      </c>
      <c r="B5855" s="31">
        <v>45077</v>
      </c>
      <c r="C5855" s="31">
        <v>45072</v>
      </c>
      <c r="D5855" s="19" t="s">
        <v>1769</v>
      </c>
      <c r="E5855" s="19" t="str">
        <f>IF(ISBLANK(LeaveTracker[[#This Row],[Employee Name]]),"-----",VLOOKUP(LeaveTracker[[#This Row],[Employee Name]],Employees[[Employee Name]:[Office]],7))</f>
        <v>CEO</v>
      </c>
      <c r="F5855" s="19" t="str">
        <f>IF(ISBLANK(LeaveTracker[[#This Row],[Employee Name]]),"-----",VLOOKUP(LeaveTracker[[#This Row],[Employee Name]],Employees[[Employee Name]:[Office]],6))</f>
        <v>CASUAL</v>
      </c>
      <c r="G5855" s="24">
        <v>45071</v>
      </c>
      <c r="H5855" s="24">
        <v>45071</v>
      </c>
      <c r="I5855" s="20" t="s">
        <v>81</v>
      </c>
      <c r="K5855" s="61" t="str">
        <f ca="1">LeaveTracker[[#This Row],[Days]]&amp;" "&amp;LeaveTracker[[#This Row],[Type of Leave]]</f>
        <v>1 SL</v>
      </c>
      <c r="L5855" s="23">
        <f ca="1">NETWORKDAYS(LeaveTracker[[#This Row],[Start Date]],LeaveTracker[[#This Row],[End Date]],lstHolidays)</f>
        <v>1</v>
      </c>
      <c r="M5855" s="27"/>
    </row>
    <row r="5856" spans="1:13" ht="30" customHeight="1" x14ac:dyDescent="0.3">
      <c r="A5856" s="27">
        <f t="shared" si="66"/>
        <v>2043</v>
      </c>
      <c r="B5856" s="31">
        <v>45077</v>
      </c>
      <c r="C5856" s="31">
        <v>45071</v>
      </c>
      <c r="D5856" s="19" t="s">
        <v>1894</v>
      </c>
      <c r="E5856" s="19" t="str">
        <f>IF(ISBLANK(LeaveTracker[[#This Row],[Employee Name]]),"-----",VLOOKUP(LeaveTracker[[#This Row],[Employee Name]],Employees[[Employee Name]:[Office]],7))</f>
        <v>VMO/SP</v>
      </c>
      <c r="F5856" s="19" t="str">
        <f>IF(ISBLANK(LeaveTracker[[#This Row],[Employee Name]]),"-----",VLOOKUP(LeaveTracker[[#This Row],[Employee Name]],Employees[[Employee Name]:[Office]],6))</f>
        <v>CASUAL</v>
      </c>
      <c r="G5856" s="24">
        <v>45080</v>
      </c>
      <c r="H5856" s="24">
        <v>45081</v>
      </c>
      <c r="I5856" s="20" t="s">
        <v>82</v>
      </c>
      <c r="K5856" s="61" t="str">
        <f>LeaveTracker[[#This Row],[Days]]&amp;" "&amp;LeaveTracker[[#This Row],[Type of Leave]]</f>
        <v>1 VL</v>
      </c>
      <c r="L5856" s="23">
        <v>1</v>
      </c>
      <c r="M5856" s="27"/>
    </row>
    <row r="5857" spans="1:13" ht="30" customHeight="1" x14ac:dyDescent="0.3">
      <c r="A5857" s="27">
        <f t="shared" si="66"/>
        <v>2044</v>
      </c>
      <c r="B5857" s="31">
        <v>45077</v>
      </c>
      <c r="C5857" s="31">
        <v>45068</v>
      </c>
      <c r="D5857" s="19" t="s">
        <v>2382</v>
      </c>
      <c r="E5857" s="19" t="str">
        <f>IF(ISBLANK(LeaveTracker[[#This Row],[Employee Name]]),"-----",VLOOKUP(LeaveTracker[[#This Row],[Employee Name]],Employees[[Employee Name]:[Office]],7))</f>
        <v>CENRO</v>
      </c>
      <c r="F5857" s="19" t="str">
        <f>IF(ISBLANK(LeaveTracker[[#This Row],[Employee Name]]),"-----",VLOOKUP(LeaveTracker[[#This Row],[Employee Name]],Employees[[Employee Name]:[Office]],6))</f>
        <v>REGULAR</v>
      </c>
      <c r="G5857" s="24">
        <v>45064</v>
      </c>
      <c r="H5857" s="24">
        <v>45065</v>
      </c>
      <c r="I5857" s="20" t="s">
        <v>81</v>
      </c>
      <c r="K5857" s="61" t="str">
        <f ca="1">LeaveTracker[[#This Row],[Days]]&amp;" "&amp;LeaveTracker[[#This Row],[Type of Leave]]</f>
        <v>2 SL</v>
      </c>
      <c r="L5857" s="23">
        <f ca="1">NETWORKDAYS(LeaveTracker[[#This Row],[Start Date]],LeaveTracker[[#This Row],[End Date]],lstHolidays)</f>
        <v>2</v>
      </c>
      <c r="M5857" s="27"/>
    </row>
    <row r="5858" spans="1:13" ht="30" customHeight="1" x14ac:dyDescent="0.3">
      <c r="A5858" s="27">
        <f t="shared" si="66"/>
        <v>2045</v>
      </c>
      <c r="B5858" s="31">
        <v>45077</v>
      </c>
      <c r="C5858" s="31">
        <v>45073</v>
      </c>
      <c r="D5858" s="19" t="s">
        <v>2382</v>
      </c>
      <c r="E5858" s="19" t="str">
        <f>IF(ISBLANK(LeaveTracker[[#This Row],[Employee Name]]),"-----",VLOOKUP(LeaveTracker[[#This Row],[Employee Name]],Employees[[Employee Name]:[Office]],7))</f>
        <v>CENRO</v>
      </c>
      <c r="F5858" s="19" t="str">
        <f>IF(ISBLANK(LeaveTracker[[#This Row],[Employee Name]]),"-----",VLOOKUP(LeaveTracker[[#This Row],[Employee Name]],Employees[[Employee Name]:[Office]],6))</f>
        <v>REGULAR</v>
      </c>
      <c r="G5858" s="24">
        <v>45006</v>
      </c>
      <c r="H5858" s="24">
        <v>45006</v>
      </c>
      <c r="I5858" s="20" t="s">
        <v>81</v>
      </c>
      <c r="K5858" s="61" t="str">
        <f ca="1">LeaveTracker[[#This Row],[Days]]&amp;" "&amp;LeaveTracker[[#This Row],[Type of Leave]]</f>
        <v>1 SL</v>
      </c>
      <c r="L5858" s="23">
        <f ca="1">NETWORKDAYS(LeaveTracker[[#This Row],[Start Date]],LeaveTracker[[#This Row],[End Date]],lstHolidays)</f>
        <v>1</v>
      </c>
      <c r="M5858" s="27"/>
    </row>
    <row r="5859" spans="1:13" ht="30" customHeight="1" x14ac:dyDescent="0.3">
      <c r="A5859" s="27">
        <f t="shared" ref="A5859:A5923" si="67">A5858+1</f>
        <v>2046</v>
      </c>
      <c r="B5859" s="31">
        <v>45077</v>
      </c>
      <c r="C5859" s="31">
        <v>45073</v>
      </c>
      <c r="D5859" s="19" t="s">
        <v>2382</v>
      </c>
      <c r="E5859" s="19" t="str">
        <f>IF(ISBLANK(LeaveTracker[[#This Row],[Employee Name]]),"-----",VLOOKUP(LeaveTracker[[#This Row],[Employee Name]],Employees[[Employee Name]:[Office]],7))</f>
        <v>CENRO</v>
      </c>
      <c r="F5859" s="19" t="str">
        <f>IF(ISBLANK(LeaveTracker[[#This Row],[Employee Name]]),"-----",VLOOKUP(LeaveTracker[[#This Row],[Employee Name]],Employees[[Employee Name]:[Office]],6))</f>
        <v>REGULAR</v>
      </c>
      <c r="G5859" s="24">
        <v>45008</v>
      </c>
      <c r="H5859" s="24">
        <v>45009</v>
      </c>
      <c r="I5859" s="20" t="s">
        <v>81</v>
      </c>
      <c r="K5859" s="61" t="str">
        <f ca="1">LeaveTracker[[#This Row],[Days]]&amp;" "&amp;LeaveTracker[[#This Row],[Type of Leave]]</f>
        <v>2 SL</v>
      </c>
      <c r="L5859" s="23">
        <f ca="1">NETWORKDAYS(LeaveTracker[[#This Row],[Start Date]],LeaveTracker[[#This Row],[End Date]],lstHolidays)</f>
        <v>2</v>
      </c>
      <c r="M5859" s="27"/>
    </row>
    <row r="5860" spans="1:13" ht="30" customHeight="1" x14ac:dyDescent="0.3">
      <c r="A5860" s="27">
        <f t="shared" si="67"/>
        <v>2047</v>
      </c>
      <c r="B5860" s="31">
        <v>45077</v>
      </c>
      <c r="C5860" s="31">
        <v>45072</v>
      </c>
      <c r="D5860" s="19" t="s">
        <v>1739</v>
      </c>
      <c r="E5860" s="19" t="str">
        <f>IF(ISBLANK(LeaveTracker[[#This Row],[Employee Name]]),"-----",VLOOKUP(LeaveTracker[[#This Row],[Employee Name]],Employees[[Employee Name]:[Office]],7))</f>
        <v>TCNHS-ISHS</v>
      </c>
      <c r="F5860" s="19" t="str">
        <f>IF(ISBLANK(LeaveTracker[[#This Row],[Employee Name]]),"-----",VLOOKUP(LeaveTracker[[#This Row],[Employee Name]],Employees[[Employee Name]:[Office]],6))</f>
        <v>CASUAL</v>
      </c>
      <c r="G5860" s="24">
        <v>45070</v>
      </c>
      <c r="H5860" s="24">
        <v>45070</v>
      </c>
      <c r="I5860" s="20" t="s">
        <v>81</v>
      </c>
      <c r="K5860" s="61" t="str">
        <f ca="1">LeaveTracker[[#This Row],[Days]]&amp;" "&amp;LeaveTracker[[#This Row],[Type of Leave]]</f>
        <v>1 SL</v>
      </c>
      <c r="L5860" s="23">
        <f ca="1">NETWORKDAYS(LeaveTracker[[#This Row],[Start Date]],LeaveTracker[[#This Row],[End Date]],lstHolidays)</f>
        <v>1</v>
      </c>
      <c r="M5860" s="27"/>
    </row>
    <row r="5861" spans="1:13" ht="30" customHeight="1" x14ac:dyDescent="0.3">
      <c r="A5861" s="27">
        <f t="shared" si="67"/>
        <v>2048</v>
      </c>
      <c r="B5861" s="31">
        <v>45077</v>
      </c>
      <c r="C5861" s="31">
        <v>45072</v>
      </c>
      <c r="D5861" s="19" t="s">
        <v>1739</v>
      </c>
      <c r="E5861" s="19" t="str">
        <f>IF(ISBLANK(LeaveTracker[[#This Row],[Employee Name]]),"-----",VLOOKUP(LeaveTracker[[#This Row],[Employee Name]],Employees[[Employee Name]:[Office]],7))</f>
        <v>TCNHS-ISHS</v>
      </c>
      <c r="F5861" s="19" t="str">
        <f>IF(ISBLANK(LeaveTracker[[#This Row],[Employee Name]]),"-----",VLOOKUP(LeaveTracker[[#This Row],[Employee Name]],Employees[[Employee Name]:[Office]],6))</f>
        <v>CASUAL</v>
      </c>
      <c r="G5861" s="24">
        <v>45075</v>
      </c>
      <c r="H5861" s="24">
        <v>45076</v>
      </c>
      <c r="I5861" s="20" t="s">
        <v>81</v>
      </c>
      <c r="K5861" s="61" t="str">
        <f ca="1">LeaveTracker[[#This Row],[Days]]&amp;" "&amp;LeaveTracker[[#This Row],[Type of Leave]]</f>
        <v>2 SL</v>
      </c>
      <c r="L5861" s="23">
        <f ca="1">NETWORKDAYS(LeaveTracker[[#This Row],[Start Date]],LeaveTracker[[#This Row],[End Date]],lstHolidays)</f>
        <v>2</v>
      </c>
      <c r="M5861" s="27"/>
    </row>
    <row r="5862" spans="1:13" ht="30" customHeight="1" x14ac:dyDescent="0.3">
      <c r="A5862" s="27">
        <f t="shared" si="67"/>
        <v>2049</v>
      </c>
      <c r="B5862" s="31">
        <v>45077</v>
      </c>
      <c r="C5862" s="31">
        <v>45075</v>
      </c>
      <c r="D5862" s="19" t="s">
        <v>1866</v>
      </c>
      <c r="E5862" s="19" t="str">
        <f>IF(ISBLANK(LeaveTracker[[#This Row],[Employee Name]]),"-----",VLOOKUP(LeaveTracker[[#This Row],[Employee Name]],Employees[[Employee Name]:[Office]],7))</f>
        <v>GSO</v>
      </c>
      <c r="F5862" s="19" t="str">
        <f>IF(ISBLANK(LeaveTracker[[#This Row],[Employee Name]]),"-----",VLOOKUP(LeaveTracker[[#This Row],[Employee Name]],Employees[[Employee Name]:[Office]],6))</f>
        <v>CASUAL</v>
      </c>
      <c r="G5862" s="24">
        <v>45072</v>
      </c>
      <c r="H5862" s="24">
        <v>45072</v>
      </c>
      <c r="I5862" s="19" t="s">
        <v>298</v>
      </c>
      <c r="J5862" s="43" t="s">
        <v>1003</v>
      </c>
      <c r="K5862" s="61" t="str">
        <f ca="1">LeaveTracker[[#This Row],[Days]]&amp;" "&amp;LeaveTracker[[#This Row],[Type of Leave]]</f>
        <v>1 OTHER</v>
      </c>
      <c r="L5862" s="23">
        <f ca="1">NETWORKDAYS(LeaveTracker[[#This Row],[Start Date]],LeaveTracker[[#This Row],[End Date]],lstHolidays)</f>
        <v>1</v>
      </c>
      <c r="M5862" s="27"/>
    </row>
    <row r="5863" spans="1:13" ht="30" customHeight="1" x14ac:dyDescent="0.3">
      <c r="A5863" s="27">
        <f t="shared" si="67"/>
        <v>2050</v>
      </c>
      <c r="B5863" s="31">
        <v>45077</v>
      </c>
      <c r="C5863" s="31">
        <v>45070</v>
      </c>
      <c r="D5863" s="19" t="s">
        <v>1840</v>
      </c>
      <c r="E5863" s="19" t="str">
        <f>IF(ISBLANK(LeaveTracker[[#This Row],[Employee Name]]),"-----",VLOOKUP(LeaveTracker[[#This Row],[Employee Name]],Employees[[Employee Name]:[Office]],7))</f>
        <v>ONT</v>
      </c>
      <c r="F5863" s="19" t="str">
        <f>IF(ISBLANK(LeaveTracker[[#This Row],[Employee Name]]),"-----",VLOOKUP(LeaveTracker[[#This Row],[Employee Name]],Employees[[Employee Name]:[Office]],6))</f>
        <v>CASUAL</v>
      </c>
      <c r="G5863" s="24">
        <v>45102</v>
      </c>
      <c r="H5863" s="24">
        <v>45102</v>
      </c>
      <c r="I5863" s="19" t="s">
        <v>298</v>
      </c>
      <c r="J5863" s="43" t="s">
        <v>1003</v>
      </c>
      <c r="K5863" s="61" t="str">
        <f>LeaveTracker[[#This Row],[Days]]&amp;" "&amp;LeaveTracker[[#This Row],[Type of Leave]]</f>
        <v>1 OTHER</v>
      </c>
      <c r="L5863" s="23">
        <v>1</v>
      </c>
      <c r="M5863" s="27"/>
    </row>
    <row r="5864" spans="1:13" ht="30" customHeight="1" x14ac:dyDescent="0.3">
      <c r="A5864" s="27">
        <f t="shared" si="67"/>
        <v>2051</v>
      </c>
      <c r="B5864" s="31">
        <v>45077</v>
      </c>
      <c r="C5864" s="31">
        <v>45070</v>
      </c>
      <c r="D5864" s="19" t="s">
        <v>1840</v>
      </c>
      <c r="E5864" s="19" t="str">
        <f>IF(ISBLANK(LeaveTracker[[#This Row],[Employee Name]]),"-----",VLOOKUP(LeaveTracker[[#This Row],[Employee Name]],Employees[[Employee Name]:[Office]],7))</f>
        <v>ONT</v>
      </c>
      <c r="F5864" s="19" t="str">
        <f>IF(ISBLANK(LeaveTracker[[#This Row],[Employee Name]]),"-----",VLOOKUP(LeaveTracker[[#This Row],[Employee Name]],Employees[[Employee Name]:[Office]],6))</f>
        <v>CASUAL</v>
      </c>
      <c r="G5864" s="24">
        <v>45078</v>
      </c>
      <c r="H5864" s="24">
        <v>45078</v>
      </c>
      <c r="I5864" s="19" t="s">
        <v>298</v>
      </c>
      <c r="J5864" s="43" t="s">
        <v>1003</v>
      </c>
      <c r="K5864" s="61" t="str">
        <f ca="1">LeaveTracker[[#This Row],[Days]]&amp;" "&amp;LeaveTracker[[#This Row],[Type of Leave]]</f>
        <v>1 OTHER</v>
      </c>
      <c r="L5864" s="23">
        <f ca="1">NETWORKDAYS(LeaveTracker[[#This Row],[Start Date]],LeaveTracker[[#This Row],[End Date]],lstHolidays)</f>
        <v>1</v>
      </c>
      <c r="M5864" s="27"/>
    </row>
    <row r="5865" spans="1:13" ht="30" customHeight="1" x14ac:dyDescent="0.3">
      <c r="A5865" s="27">
        <f t="shared" si="67"/>
        <v>2052</v>
      </c>
      <c r="B5865" s="31">
        <v>45077</v>
      </c>
      <c r="C5865" s="31">
        <v>45071</v>
      </c>
      <c r="D5865" s="19" t="s">
        <v>1828</v>
      </c>
      <c r="E5865" s="19" t="str">
        <f>IF(ISBLANK(LeaveTracker[[#This Row],[Employee Name]]),"-----",VLOOKUP(LeaveTracker[[#This Row],[Employee Name]],Employees[[Employee Name]:[Office]],7))</f>
        <v>ONT</v>
      </c>
      <c r="F5865" s="19" t="str">
        <f>IF(ISBLANK(LeaveTracker[[#This Row],[Employee Name]]),"-----",VLOOKUP(LeaveTracker[[#This Row],[Employee Name]],Employees[[Employee Name]:[Office]],6))</f>
        <v>CASUAL</v>
      </c>
      <c r="G5865" s="24">
        <v>45083</v>
      </c>
      <c r="H5865" s="24">
        <v>45087</v>
      </c>
      <c r="I5865" s="20" t="s">
        <v>82</v>
      </c>
      <c r="K5865" s="61" t="str">
        <f>LeaveTracker[[#This Row],[Days]]&amp;" "&amp;LeaveTracker[[#This Row],[Type of Leave]]</f>
        <v>5 VL</v>
      </c>
      <c r="L5865" s="23">
        <v>5</v>
      </c>
      <c r="M5865" s="27"/>
    </row>
    <row r="5866" spans="1:13" ht="30" customHeight="1" x14ac:dyDescent="0.3">
      <c r="A5866" s="27">
        <f t="shared" si="67"/>
        <v>2053</v>
      </c>
      <c r="B5866" s="31">
        <v>45077</v>
      </c>
      <c r="C5866" s="31">
        <v>45065</v>
      </c>
      <c r="D5866" s="19" t="s">
        <v>1818</v>
      </c>
      <c r="E5866" s="19" t="str">
        <f>IF(ISBLANK(LeaveTracker[[#This Row],[Employee Name]]),"-----",VLOOKUP(LeaveTracker[[#This Row],[Employee Name]],Employees[[Employee Name]:[Office]],7))</f>
        <v>ONT</v>
      </c>
      <c r="F5866" s="19" t="str">
        <f>IF(ISBLANK(LeaveTracker[[#This Row],[Employee Name]]),"-----",VLOOKUP(LeaveTracker[[#This Row],[Employee Name]],Employees[[Employee Name]:[Office]],6))</f>
        <v>CASUAL</v>
      </c>
      <c r="G5866" s="21">
        <v>45064</v>
      </c>
      <c r="H5866" s="24">
        <v>45064</v>
      </c>
      <c r="I5866" s="20" t="s">
        <v>81</v>
      </c>
      <c r="K5866" s="61" t="str">
        <f ca="1">LeaveTracker[[#This Row],[Days]]&amp;" "&amp;LeaveTracker[[#This Row],[Type of Leave]]</f>
        <v>1 SL</v>
      </c>
      <c r="L5866" s="23">
        <f ca="1">NETWORKDAYS(LeaveTracker[[#This Row],[Start Date]],LeaveTracker[[#This Row],[End Date]],lstHolidays)</f>
        <v>1</v>
      </c>
      <c r="M5866" s="27"/>
    </row>
    <row r="5867" spans="1:13" ht="30" customHeight="1" x14ac:dyDescent="0.3">
      <c r="A5867" s="27">
        <f t="shared" si="67"/>
        <v>2054</v>
      </c>
      <c r="B5867" s="31">
        <v>45077</v>
      </c>
      <c r="C5867" s="31">
        <v>45065</v>
      </c>
      <c r="D5867" s="19" t="s">
        <v>1818</v>
      </c>
      <c r="E5867" s="19" t="str">
        <f>IF(ISBLANK(LeaveTracker[[#This Row],[Employee Name]]),"-----",VLOOKUP(LeaveTracker[[#This Row],[Employee Name]],Employees[[Employee Name]:[Office]],7))</f>
        <v>ONT</v>
      </c>
      <c r="F5867" s="19" t="str">
        <f>IF(ISBLANK(LeaveTracker[[#This Row],[Employee Name]]),"-----",VLOOKUP(LeaveTracker[[#This Row],[Employee Name]],Employees[[Employee Name]:[Office]],6))</f>
        <v>CASUAL</v>
      </c>
      <c r="G5867" s="24">
        <v>45075</v>
      </c>
      <c r="H5867" s="24">
        <v>45077</v>
      </c>
      <c r="I5867" s="19" t="s">
        <v>298</v>
      </c>
      <c r="J5867" s="43" t="s">
        <v>1003</v>
      </c>
      <c r="K5867" s="61" t="str">
        <f ca="1">LeaveTracker[[#This Row],[Days]]&amp;" "&amp;LeaveTracker[[#This Row],[Type of Leave]]</f>
        <v>3 OTHER</v>
      </c>
      <c r="L5867" s="23">
        <f ca="1">NETWORKDAYS(LeaveTracker[[#This Row],[Start Date]],LeaveTracker[[#This Row],[End Date]],lstHolidays)</f>
        <v>3</v>
      </c>
      <c r="M5867" s="27"/>
    </row>
    <row r="5868" spans="1:13" ht="30" customHeight="1" x14ac:dyDescent="0.3">
      <c r="A5868" s="27">
        <f t="shared" si="67"/>
        <v>2055</v>
      </c>
      <c r="B5868" s="31">
        <v>45077</v>
      </c>
      <c r="C5868" s="31">
        <v>45071</v>
      </c>
      <c r="D5868" s="19" t="s">
        <v>1791</v>
      </c>
      <c r="E5868" s="19" t="str">
        <f>IF(ISBLANK(LeaveTracker[[#This Row],[Employee Name]]),"-----",VLOOKUP(LeaveTracker[[#This Row],[Employee Name]],Employees[[Employee Name]:[Office]],7))</f>
        <v>NUTRITION OFFICE</v>
      </c>
      <c r="F5868" s="19" t="str">
        <f>IF(ISBLANK(LeaveTracker[[#This Row],[Employee Name]]),"-----",VLOOKUP(LeaveTracker[[#This Row],[Employee Name]],Employees[[Employee Name]:[Office]],6))</f>
        <v>REGULAR</v>
      </c>
      <c r="G5868" s="24">
        <v>45078</v>
      </c>
      <c r="H5868" s="24">
        <v>45092</v>
      </c>
      <c r="I5868" s="20" t="s">
        <v>82</v>
      </c>
      <c r="K5868" s="61" t="str">
        <f ca="1">LeaveTracker[[#This Row],[Days]]&amp;" "&amp;LeaveTracker[[#This Row],[Type of Leave]]</f>
        <v>11 VL</v>
      </c>
      <c r="L5868" s="23">
        <f ca="1">NETWORKDAYS(LeaveTracker[[#This Row],[Start Date]],LeaveTracker[[#This Row],[End Date]],lstHolidays)</f>
        <v>11</v>
      </c>
      <c r="M5868" s="27"/>
    </row>
    <row r="5869" spans="1:13" ht="30" customHeight="1" x14ac:dyDescent="0.3">
      <c r="A5869" s="27">
        <f t="shared" si="67"/>
        <v>2056</v>
      </c>
      <c r="B5869" s="31">
        <v>45077</v>
      </c>
      <c r="C5869" s="31">
        <v>45077</v>
      </c>
      <c r="D5869" s="19" t="s">
        <v>2020</v>
      </c>
      <c r="E5869" s="19" t="str">
        <f>IF(ISBLANK(LeaveTracker[[#This Row],[Employee Name]]),"-----",VLOOKUP(LeaveTracker[[#This Row],[Employee Name]],Employees[[Employee Name]:[Office]],7))</f>
        <v>HRMO</v>
      </c>
      <c r="F5869" s="19" t="str">
        <f>IF(ISBLANK(LeaveTracker[[#This Row],[Employee Name]]),"-----",VLOOKUP(LeaveTracker[[#This Row],[Employee Name]],Employees[[Employee Name]:[Office]],6))</f>
        <v>REGULAR</v>
      </c>
      <c r="G5869" s="24">
        <v>45079</v>
      </c>
      <c r="H5869" s="24">
        <v>45086</v>
      </c>
      <c r="I5869" s="20" t="s">
        <v>82</v>
      </c>
      <c r="K5869" s="61" t="str">
        <f ca="1">LeaveTracker[[#This Row],[Days]]&amp;" "&amp;LeaveTracker[[#This Row],[Type of Leave]]</f>
        <v>6 VL</v>
      </c>
      <c r="L5869" s="23">
        <f ca="1">NETWORKDAYS(LeaveTracker[[#This Row],[Start Date]],LeaveTracker[[#This Row],[End Date]],lstHolidays)</f>
        <v>6</v>
      </c>
      <c r="M5869" s="27"/>
    </row>
    <row r="5870" spans="1:13" ht="30" customHeight="1" x14ac:dyDescent="0.3">
      <c r="A5870" s="27">
        <f t="shared" si="67"/>
        <v>2057</v>
      </c>
      <c r="B5870" s="31">
        <v>45077</v>
      </c>
      <c r="C5870" s="31">
        <v>45069</v>
      </c>
      <c r="D5870" s="19" t="s">
        <v>1911</v>
      </c>
      <c r="E5870" s="19" t="str">
        <f>IF(ISBLANK(LeaveTracker[[#This Row],[Employee Name]]),"-----",VLOOKUP(LeaveTracker[[#This Row],[Employee Name]],Employees[[Employee Name]:[Office]],7))</f>
        <v>PICNIC GROVE</v>
      </c>
      <c r="F5870" s="19" t="str">
        <f>IF(ISBLANK(LeaveTracker[[#This Row],[Employee Name]]),"-----",VLOOKUP(LeaveTracker[[#This Row],[Employee Name]],Employees[[Employee Name]:[Office]],6))</f>
        <v>CASUAL</v>
      </c>
      <c r="G5870" s="24">
        <v>45065</v>
      </c>
      <c r="H5870" s="24">
        <v>45068</v>
      </c>
      <c r="I5870" s="20" t="s">
        <v>81</v>
      </c>
      <c r="K5870" s="61" t="str">
        <f>LeaveTracker[[#This Row],[Days]]&amp;" "&amp;LeaveTracker[[#This Row],[Type of Leave]]</f>
        <v>4 SL</v>
      </c>
      <c r="L5870" s="23">
        <v>4</v>
      </c>
      <c r="M5870" s="27"/>
    </row>
    <row r="5871" spans="1:13" ht="30" customHeight="1" x14ac:dyDescent="0.3">
      <c r="A5871" s="27">
        <f t="shared" si="67"/>
        <v>2058</v>
      </c>
      <c r="B5871" s="31">
        <v>45077</v>
      </c>
      <c r="C5871" s="31">
        <v>45076</v>
      </c>
      <c r="D5871" s="19" t="s">
        <v>1796</v>
      </c>
      <c r="E5871" s="19" t="str">
        <f>IF(ISBLANK(LeaveTracker[[#This Row],[Employee Name]]),"-----",VLOOKUP(LeaveTracker[[#This Row],[Employee Name]],Employees[[Employee Name]:[Office]],7))</f>
        <v>PICNIC GROVE</v>
      </c>
      <c r="F5871" s="19" t="str">
        <f>IF(ISBLANK(LeaveTracker[[#This Row],[Employee Name]]),"-----",VLOOKUP(LeaveTracker[[#This Row],[Employee Name]],Employees[[Employee Name]:[Office]],6))</f>
        <v>CASUAL</v>
      </c>
      <c r="G5871" s="24">
        <v>45073</v>
      </c>
      <c r="H5871" s="24">
        <v>45075</v>
      </c>
      <c r="I5871" s="20" t="s">
        <v>81</v>
      </c>
      <c r="K5871" s="61" t="str">
        <f>LeaveTracker[[#This Row],[Days]]&amp;" "&amp;LeaveTracker[[#This Row],[Type of Leave]]</f>
        <v>3 SL</v>
      </c>
      <c r="L5871" s="23">
        <v>3</v>
      </c>
      <c r="M5871" s="27"/>
    </row>
    <row r="5872" spans="1:13" ht="30" customHeight="1" x14ac:dyDescent="0.3">
      <c r="A5872" s="27">
        <f t="shared" si="67"/>
        <v>2059</v>
      </c>
      <c r="B5872" s="31">
        <v>45077</v>
      </c>
      <c r="C5872" s="31">
        <v>45076</v>
      </c>
      <c r="D5872" s="19" t="s">
        <v>676</v>
      </c>
      <c r="E5872" s="19" t="str">
        <f>IF(ISBLANK(LeaveTracker[[#This Row],[Employee Name]]),"-----",VLOOKUP(LeaveTracker[[#This Row],[Employee Name]],Employees[[Employee Name]:[Office]],7))</f>
        <v>PICNIC GROVE</v>
      </c>
      <c r="F5872" s="19" t="str">
        <f>IF(ISBLANK(LeaveTracker[[#This Row],[Employee Name]]),"-----",VLOOKUP(LeaveTracker[[#This Row],[Employee Name]],Employees[[Employee Name]:[Office]],6))</f>
        <v>REGULAR</v>
      </c>
      <c r="G5872" s="24">
        <v>45061</v>
      </c>
      <c r="H5872" s="24">
        <v>45065</v>
      </c>
      <c r="I5872" s="20" t="s">
        <v>81</v>
      </c>
      <c r="K5872" s="61" t="str">
        <f ca="1">LeaveTracker[[#This Row],[Days]]&amp;" "&amp;LeaveTracker[[#This Row],[Type of Leave]]</f>
        <v>5 SL</v>
      </c>
      <c r="L5872" s="23">
        <f ca="1">NETWORKDAYS(LeaveTracker[[#This Row],[Start Date]],LeaveTracker[[#This Row],[End Date]],lstHolidays)</f>
        <v>5</v>
      </c>
      <c r="M5872" s="27"/>
    </row>
    <row r="5873" spans="1:13" ht="30" customHeight="1" x14ac:dyDescent="0.3">
      <c r="A5873" s="27">
        <f t="shared" si="67"/>
        <v>2060</v>
      </c>
      <c r="B5873" s="31">
        <v>45077</v>
      </c>
      <c r="C5873" s="31">
        <v>45076</v>
      </c>
      <c r="D5873" s="19" t="s">
        <v>676</v>
      </c>
      <c r="E5873" s="19" t="str">
        <f>IF(ISBLANK(LeaveTracker[[#This Row],[Employee Name]]),"-----",VLOOKUP(LeaveTracker[[#This Row],[Employee Name]],Employees[[Employee Name]:[Office]],7))</f>
        <v>PICNIC GROVE</v>
      </c>
      <c r="F5873" s="19" t="str">
        <f>IF(ISBLANK(LeaveTracker[[#This Row],[Employee Name]]),"-----",VLOOKUP(LeaveTracker[[#This Row],[Employee Name]],Employees[[Employee Name]:[Office]],6))</f>
        <v>REGULAR</v>
      </c>
      <c r="G5873" s="24">
        <v>45068</v>
      </c>
      <c r="H5873" s="24">
        <v>45072</v>
      </c>
      <c r="I5873" s="20" t="s">
        <v>81</v>
      </c>
      <c r="K5873" s="61" t="str">
        <f ca="1">LeaveTracker[[#This Row],[Days]]&amp;" "&amp;LeaveTracker[[#This Row],[Type of Leave]]</f>
        <v>5 SL</v>
      </c>
      <c r="L5873" s="23">
        <f ca="1">NETWORKDAYS(LeaveTracker[[#This Row],[Start Date]],LeaveTracker[[#This Row],[End Date]],lstHolidays)</f>
        <v>5</v>
      </c>
      <c r="M5873" s="27"/>
    </row>
    <row r="5874" spans="1:13" ht="30" customHeight="1" x14ac:dyDescent="0.3">
      <c r="A5874" s="27">
        <f t="shared" si="67"/>
        <v>2061</v>
      </c>
      <c r="B5874" s="31">
        <v>45077</v>
      </c>
      <c r="C5874" s="31">
        <v>45076</v>
      </c>
      <c r="D5874" s="19" t="s">
        <v>1969</v>
      </c>
      <c r="E5874" s="19" t="str">
        <f>IF(ISBLANK(LeaveTracker[[#This Row],[Employee Name]]),"-----",VLOOKUP(LeaveTracker[[#This Row],[Employee Name]],Employees[[Employee Name]:[Office]],7))</f>
        <v>CCT</v>
      </c>
      <c r="F5874" s="19" t="str">
        <f>IF(ISBLANK(LeaveTracker[[#This Row],[Employee Name]]),"-----",VLOOKUP(LeaveTracker[[#This Row],[Employee Name]],Employees[[Employee Name]:[Office]],6))</f>
        <v>CASUAL</v>
      </c>
      <c r="G5874" s="24">
        <v>45075</v>
      </c>
      <c r="H5874" s="24">
        <v>45075</v>
      </c>
      <c r="I5874" s="20" t="s">
        <v>81</v>
      </c>
      <c r="K5874" s="61" t="str">
        <f ca="1">LeaveTracker[[#This Row],[Days]]&amp;" "&amp;LeaveTracker[[#This Row],[Type of Leave]]</f>
        <v>1 SL</v>
      </c>
      <c r="L5874" s="23">
        <f ca="1">NETWORKDAYS(LeaveTracker[[#This Row],[Start Date]],LeaveTracker[[#This Row],[End Date]],lstHolidays)</f>
        <v>1</v>
      </c>
      <c r="M5874" s="27"/>
    </row>
    <row r="5875" spans="1:13" ht="30" customHeight="1" x14ac:dyDescent="0.3">
      <c r="A5875" s="27">
        <f t="shared" si="67"/>
        <v>2062</v>
      </c>
      <c r="B5875" s="31">
        <v>45077</v>
      </c>
      <c r="C5875" s="31">
        <v>45076</v>
      </c>
      <c r="D5875" s="19" t="s">
        <v>630</v>
      </c>
      <c r="E5875" s="19" t="str">
        <f>IF(ISBLANK(LeaveTracker[[#This Row],[Employee Name]]),"-----",VLOOKUP(LeaveTracker[[#This Row],[Employee Name]],Employees[[Employee Name]:[Office]],7))</f>
        <v>CCT</v>
      </c>
      <c r="F5875" s="19" t="str">
        <f>IF(ISBLANK(LeaveTracker[[#This Row],[Employee Name]]),"-----",VLOOKUP(LeaveTracker[[#This Row],[Employee Name]],Employees[[Employee Name]:[Office]],6))</f>
        <v>REGULAR</v>
      </c>
      <c r="G5875" s="24">
        <v>45085</v>
      </c>
      <c r="H5875" s="24">
        <v>45085</v>
      </c>
      <c r="I5875" s="19" t="s">
        <v>298</v>
      </c>
      <c r="J5875" s="43" t="s">
        <v>1003</v>
      </c>
      <c r="K5875" s="61" t="str">
        <f ca="1">LeaveTracker[[#This Row],[Days]]&amp;" "&amp;LeaveTracker[[#This Row],[Type of Leave]]</f>
        <v>1 OTHER</v>
      </c>
      <c r="L5875" s="23">
        <f ca="1">NETWORKDAYS(LeaveTracker[[#This Row],[Start Date]],LeaveTracker[[#This Row],[End Date]],lstHolidays)</f>
        <v>1</v>
      </c>
      <c r="M5875" s="27"/>
    </row>
    <row r="5876" spans="1:13" ht="30" customHeight="1" x14ac:dyDescent="0.3">
      <c r="A5876" s="27">
        <f t="shared" si="67"/>
        <v>2063</v>
      </c>
      <c r="B5876" s="31">
        <v>45077</v>
      </c>
      <c r="C5876" s="31">
        <v>45075</v>
      </c>
      <c r="D5876" s="19" t="s">
        <v>1964</v>
      </c>
      <c r="E5876" s="19" t="str">
        <f>IF(ISBLANK(LeaveTracker[[#This Row],[Employee Name]]),"-----",VLOOKUP(LeaveTracker[[#This Row],[Employee Name]],Employees[[Employee Name]:[Office]],7))</f>
        <v>ONT</v>
      </c>
      <c r="F5876" s="19" t="str">
        <f>IF(ISBLANK(LeaveTracker[[#This Row],[Employee Name]]),"-----",VLOOKUP(LeaveTracker[[#This Row],[Employee Name]],Employees[[Employee Name]:[Office]],6))</f>
        <v>REGULAR</v>
      </c>
      <c r="G5876" s="24">
        <v>45076</v>
      </c>
      <c r="H5876" s="24">
        <v>45077</v>
      </c>
      <c r="I5876" s="19" t="s">
        <v>82</v>
      </c>
      <c r="K5876" s="61" t="str">
        <f ca="1">LeaveTracker[[#This Row],[Days]]&amp;" "&amp;LeaveTracker[[#This Row],[Type of Leave]]</f>
        <v>2 VL</v>
      </c>
      <c r="L5876" s="23">
        <f ca="1">NETWORKDAYS(LeaveTracker[[#This Row],[Start Date]],LeaveTracker[[#This Row],[End Date]],lstHolidays)</f>
        <v>2</v>
      </c>
      <c r="M5876" s="27"/>
    </row>
    <row r="5877" spans="1:13" ht="30" customHeight="1" x14ac:dyDescent="0.3">
      <c r="A5877" s="27">
        <f t="shared" si="67"/>
        <v>2064</v>
      </c>
      <c r="B5877" s="31">
        <v>45077</v>
      </c>
      <c r="C5877" s="31">
        <v>45075</v>
      </c>
      <c r="D5877" s="19" t="s">
        <v>1865</v>
      </c>
      <c r="E5877" s="19" t="str">
        <f>IF(ISBLANK(LeaveTracker[[#This Row],[Employee Name]]),"-----",VLOOKUP(LeaveTracker[[#This Row],[Employee Name]],Employees[[Employee Name]:[Office]],7))</f>
        <v>TICC</v>
      </c>
      <c r="F5877" s="19" t="str">
        <f>IF(ISBLANK(LeaveTracker[[#This Row],[Employee Name]]),"-----",VLOOKUP(LeaveTracker[[#This Row],[Employee Name]],Employees[[Employee Name]:[Office]],6))</f>
        <v>CASUAL</v>
      </c>
      <c r="G5877" s="24">
        <v>45068</v>
      </c>
      <c r="H5877" s="24">
        <v>45070</v>
      </c>
      <c r="I5877" s="20" t="s">
        <v>81</v>
      </c>
      <c r="K5877" s="61" t="str">
        <f ca="1">LeaveTracker[[#This Row],[Days]]&amp;" "&amp;LeaveTracker[[#This Row],[Type of Leave]]</f>
        <v>3 SL</v>
      </c>
      <c r="L5877" s="23">
        <f ca="1">NETWORKDAYS(LeaveTracker[[#This Row],[Start Date]],LeaveTracker[[#This Row],[End Date]],lstHolidays)</f>
        <v>3</v>
      </c>
      <c r="M5877" s="27"/>
    </row>
    <row r="5878" spans="1:13" ht="30" customHeight="1" x14ac:dyDescent="0.3">
      <c r="A5878" s="27">
        <f t="shared" si="67"/>
        <v>2065</v>
      </c>
      <c r="B5878" s="31">
        <v>45077</v>
      </c>
      <c r="C5878" s="31">
        <v>45075</v>
      </c>
      <c r="D5878" s="19" t="s">
        <v>1901</v>
      </c>
      <c r="E5878" s="19" t="str">
        <f>IF(ISBLANK(LeaveTracker[[#This Row],[Employee Name]]),"-----",VLOOKUP(LeaveTracker[[#This Row],[Employee Name]],Employees[[Employee Name]:[Office]],7))</f>
        <v>TICC</v>
      </c>
      <c r="F5878" s="19" t="str">
        <f>IF(ISBLANK(LeaveTracker[[#This Row],[Employee Name]]),"-----",VLOOKUP(LeaveTracker[[#This Row],[Employee Name]],Employees[[Employee Name]:[Office]],6))</f>
        <v>CASUAL</v>
      </c>
      <c r="G5878" s="24">
        <v>45072</v>
      </c>
      <c r="H5878" s="24">
        <v>45072</v>
      </c>
      <c r="I5878" s="20" t="s">
        <v>81</v>
      </c>
      <c r="K5878" s="61" t="str">
        <f ca="1">LeaveTracker[[#This Row],[Days]]&amp;" "&amp;LeaveTracker[[#This Row],[Type of Leave]]</f>
        <v>1 SL</v>
      </c>
      <c r="L5878" s="23">
        <f ca="1">NETWORKDAYS(LeaveTracker[[#This Row],[Start Date]],LeaveTracker[[#This Row],[End Date]],lstHolidays)</f>
        <v>1</v>
      </c>
      <c r="M5878" s="27"/>
    </row>
    <row r="5879" spans="1:13" ht="30" customHeight="1" x14ac:dyDescent="0.3">
      <c r="A5879" s="27">
        <f t="shared" si="67"/>
        <v>2066</v>
      </c>
      <c r="B5879" s="31">
        <v>45077</v>
      </c>
      <c r="C5879" s="31">
        <v>45075</v>
      </c>
      <c r="D5879" s="19" t="s">
        <v>732</v>
      </c>
      <c r="E5879" s="19" t="str">
        <f>IF(ISBLANK(LeaveTracker[[#This Row],[Employee Name]]),"-----",VLOOKUP(LeaveTracker[[#This Row],[Employee Name]],Employees[[Employee Name]:[Office]],7))</f>
        <v>VMO</v>
      </c>
      <c r="F5879" s="19" t="str">
        <f>IF(ISBLANK(LeaveTracker[[#This Row],[Employee Name]]),"-----",VLOOKUP(LeaveTracker[[#This Row],[Employee Name]],Employees[[Employee Name]:[Office]],6))</f>
        <v>REGULAR</v>
      </c>
      <c r="G5879" s="24">
        <v>45070</v>
      </c>
      <c r="H5879" s="24">
        <v>45072</v>
      </c>
      <c r="I5879" s="20" t="s">
        <v>81</v>
      </c>
      <c r="K5879" s="61" t="str">
        <f ca="1">LeaveTracker[[#This Row],[Days]]&amp;" "&amp;LeaveTracker[[#This Row],[Type of Leave]]</f>
        <v>3 SL</v>
      </c>
      <c r="L5879" s="23">
        <f ca="1">NETWORKDAYS(LeaveTracker[[#This Row],[Start Date]],LeaveTracker[[#This Row],[End Date]],lstHolidays)</f>
        <v>3</v>
      </c>
      <c r="M5879" s="27"/>
    </row>
    <row r="5880" spans="1:13" ht="30" customHeight="1" x14ac:dyDescent="0.3">
      <c r="A5880" s="27">
        <f t="shared" si="67"/>
        <v>2067</v>
      </c>
      <c r="B5880" s="31">
        <v>45077</v>
      </c>
      <c r="C5880" s="31">
        <v>45075</v>
      </c>
      <c r="D5880" s="19" t="s">
        <v>396</v>
      </c>
      <c r="E5880" s="19" t="str">
        <f>IF(ISBLANK(LeaveTracker[[#This Row],[Employee Name]]),"-----",VLOOKUP(LeaveTracker[[#This Row],[Employee Name]],Employees[[Employee Name]:[Office]],7))</f>
        <v>CTO</v>
      </c>
      <c r="F5880" s="19" t="str">
        <f>IF(ISBLANK(LeaveTracker[[#This Row],[Employee Name]]),"-----",VLOOKUP(LeaveTracker[[#This Row],[Employee Name]],Employees[[Employee Name]:[Office]],6))</f>
        <v>REGULAR</v>
      </c>
      <c r="G5880" s="21">
        <v>45072</v>
      </c>
      <c r="H5880" s="24">
        <v>45072</v>
      </c>
      <c r="I5880" s="20" t="s">
        <v>81</v>
      </c>
      <c r="K5880" s="61" t="str">
        <f ca="1">LeaveTracker[[#This Row],[Days]]&amp;" "&amp;LeaveTracker[[#This Row],[Type of Leave]]</f>
        <v>1 SL</v>
      </c>
      <c r="L5880" s="23">
        <f ca="1">NETWORKDAYS(LeaveTracker[[#This Row],[Start Date]],LeaveTracker[[#This Row],[End Date]],lstHolidays)</f>
        <v>1</v>
      </c>
      <c r="M5880" s="27"/>
    </row>
    <row r="5881" spans="1:13" ht="30" customHeight="1" x14ac:dyDescent="0.3">
      <c r="A5881" s="27">
        <f t="shared" si="67"/>
        <v>2068</v>
      </c>
      <c r="B5881" s="31">
        <v>45077</v>
      </c>
      <c r="C5881" s="31">
        <v>45076</v>
      </c>
      <c r="D5881" s="19" t="s">
        <v>1091</v>
      </c>
      <c r="E5881" s="19" t="str">
        <f>IF(ISBLANK(LeaveTracker[[#This Row],[Employee Name]]),"-----",VLOOKUP(LeaveTracker[[#This Row],[Employee Name]],Employees[[Employee Name]:[Office]],7))</f>
        <v>ACCOUNTING</v>
      </c>
      <c r="F5881" s="19" t="str">
        <f>IF(ISBLANK(LeaveTracker[[#This Row],[Employee Name]]),"-----",VLOOKUP(LeaveTracker[[#This Row],[Employee Name]],Employees[[Employee Name]:[Office]],6))</f>
        <v>REGULAR</v>
      </c>
      <c r="G5881" s="24">
        <v>45106</v>
      </c>
      <c r="H5881" s="24">
        <v>45106</v>
      </c>
      <c r="I5881" s="20" t="s">
        <v>82</v>
      </c>
      <c r="K5881" s="61" t="str">
        <f ca="1">LeaveTracker[[#This Row],[Days]]&amp;" "&amp;LeaveTracker[[#This Row],[Type of Leave]]</f>
        <v>1 VL</v>
      </c>
      <c r="L5881" s="23">
        <f ca="1">NETWORKDAYS(LeaveTracker[[#This Row],[Start Date]],LeaveTracker[[#This Row],[End Date]],lstHolidays)</f>
        <v>1</v>
      </c>
      <c r="M5881" s="27"/>
    </row>
    <row r="5882" spans="1:13" ht="30" customHeight="1" x14ac:dyDescent="0.3">
      <c r="A5882" s="27">
        <f t="shared" si="67"/>
        <v>2069</v>
      </c>
      <c r="B5882" s="31">
        <v>45077</v>
      </c>
      <c r="C5882" s="31">
        <v>45076</v>
      </c>
      <c r="D5882" s="19" t="s">
        <v>1091</v>
      </c>
      <c r="E5882" s="19" t="str">
        <f>IF(ISBLANK(LeaveTracker[[#This Row],[Employee Name]]),"-----",VLOOKUP(LeaveTracker[[#This Row],[Employee Name]],Employees[[Employee Name]:[Office]],7))</f>
        <v>ACCOUNTING</v>
      </c>
      <c r="F5882" s="19" t="str">
        <f>IF(ISBLANK(LeaveTracker[[#This Row],[Employee Name]]),"-----",VLOOKUP(LeaveTracker[[#This Row],[Employee Name]],Employees[[Employee Name]:[Office]],6))</f>
        <v>REGULAR</v>
      </c>
      <c r="G5882" s="24">
        <v>45107</v>
      </c>
      <c r="H5882" s="24">
        <v>45107</v>
      </c>
      <c r="I5882" s="20" t="s">
        <v>82</v>
      </c>
      <c r="K5882" s="61" t="str">
        <f ca="1">LeaveTracker[[#This Row],[Days]]&amp;" "&amp;LeaveTracker[[#This Row],[Type of Leave]]</f>
        <v>1 VL</v>
      </c>
      <c r="L5882" s="23">
        <f ca="1">NETWORKDAYS(LeaveTracker[[#This Row],[Start Date]],LeaveTracker[[#This Row],[End Date]],lstHolidays)</f>
        <v>1</v>
      </c>
      <c r="M5882" s="27"/>
    </row>
    <row r="5883" spans="1:13" ht="30" customHeight="1" x14ac:dyDescent="0.3">
      <c r="A5883" s="27">
        <f t="shared" si="67"/>
        <v>2070</v>
      </c>
      <c r="B5883" s="31">
        <v>45077</v>
      </c>
      <c r="C5883" s="31">
        <v>45075</v>
      </c>
      <c r="D5883" s="19" t="s">
        <v>2148</v>
      </c>
      <c r="E5883" s="19" t="str">
        <f>IF(ISBLANK(LeaveTracker[[#This Row],[Employee Name]]),"-----",VLOOKUP(LeaveTracker[[#This Row],[Employee Name]],Employees[[Employee Name]:[Office]],7))</f>
        <v>DA</v>
      </c>
      <c r="F5883" s="19">
        <f>IF(ISBLANK(LeaveTracker[[#This Row],[Employee Name]]),"-----",VLOOKUP(LeaveTracker[[#This Row],[Employee Name]],Employees[[Employee Name]:[Office]],6))</f>
        <v>0</v>
      </c>
      <c r="G5883" s="24">
        <v>45069</v>
      </c>
      <c r="H5883" s="24">
        <v>45071</v>
      </c>
      <c r="I5883" s="20" t="s">
        <v>81</v>
      </c>
      <c r="K5883" s="61" t="str">
        <f ca="1">LeaveTracker[[#This Row],[Days]]&amp;" "&amp;LeaveTracker[[#This Row],[Type of Leave]]</f>
        <v>3 SL</v>
      </c>
      <c r="L5883" s="23">
        <f ca="1">NETWORKDAYS(LeaveTracker[[#This Row],[Start Date]],LeaveTracker[[#This Row],[End Date]],lstHolidays)</f>
        <v>3</v>
      </c>
      <c r="M5883" s="27"/>
    </row>
    <row r="5884" spans="1:13" ht="30" customHeight="1" x14ac:dyDescent="0.3">
      <c r="A5884" s="27">
        <f t="shared" si="67"/>
        <v>2071</v>
      </c>
      <c r="B5884" s="31">
        <v>45077</v>
      </c>
      <c r="C5884" s="31">
        <v>45079</v>
      </c>
      <c r="D5884" s="19" t="s">
        <v>1758</v>
      </c>
      <c r="E5884" s="19" t="str">
        <f>IF(ISBLANK(LeaveTracker[[#This Row],[Employee Name]]),"-----",VLOOKUP(LeaveTracker[[#This Row],[Employee Name]],Employees[[Employee Name]:[Office]],7))</f>
        <v>AGRICULTURE OFFICE</v>
      </c>
      <c r="F5884" s="19" t="str">
        <f>IF(ISBLANK(LeaveTracker[[#This Row],[Employee Name]]),"-----",VLOOKUP(LeaveTracker[[#This Row],[Employee Name]],Employees[[Employee Name]:[Office]],6))</f>
        <v>CASUAL</v>
      </c>
      <c r="G5884" s="24">
        <v>45083</v>
      </c>
      <c r="H5884" s="24">
        <v>45083</v>
      </c>
      <c r="I5884" s="20" t="s">
        <v>82</v>
      </c>
      <c r="K5884" s="61" t="str">
        <f ca="1">LeaveTracker[[#This Row],[Days]]&amp;" "&amp;LeaveTracker[[#This Row],[Type of Leave]]</f>
        <v>1 VL</v>
      </c>
      <c r="L5884" s="23">
        <f ca="1">NETWORKDAYS(LeaveTracker[[#This Row],[Start Date]],LeaveTracker[[#This Row],[End Date]],lstHolidays)</f>
        <v>1</v>
      </c>
      <c r="M5884" s="27"/>
    </row>
    <row r="5885" spans="1:13" ht="30" customHeight="1" x14ac:dyDescent="0.3">
      <c r="A5885" s="27">
        <f t="shared" si="67"/>
        <v>2072</v>
      </c>
      <c r="B5885" s="31">
        <v>45077</v>
      </c>
      <c r="C5885" s="31">
        <v>45079</v>
      </c>
      <c r="D5885" s="19" t="s">
        <v>1758</v>
      </c>
      <c r="E5885" s="19" t="str">
        <f>IF(ISBLANK(LeaveTracker[[#This Row],[Employee Name]]),"-----",VLOOKUP(LeaveTracker[[#This Row],[Employee Name]],Employees[[Employee Name]:[Office]],7))</f>
        <v>AGRICULTURE OFFICE</v>
      </c>
      <c r="F5885" s="19" t="str">
        <f>IF(ISBLANK(LeaveTracker[[#This Row],[Employee Name]]),"-----",VLOOKUP(LeaveTracker[[#This Row],[Employee Name]],Employees[[Employee Name]:[Office]],6))</f>
        <v>CASUAL</v>
      </c>
      <c r="G5885" s="24">
        <v>45085</v>
      </c>
      <c r="H5885" s="24">
        <v>45086</v>
      </c>
      <c r="I5885" s="20" t="s">
        <v>82</v>
      </c>
      <c r="K5885" s="61" t="str">
        <f ca="1">LeaveTracker[[#This Row],[Days]]&amp;" "&amp;LeaveTracker[[#This Row],[Type of Leave]]</f>
        <v>2 VL</v>
      </c>
      <c r="L5885" s="23">
        <f ca="1">NETWORKDAYS(LeaveTracker[[#This Row],[Start Date]],LeaveTracker[[#This Row],[End Date]],lstHolidays)</f>
        <v>2</v>
      </c>
      <c r="M5885" s="27"/>
    </row>
    <row r="5886" spans="1:13" ht="30" customHeight="1" x14ac:dyDescent="0.3">
      <c r="A5886" s="27">
        <f t="shared" si="67"/>
        <v>2073</v>
      </c>
      <c r="B5886" s="31">
        <v>45077</v>
      </c>
      <c r="C5886" s="31">
        <v>45076</v>
      </c>
      <c r="D5886" s="19" t="s">
        <v>304</v>
      </c>
      <c r="E5886" s="19" t="str">
        <f>IF(ISBLANK(LeaveTracker[[#This Row],[Employee Name]]),"-----",VLOOKUP(LeaveTracker[[#This Row],[Employee Name]],Employees[[Employee Name]:[Office]],7))</f>
        <v>TOPS (ADMIN CSU)</v>
      </c>
      <c r="F5886" s="19" t="str">
        <f>IF(ISBLANK(LeaveTracker[[#This Row],[Employee Name]]),"-----",VLOOKUP(LeaveTracker[[#This Row],[Employee Name]],Employees[[Employee Name]:[Office]],6))</f>
        <v>REGULAR</v>
      </c>
      <c r="G5886" s="24">
        <v>45075</v>
      </c>
      <c r="H5886" s="24">
        <v>45075</v>
      </c>
      <c r="I5886" s="20" t="s">
        <v>81</v>
      </c>
      <c r="K5886" s="61" t="str">
        <f ca="1">LeaveTracker[[#This Row],[Days]]&amp;" "&amp;LeaveTracker[[#This Row],[Type of Leave]]</f>
        <v>1 SL</v>
      </c>
      <c r="L5886" s="23">
        <f ca="1">NETWORKDAYS(LeaveTracker[[#This Row],[Start Date]],LeaveTracker[[#This Row],[End Date]],lstHolidays)</f>
        <v>1</v>
      </c>
      <c r="M5886" s="27"/>
    </row>
    <row r="5887" spans="1:13" ht="30" customHeight="1" x14ac:dyDescent="0.3">
      <c r="A5887" s="27">
        <f t="shared" si="67"/>
        <v>2074</v>
      </c>
      <c r="B5887" s="31">
        <v>45077</v>
      </c>
      <c r="C5887" s="31">
        <v>45076</v>
      </c>
      <c r="D5887" s="19" t="s">
        <v>1222</v>
      </c>
      <c r="E5887" s="19" t="str">
        <f>IF(ISBLANK(LeaveTracker[[#This Row],[Employee Name]]),"-----",VLOOKUP(LeaveTracker[[#This Row],[Employee Name]],Employees[[Employee Name]:[Office]],7))</f>
        <v>DSWDO</v>
      </c>
      <c r="F5887" s="19" t="str">
        <f>IF(ISBLANK(LeaveTracker[[#This Row],[Employee Name]]),"-----",VLOOKUP(LeaveTracker[[#This Row],[Employee Name]],Employees[[Employee Name]:[Office]],6))</f>
        <v>REGULAR</v>
      </c>
      <c r="G5887" s="24">
        <v>45075</v>
      </c>
      <c r="H5887" s="24">
        <v>45075</v>
      </c>
      <c r="I5887" s="20" t="s">
        <v>81</v>
      </c>
      <c r="K5887" s="61" t="str">
        <f ca="1">LeaveTracker[[#This Row],[Days]]&amp;" "&amp;LeaveTracker[[#This Row],[Type of Leave]]</f>
        <v>1 SL</v>
      </c>
      <c r="L5887" s="23">
        <f ca="1">NETWORKDAYS(LeaveTracker[[#This Row],[Start Date]],LeaveTracker[[#This Row],[End Date]],lstHolidays)</f>
        <v>1</v>
      </c>
      <c r="M5887" s="27"/>
    </row>
    <row r="5888" spans="1:13" ht="30" customHeight="1" x14ac:dyDescent="0.3">
      <c r="A5888" s="27">
        <f t="shared" si="67"/>
        <v>2075</v>
      </c>
      <c r="B5888" s="31">
        <v>45077</v>
      </c>
      <c r="C5888" s="31">
        <v>45075</v>
      </c>
      <c r="D5888" s="19" t="s">
        <v>720</v>
      </c>
      <c r="E5888" s="19" t="str">
        <f>IF(ISBLANK(LeaveTracker[[#This Row],[Employee Name]]),"-----",VLOOKUP(LeaveTracker[[#This Row],[Employee Name]],Employees[[Employee Name]:[Office]],7))</f>
        <v>LCR</v>
      </c>
      <c r="F5888" s="19" t="str">
        <f>IF(ISBLANK(LeaveTracker[[#This Row],[Employee Name]]),"-----",VLOOKUP(LeaveTracker[[#This Row],[Employee Name]],Employees[[Employee Name]:[Office]],6))</f>
        <v>REGULAR</v>
      </c>
      <c r="G5888" s="24">
        <v>45072</v>
      </c>
      <c r="H5888" s="24">
        <v>45072</v>
      </c>
      <c r="I5888" s="20" t="s">
        <v>81</v>
      </c>
      <c r="K5888" s="61" t="str">
        <f ca="1">LeaveTracker[[#This Row],[Days]]&amp;" "&amp;LeaveTracker[[#This Row],[Type of Leave]]</f>
        <v>1 SL</v>
      </c>
      <c r="L5888" s="23">
        <f ca="1">NETWORKDAYS(LeaveTracker[[#This Row],[Start Date]],LeaveTracker[[#This Row],[End Date]],lstHolidays)</f>
        <v>1</v>
      </c>
      <c r="M5888" s="27"/>
    </row>
    <row r="5889" spans="1:13" ht="30" customHeight="1" x14ac:dyDescent="0.3">
      <c r="A5889" s="27">
        <f t="shared" si="67"/>
        <v>2076</v>
      </c>
      <c r="B5889" s="31">
        <v>45077</v>
      </c>
      <c r="C5889" s="31">
        <v>45075</v>
      </c>
      <c r="D5889" s="19" t="s">
        <v>1974</v>
      </c>
      <c r="E5889" s="19" t="str">
        <f>IF(ISBLANK(LeaveTracker[[#This Row],[Employee Name]]),"-----",VLOOKUP(LeaveTracker[[#This Row],[Employee Name]],Employees[[Employee Name]:[Office]],7))</f>
        <v>CENRO</v>
      </c>
      <c r="F5889" s="19">
        <f>IF(ISBLANK(LeaveTracker[[#This Row],[Employee Name]]),"-----",VLOOKUP(LeaveTracker[[#This Row],[Employee Name]],Employees[[Employee Name]:[Office]],6))</f>
        <v>0</v>
      </c>
      <c r="G5889" s="24">
        <v>45084</v>
      </c>
      <c r="H5889" s="24">
        <v>45085</v>
      </c>
      <c r="I5889" s="20" t="s">
        <v>82</v>
      </c>
      <c r="K5889" s="61" t="str">
        <f ca="1">LeaveTracker[[#This Row],[Days]]&amp;" "&amp;LeaveTracker[[#This Row],[Type of Leave]]</f>
        <v>2 VL</v>
      </c>
      <c r="L5889" s="23">
        <f ca="1">NETWORKDAYS(LeaveTracker[[#This Row],[Start Date]],LeaveTracker[[#This Row],[End Date]],lstHolidays)</f>
        <v>2</v>
      </c>
      <c r="M5889" s="27"/>
    </row>
    <row r="5890" spans="1:13" ht="30" customHeight="1" x14ac:dyDescent="0.3">
      <c r="A5890" s="27">
        <f t="shared" si="67"/>
        <v>2077</v>
      </c>
      <c r="B5890" s="31">
        <v>45077</v>
      </c>
      <c r="C5890" s="31">
        <v>45075</v>
      </c>
      <c r="D5890" s="19" t="s">
        <v>1974</v>
      </c>
      <c r="E5890" s="19" t="str">
        <f>IF(ISBLANK(LeaveTracker[[#This Row],[Employee Name]]),"-----",VLOOKUP(LeaveTracker[[#This Row],[Employee Name]],Employees[[Employee Name]:[Office]],7))</f>
        <v>CENRO</v>
      </c>
      <c r="F5890" s="19">
        <f>IF(ISBLANK(LeaveTracker[[#This Row],[Employee Name]]),"-----",VLOOKUP(LeaveTracker[[#This Row],[Employee Name]],Employees[[Employee Name]:[Office]],6))</f>
        <v>0</v>
      </c>
      <c r="G5890" s="24">
        <v>45087</v>
      </c>
      <c r="H5890" s="24">
        <v>45087</v>
      </c>
      <c r="I5890" s="20" t="s">
        <v>82</v>
      </c>
      <c r="K5890" s="61" t="str">
        <f>LeaveTracker[[#This Row],[Days]]&amp;" "&amp;LeaveTracker[[#This Row],[Type of Leave]]</f>
        <v>1 VL</v>
      </c>
      <c r="L5890" s="23">
        <v>1</v>
      </c>
      <c r="M5890" s="27"/>
    </row>
    <row r="5891" spans="1:13" ht="30" customHeight="1" x14ac:dyDescent="0.3">
      <c r="A5891" s="27">
        <f t="shared" si="67"/>
        <v>2078</v>
      </c>
      <c r="B5891" s="31">
        <v>45077</v>
      </c>
      <c r="C5891" s="31">
        <v>45075</v>
      </c>
      <c r="D5891" s="19" t="s">
        <v>1974</v>
      </c>
      <c r="E5891" s="19" t="str">
        <f>IF(ISBLANK(LeaveTracker[[#This Row],[Employee Name]]),"-----",VLOOKUP(LeaveTracker[[#This Row],[Employee Name]],Employees[[Employee Name]:[Office]],7))</f>
        <v>CENRO</v>
      </c>
      <c r="F5891" s="19">
        <f>IF(ISBLANK(LeaveTracker[[#This Row],[Employee Name]]),"-----",VLOOKUP(LeaveTracker[[#This Row],[Employee Name]],Employees[[Employee Name]:[Office]],6))</f>
        <v>0</v>
      </c>
      <c r="G5891" s="24">
        <v>45089</v>
      </c>
      <c r="H5891" s="24">
        <v>45089</v>
      </c>
      <c r="I5891" s="20" t="s">
        <v>82</v>
      </c>
      <c r="K5891" s="61" t="str">
        <f ca="1">LeaveTracker[[#This Row],[Days]]&amp;" "&amp;LeaveTracker[[#This Row],[Type of Leave]]</f>
        <v>1 VL</v>
      </c>
      <c r="L5891" s="23">
        <f ca="1">NETWORKDAYS(LeaveTracker[[#This Row],[Start Date]],LeaveTracker[[#This Row],[End Date]],lstHolidays)</f>
        <v>1</v>
      </c>
      <c r="M5891" s="27"/>
    </row>
    <row r="5892" spans="1:13" ht="30" customHeight="1" x14ac:dyDescent="0.3">
      <c r="A5892" s="27">
        <f t="shared" si="67"/>
        <v>2079</v>
      </c>
      <c r="B5892" s="31">
        <v>45077</v>
      </c>
      <c r="C5892" s="31">
        <v>45075</v>
      </c>
      <c r="D5892" s="19" t="s">
        <v>1974</v>
      </c>
      <c r="E5892" s="19" t="str">
        <f>IF(ISBLANK(LeaveTracker[[#This Row],[Employee Name]]),"-----",VLOOKUP(LeaveTracker[[#This Row],[Employee Name]],Employees[[Employee Name]:[Office]],7))</f>
        <v>CENRO</v>
      </c>
      <c r="F5892" s="19">
        <f>IF(ISBLANK(LeaveTracker[[#This Row],[Employee Name]]),"-----",VLOOKUP(LeaveTracker[[#This Row],[Employee Name]],Employees[[Employee Name]:[Office]],6))</f>
        <v>0</v>
      </c>
      <c r="G5892" s="24">
        <v>45091</v>
      </c>
      <c r="H5892" s="24">
        <v>45091</v>
      </c>
      <c r="I5892" s="20" t="s">
        <v>82</v>
      </c>
      <c r="K5892" s="61" t="str">
        <f ca="1">LeaveTracker[[#This Row],[Days]]&amp;" "&amp;LeaveTracker[[#This Row],[Type of Leave]]</f>
        <v>1 VL</v>
      </c>
      <c r="L5892" s="23">
        <f ca="1">NETWORKDAYS(LeaveTracker[[#This Row],[Start Date]],LeaveTracker[[#This Row],[End Date]],lstHolidays)</f>
        <v>1</v>
      </c>
      <c r="M5892" s="27"/>
    </row>
    <row r="5893" spans="1:13" ht="30" customHeight="1" x14ac:dyDescent="0.3">
      <c r="A5893" s="27">
        <f t="shared" si="67"/>
        <v>2080</v>
      </c>
      <c r="B5893" s="31">
        <v>45077</v>
      </c>
      <c r="C5893" s="31">
        <v>45076</v>
      </c>
      <c r="D5893" s="19" t="s">
        <v>2206</v>
      </c>
      <c r="E5893" s="19" t="str">
        <f>IF(ISBLANK(LeaveTracker[[#This Row],[Employee Name]]),"-----",VLOOKUP(LeaveTracker[[#This Row],[Employee Name]],Employees[[Employee Name]:[Office]],7))</f>
        <v>CENRO</v>
      </c>
      <c r="F5893" s="19">
        <f>IF(ISBLANK(LeaveTracker[[#This Row],[Employee Name]]),"-----",VLOOKUP(LeaveTracker[[#This Row],[Employee Name]],Employees[[Employee Name]:[Office]],6))</f>
        <v>0</v>
      </c>
      <c r="G5893" s="24">
        <v>45072</v>
      </c>
      <c r="H5893" s="24">
        <v>45072</v>
      </c>
      <c r="I5893" s="20" t="s">
        <v>298</v>
      </c>
      <c r="J5893" s="43" t="s">
        <v>1003</v>
      </c>
      <c r="K5893" s="61" t="str">
        <f ca="1">LeaveTracker[[#This Row],[Days]]&amp;" "&amp;LeaveTracker[[#This Row],[Type of Leave]]</f>
        <v>1 OTHER</v>
      </c>
      <c r="L5893" s="23">
        <f ca="1">NETWORKDAYS(LeaveTracker[[#This Row],[Start Date]],LeaveTracker[[#This Row],[End Date]],lstHolidays)</f>
        <v>1</v>
      </c>
      <c r="M5893" s="27"/>
    </row>
    <row r="5894" spans="1:13" ht="30" customHeight="1" x14ac:dyDescent="0.3">
      <c r="A5894" s="27">
        <f t="shared" si="67"/>
        <v>2081</v>
      </c>
      <c r="B5894" s="31">
        <v>45077</v>
      </c>
      <c r="C5894" s="31">
        <v>45076</v>
      </c>
      <c r="D5894" s="19" t="s">
        <v>2206</v>
      </c>
      <c r="E5894" s="19" t="str">
        <f>IF(ISBLANK(LeaveTracker[[#This Row],[Employee Name]]),"-----",VLOOKUP(LeaveTracker[[#This Row],[Employee Name]],Employees[[Employee Name]:[Office]],7))</f>
        <v>CENRO</v>
      </c>
      <c r="F5894" s="19">
        <f>IF(ISBLANK(LeaveTracker[[#This Row],[Employee Name]]),"-----",VLOOKUP(LeaveTracker[[#This Row],[Employee Name]],Employees[[Employee Name]:[Office]],6))</f>
        <v>0</v>
      </c>
      <c r="G5894" s="24">
        <v>45075</v>
      </c>
      <c r="H5894" s="24">
        <v>45075</v>
      </c>
      <c r="I5894" s="20" t="s">
        <v>298</v>
      </c>
      <c r="J5894" s="43" t="s">
        <v>1003</v>
      </c>
      <c r="K5894" s="61" t="str">
        <f ca="1">LeaveTracker[[#This Row],[Days]]&amp;" "&amp;LeaveTracker[[#This Row],[Type of Leave]]</f>
        <v>1 OTHER</v>
      </c>
      <c r="L5894" s="23">
        <f ca="1">NETWORKDAYS(LeaveTracker[[#This Row],[Start Date]],LeaveTracker[[#This Row],[End Date]],lstHolidays)</f>
        <v>1</v>
      </c>
      <c r="M5894" s="27"/>
    </row>
    <row r="5895" spans="1:13" ht="30" customHeight="1" x14ac:dyDescent="0.3">
      <c r="A5895" s="27">
        <f t="shared" si="67"/>
        <v>2082</v>
      </c>
      <c r="B5895" s="31">
        <v>45077</v>
      </c>
      <c r="C5895" s="31">
        <v>45076</v>
      </c>
      <c r="D5895" s="19" t="s">
        <v>2215</v>
      </c>
      <c r="E5895" s="19" t="str">
        <f>IF(ISBLANK(LeaveTracker[[#This Row],[Employee Name]]),"-----",VLOOKUP(LeaveTracker[[#This Row],[Employee Name]],Employees[[Employee Name]:[Office]],7))</f>
        <v>CENRO</v>
      </c>
      <c r="F5895" s="19" t="str">
        <f>IF(ISBLANK(LeaveTracker[[#This Row],[Employee Name]]),"-----",VLOOKUP(LeaveTracker[[#This Row],[Employee Name]],Employees[[Employee Name]:[Office]],6))</f>
        <v>CASUAL</v>
      </c>
      <c r="G5895" s="24">
        <v>45072</v>
      </c>
      <c r="H5895" s="24">
        <v>45072</v>
      </c>
      <c r="I5895" s="20" t="s">
        <v>298</v>
      </c>
      <c r="J5895" s="43" t="s">
        <v>1003</v>
      </c>
      <c r="K5895" s="61" t="str">
        <f ca="1">LeaveTracker[[#This Row],[Days]]&amp;" "&amp;LeaveTracker[[#This Row],[Type of Leave]]</f>
        <v>1 OTHER</v>
      </c>
      <c r="L5895" s="23">
        <f ca="1">NETWORKDAYS(LeaveTracker[[#This Row],[Start Date]],LeaveTracker[[#This Row],[End Date]],lstHolidays)</f>
        <v>1</v>
      </c>
      <c r="M5895" s="27"/>
    </row>
    <row r="5896" spans="1:13" ht="30" customHeight="1" x14ac:dyDescent="0.3">
      <c r="A5896" s="27">
        <f t="shared" si="67"/>
        <v>2083</v>
      </c>
      <c r="B5896" s="31">
        <v>45077</v>
      </c>
      <c r="C5896" s="31">
        <v>45076</v>
      </c>
      <c r="D5896" s="19" t="s">
        <v>2215</v>
      </c>
      <c r="E5896" s="19" t="str">
        <f>IF(ISBLANK(LeaveTracker[[#This Row],[Employee Name]]),"-----",VLOOKUP(LeaveTracker[[#This Row],[Employee Name]],Employees[[Employee Name]:[Office]],7))</f>
        <v>CENRO</v>
      </c>
      <c r="F5896" s="19" t="str">
        <f>IF(ISBLANK(LeaveTracker[[#This Row],[Employee Name]]),"-----",VLOOKUP(LeaveTracker[[#This Row],[Employee Name]],Employees[[Employee Name]:[Office]],6))</f>
        <v>CASUAL</v>
      </c>
      <c r="G5896" s="24">
        <v>45075</v>
      </c>
      <c r="H5896" s="24">
        <v>45075</v>
      </c>
      <c r="I5896" s="20" t="s">
        <v>298</v>
      </c>
      <c r="J5896" s="43" t="s">
        <v>1003</v>
      </c>
      <c r="K5896" s="61" t="str">
        <f ca="1">LeaveTracker[[#This Row],[Days]]&amp;" "&amp;LeaveTracker[[#This Row],[Type of Leave]]</f>
        <v>1 OTHER</v>
      </c>
      <c r="L5896" s="23">
        <f ca="1">NETWORKDAYS(LeaveTracker[[#This Row],[Start Date]],LeaveTracker[[#This Row],[End Date]],lstHolidays)</f>
        <v>1</v>
      </c>
      <c r="M5896" s="27"/>
    </row>
    <row r="5897" spans="1:13" ht="30" customHeight="1" x14ac:dyDescent="0.3">
      <c r="A5897" s="27">
        <f t="shared" si="67"/>
        <v>2084</v>
      </c>
      <c r="B5897" s="31">
        <v>45077</v>
      </c>
      <c r="C5897" s="31">
        <v>45075</v>
      </c>
      <c r="D5897" s="19" t="s">
        <v>1946</v>
      </c>
      <c r="E5897" s="19" t="str">
        <f>IF(ISBLANK(LeaveTracker[[#This Row],[Employee Name]]),"-----",VLOOKUP(LeaveTracker[[#This Row],[Employee Name]],Employees[[Employee Name]:[Office]],7))</f>
        <v>CENRO</v>
      </c>
      <c r="F5897" s="19" t="str">
        <f>IF(ISBLANK(LeaveTracker[[#This Row],[Employee Name]]),"-----",VLOOKUP(LeaveTracker[[#This Row],[Employee Name]],Employees[[Employee Name]:[Office]],6))</f>
        <v>CASUAL</v>
      </c>
      <c r="G5897" s="24">
        <v>45078</v>
      </c>
      <c r="H5897" s="24">
        <v>45078</v>
      </c>
      <c r="I5897" s="20" t="s">
        <v>82</v>
      </c>
      <c r="K5897" s="61" t="str">
        <f ca="1">LeaveTracker[[#This Row],[Days]]&amp;" "&amp;LeaveTracker[[#This Row],[Type of Leave]]</f>
        <v>1 VL</v>
      </c>
      <c r="L5897" s="23">
        <f ca="1">NETWORKDAYS(LeaveTracker[[#This Row],[Start Date]],LeaveTracker[[#This Row],[End Date]],lstHolidays)</f>
        <v>1</v>
      </c>
      <c r="M5897" s="27"/>
    </row>
    <row r="5898" spans="1:13" ht="30" customHeight="1" x14ac:dyDescent="0.3">
      <c r="A5898" s="27">
        <f t="shared" si="67"/>
        <v>2085</v>
      </c>
      <c r="B5898" s="31">
        <v>45077</v>
      </c>
      <c r="C5898" s="31">
        <v>45075</v>
      </c>
      <c r="D5898" s="19" t="s">
        <v>1946</v>
      </c>
      <c r="E5898" s="19" t="str">
        <f>IF(ISBLANK(LeaveTracker[[#This Row],[Employee Name]]),"-----",VLOOKUP(LeaveTracker[[#This Row],[Employee Name]],Employees[[Employee Name]:[Office]],7))</f>
        <v>CENRO</v>
      </c>
      <c r="F5898" s="19" t="str">
        <f>IF(ISBLANK(LeaveTracker[[#This Row],[Employee Name]]),"-----",VLOOKUP(LeaveTracker[[#This Row],[Employee Name]],Employees[[Employee Name]:[Office]],6))</f>
        <v>CASUAL</v>
      </c>
      <c r="G5898" s="24">
        <v>45083</v>
      </c>
      <c r="H5898" s="24">
        <v>45083</v>
      </c>
      <c r="I5898" s="20" t="s">
        <v>82</v>
      </c>
      <c r="K5898" s="61" t="str">
        <f ca="1">LeaveTracker[[#This Row],[Days]]&amp;" "&amp;LeaveTracker[[#This Row],[Type of Leave]]</f>
        <v>1 VL</v>
      </c>
      <c r="L5898" s="23">
        <f ca="1">NETWORKDAYS(LeaveTracker[[#This Row],[Start Date]],LeaveTracker[[#This Row],[End Date]],lstHolidays)</f>
        <v>1</v>
      </c>
      <c r="M5898" s="27"/>
    </row>
    <row r="5899" spans="1:13" ht="30" customHeight="1" x14ac:dyDescent="0.3">
      <c r="A5899" s="27">
        <f t="shared" si="67"/>
        <v>2086</v>
      </c>
      <c r="B5899" s="31">
        <v>45077</v>
      </c>
      <c r="C5899" s="31">
        <v>45075</v>
      </c>
      <c r="D5899" s="19" t="s">
        <v>1946</v>
      </c>
      <c r="E5899" s="19" t="str">
        <f>IF(ISBLANK(LeaveTracker[[#This Row],[Employee Name]]),"-----",VLOOKUP(LeaveTracker[[#This Row],[Employee Name]],Employees[[Employee Name]:[Office]],7))</f>
        <v>CENRO</v>
      </c>
      <c r="F5899" s="19" t="str">
        <f>IF(ISBLANK(LeaveTracker[[#This Row],[Employee Name]]),"-----",VLOOKUP(LeaveTracker[[#This Row],[Employee Name]],Employees[[Employee Name]:[Office]],6))</f>
        <v>CASUAL</v>
      </c>
      <c r="G5899" s="24">
        <v>45085</v>
      </c>
      <c r="H5899" s="24">
        <v>45085</v>
      </c>
      <c r="I5899" s="20" t="s">
        <v>82</v>
      </c>
      <c r="K5899" s="61" t="str">
        <f ca="1">LeaveTracker[[#This Row],[Days]]&amp;" "&amp;LeaveTracker[[#This Row],[Type of Leave]]</f>
        <v>1 VL</v>
      </c>
      <c r="L5899" s="23">
        <f ca="1">NETWORKDAYS(LeaveTracker[[#This Row],[Start Date]],LeaveTracker[[#This Row],[End Date]],lstHolidays)</f>
        <v>1</v>
      </c>
      <c r="M5899" s="27"/>
    </row>
    <row r="5900" spans="1:13" ht="30" customHeight="1" x14ac:dyDescent="0.3">
      <c r="A5900" s="27">
        <f t="shared" si="67"/>
        <v>2087</v>
      </c>
      <c r="B5900" s="31">
        <v>45077</v>
      </c>
      <c r="C5900" s="31">
        <v>45075</v>
      </c>
      <c r="D5900" s="19" t="s">
        <v>1946</v>
      </c>
      <c r="E5900" s="19" t="str">
        <f>IF(ISBLANK(LeaveTracker[[#This Row],[Employee Name]]),"-----",VLOOKUP(LeaveTracker[[#This Row],[Employee Name]],Employees[[Employee Name]:[Office]],7))</f>
        <v>CENRO</v>
      </c>
      <c r="F5900" s="19" t="str">
        <f>IF(ISBLANK(LeaveTracker[[#This Row],[Employee Name]]),"-----",VLOOKUP(LeaveTracker[[#This Row],[Employee Name]],Employees[[Employee Name]:[Office]],6))</f>
        <v>CASUAL</v>
      </c>
      <c r="G5900" s="24">
        <v>45091</v>
      </c>
      <c r="H5900" s="24">
        <v>45091</v>
      </c>
      <c r="I5900" s="20" t="s">
        <v>82</v>
      </c>
      <c r="K5900" s="61" t="str">
        <f ca="1">LeaveTracker[[#This Row],[Days]]&amp;" "&amp;LeaveTracker[[#This Row],[Type of Leave]]</f>
        <v>1 VL</v>
      </c>
      <c r="L5900" s="23">
        <f ca="1">NETWORKDAYS(LeaveTracker[[#This Row],[Start Date]],LeaveTracker[[#This Row],[End Date]],lstHolidays)</f>
        <v>1</v>
      </c>
      <c r="M5900" s="27"/>
    </row>
    <row r="5901" spans="1:13" ht="30" customHeight="1" x14ac:dyDescent="0.3">
      <c r="A5901" s="27">
        <f t="shared" si="67"/>
        <v>2088</v>
      </c>
      <c r="B5901" s="31">
        <v>45077</v>
      </c>
      <c r="C5901" s="31">
        <v>45075</v>
      </c>
      <c r="D5901" s="19" t="s">
        <v>1946</v>
      </c>
      <c r="E5901" s="19" t="str">
        <f>IF(ISBLANK(LeaveTracker[[#This Row],[Employee Name]]),"-----",VLOOKUP(LeaveTracker[[#This Row],[Employee Name]],Employees[[Employee Name]:[Office]],7))</f>
        <v>CENRO</v>
      </c>
      <c r="F5901" s="19" t="str">
        <f>IF(ISBLANK(LeaveTracker[[#This Row],[Employee Name]]),"-----",VLOOKUP(LeaveTracker[[#This Row],[Employee Name]],Employees[[Employee Name]:[Office]],6))</f>
        <v>CASUAL</v>
      </c>
      <c r="G5901" s="24">
        <v>45097</v>
      </c>
      <c r="H5901" s="24">
        <v>45097</v>
      </c>
      <c r="I5901" s="20" t="s">
        <v>82</v>
      </c>
      <c r="K5901" s="61" t="str">
        <f ca="1">LeaveTracker[[#This Row],[Days]]&amp;" "&amp;LeaveTracker[[#This Row],[Type of Leave]]</f>
        <v>1 VL</v>
      </c>
      <c r="L5901" s="23">
        <f ca="1">NETWORKDAYS(LeaveTracker[[#This Row],[Start Date]],LeaveTracker[[#This Row],[End Date]],lstHolidays)</f>
        <v>1</v>
      </c>
      <c r="M5901" s="27"/>
    </row>
    <row r="5902" spans="1:13" ht="30" customHeight="1" x14ac:dyDescent="0.3">
      <c r="A5902" s="27">
        <f t="shared" si="67"/>
        <v>2089</v>
      </c>
      <c r="B5902" s="31">
        <v>45077</v>
      </c>
      <c r="C5902" s="31">
        <v>45075</v>
      </c>
      <c r="D5902" s="19" t="s">
        <v>1946</v>
      </c>
      <c r="E5902" s="19" t="str">
        <f>IF(ISBLANK(LeaveTracker[[#This Row],[Employee Name]]),"-----",VLOOKUP(LeaveTracker[[#This Row],[Employee Name]],Employees[[Employee Name]:[Office]],7))</f>
        <v>CENRO</v>
      </c>
      <c r="F5902" s="19" t="str">
        <f>IF(ISBLANK(LeaveTracker[[#This Row],[Employee Name]]),"-----",VLOOKUP(LeaveTracker[[#This Row],[Employee Name]],Employees[[Employee Name]:[Office]],6))</f>
        <v>CASUAL</v>
      </c>
      <c r="G5902" s="24">
        <v>45099</v>
      </c>
      <c r="H5902" s="24">
        <v>45099</v>
      </c>
      <c r="I5902" s="20" t="s">
        <v>82</v>
      </c>
      <c r="K5902" s="61" t="str">
        <f ca="1">LeaveTracker[[#This Row],[Days]]&amp;" "&amp;LeaveTracker[[#This Row],[Type of Leave]]</f>
        <v>1 VL</v>
      </c>
      <c r="L5902" s="23">
        <f ca="1">NETWORKDAYS(LeaveTracker[[#This Row],[Start Date]],LeaveTracker[[#This Row],[End Date]],lstHolidays)</f>
        <v>1</v>
      </c>
      <c r="M5902" s="27"/>
    </row>
    <row r="5903" spans="1:13" ht="30" customHeight="1" x14ac:dyDescent="0.3">
      <c r="A5903" s="27">
        <f t="shared" si="67"/>
        <v>2090</v>
      </c>
      <c r="B5903" s="31">
        <v>45077</v>
      </c>
      <c r="C5903" s="31">
        <v>45072</v>
      </c>
      <c r="D5903" s="19" t="s">
        <v>1800</v>
      </c>
      <c r="E5903" s="19" t="str">
        <f>IF(ISBLANK(LeaveTracker[[#This Row],[Employee Name]]),"-----",VLOOKUP(LeaveTracker[[#This Row],[Employee Name]],Employees[[Employee Name]:[Office]],7))</f>
        <v>GSO</v>
      </c>
      <c r="F5903" s="19" t="str">
        <f>IF(ISBLANK(LeaveTracker[[#This Row],[Employee Name]]),"-----",VLOOKUP(LeaveTracker[[#This Row],[Employee Name]],Employees[[Employee Name]:[Office]],6))</f>
        <v>CASUAL</v>
      </c>
      <c r="G5903" s="24">
        <v>45078</v>
      </c>
      <c r="H5903" s="24">
        <v>45079</v>
      </c>
      <c r="I5903" s="20" t="s">
        <v>82</v>
      </c>
      <c r="K5903" s="61" t="str">
        <f ca="1">LeaveTracker[[#This Row],[Days]]&amp;" "&amp;LeaveTracker[[#This Row],[Type of Leave]]</f>
        <v>2 VL</v>
      </c>
      <c r="L5903" s="23">
        <f ca="1">NETWORKDAYS(LeaveTracker[[#This Row],[Start Date]],LeaveTracker[[#This Row],[End Date]],lstHolidays)</f>
        <v>2</v>
      </c>
      <c r="M5903" s="27"/>
    </row>
    <row r="5904" spans="1:13" ht="30" customHeight="1" x14ac:dyDescent="0.3">
      <c r="A5904" s="27">
        <f t="shared" si="67"/>
        <v>2091</v>
      </c>
      <c r="B5904" s="31">
        <v>45077</v>
      </c>
      <c r="C5904" s="31">
        <v>45072</v>
      </c>
      <c r="D5904" s="19" t="s">
        <v>1800</v>
      </c>
      <c r="E5904" s="19" t="str">
        <f>IF(ISBLANK(LeaveTracker[[#This Row],[Employee Name]]),"-----",VLOOKUP(LeaveTracker[[#This Row],[Employee Name]],Employees[[Employee Name]:[Office]],7))</f>
        <v>GSO</v>
      </c>
      <c r="F5904" s="19" t="str">
        <f>IF(ISBLANK(LeaveTracker[[#This Row],[Employee Name]]),"-----",VLOOKUP(LeaveTracker[[#This Row],[Employee Name]],Employees[[Employee Name]:[Office]],6))</f>
        <v>CASUAL</v>
      </c>
      <c r="G5904" s="24">
        <v>45085</v>
      </c>
      <c r="H5904" s="24">
        <v>45086</v>
      </c>
      <c r="I5904" s="20" t="s">
        <v>82</v>
      </c>
      <c r="K5904" s="61" t="str">
        <f ca="1">LeaveTracker[[#This Row],[Days]]&amp;" "&amp;LeaveTracker[[#This Row],[Type of Leave]]</f>
        <v>2 VL</v>
      </c>
      <c r="L5904" s="23">
        <f ca="1">NETWORKDAYS(LeaveTracker[[#This Row],[Start Date]],LeaveTracker[[#This Row],[End Date]],lstHolidays)</f>
        <v>2</v>
      </c>
      <c r="M5904" s="27"/>
    </row>
    <row r="5905" spans="1:13" ht="30" customHeight="1" x14ac:dyDescent="0.3">
      <c r="A5905" s="27">
        <f t="shared" si="67"/>
        <v>2092</v>
      </c>
      <c r="B5905" s="31">
        <v>45077</v>
      </c>
      <c r="C5905" s="31">
        <v>45072</v>
      </c>
      <c r="D5905" s="20" t="s">
        <v>1800</v>
      </c>
      <c r="E5905" s="19" t="str">
        <f>IF(ISBLANK(LeaveTracker[[#This Row],[Employee Name]]),"-----",VLOOKUP(LeaveTracker[[#This Row],[Employee Name]],Employees[[Employee Name]:[Office]],7))</f>
        <v>GSO</v>
      </c>
      <c r="F5905" s="19" t="str">
        <f>IF(ISBLANK(LeaveTracker[[#This Row],[Employee Name]]),"-----",VLOOKUP(LeaveTracker[[#This Row],[Employee Name]],Employees[[Employee Name]:[Office]],6))</f>
        <v>CASUAL</v>
      </c>
      <c r="G5905" s="24">
        <v>45092</v>
      </c>
      <c r="H5905" s="24">
        <v>45093</v>
      </c>
      <c r="I5905" s="20" t="s">
        <v>82</v>
      </c>
      <c r="K5905" s="61" t="str">
        <f ca="1">LeaveTracker[[#This Row],[Days]]&amp;" "&amp;LeaveTracker[[#This Row],[Type of Leave]]</f>
        <v>2 VL</v>
      </c>
      <c r="L5905" s="23">
        <f ca="1">NETWORKDAYS(LeaveTracker[[#This Row],[Start Date]],LeaveTracker[[#This Row],[End Date]],lstHolidays)</f>
        <v>2</v>
      </c>
      <c r="M5905" s="27"/>
    </row>
    <row r="5906" spans="1:13" ht="30" customHeight="1" x14ac:dyDescent="0.3">
      <c r="A5906" s="27">
        <f t="shared" si="67"/>
        <v>2093</v>
      </c>
      <c r="B5906" s="31">
        <v>45077</v>
      </c>
      <c r="C5906" s="31">
        <v>45075</v>
      </c>
      <c r="D5906" s="19" t="s">
        <v>1895</v>
      </c>
      <c r="E5906" s="19" t="str">
        <f>IF(ISBLANK(LeaveTracker[[#This Row],[Employee Name]]),"-----",VLOOKUP(LeaveTracker[[#This Row],[Employee Name]],Employees[[Employee Name]:[Office]],7))</f>
        <v>CTO-LICENSE</v>
      </c>
      <c r="F5906" s="19" t="str">
        <f>IF(ISBLANK(LeaveTracker[[#This Row],[Employee Name]]),"-----",VLOOKUP(LeaveTracker[[#This Row],[Employee Name]],Employees[[Employee Name]:[Office]],6))</f>
        <v>CASUAL</v>
      </c>
      <c r="G5906" s="24">
        <v>45071</v>
      </c>
      <c r="H5906" s="24">
        <v>45072</v>
      </c>
      <c r="I5906" s="20" t="s">
        <v>81</v>
      </c>
      <c r="K5906" s="61" t="str">
        <f ca="1">LeaveTracker[[#This Row],[Days]]&amp;" "&amp;LeaveTracker[[#This Row],[Type of Leave]]</f>
        <v>2 SL</v>
      </c>
      <c r="L5906" s="23">
        <f ca="1">NETWORKDAYS(LeaveTracker[[#This Row],[Start Date]],LeaveTracker[[#This Row],[End Date]],lstHolidays)</f>
        <v>2</v>
      </c>
      <c r="M5906" s="27"/>
    </row>
    <row r="5907" spans="1:13" ht="30" customHeight="1" x14ac:dyDescent="0.3">
      <c r="A5907" s="27">
        <f t="shared" si="67"/>
        <v>2094</v>
      </c>
      <c r="B5907" s="31">
        <v>45083</v>
      </c>
      <c r="C5907" s="31">
        <v>45077</v>
      </c>
      <c r="D5907" s="20" t="s">
        <v>2384</v>
      </c>
      <c r="E5907" s="19" t="str">
        <f>IF(ISBLANK(LeaveTracker[[#This Row],[Employee Name]]),"-----",VLOOKUP(LeaveTracker[[#This Row],[Employee Name]],Employees[[Employee Name]:[Office]],7))</f>
        <v>CPDO</v>
      </c>
      <c r="F5907" s="19">
        <f>IF(ISBLANK(LeaveTracker[[#This Row],[Employee Name]]),"-----",VLOOKUP(LeaveTracker[[#This Row],[Employee Name]],Employees[[Employee Name]:[Office]],6))</f>
        <v>0</v>
      </c>
      <c r="G5907" s="24"/>
      <c r="H5907" s="24"/>
      <c r="I5907" s="20" t="s">
        <v>298</v>
      </c>
      <c r="J5907" s="43" t="s">
        <v>691</v>
      </c>
      <c r="K5907" s="61" t="str">
        <f ca="1">LeaveTracker[[#This Row],[Days]]&amp;" "&amp;LeaveTracker[[#This Row],[Type of Leave]]</f>
        <v>0 OTHER</v>
      </c>
      <c r="L5907" s="23">
        <f ca="1">NETWORKDAYS(LeaveTracker[[#This Row],[Start Date]],LeaveTracker[[#This Row],[End Date]],lstHolidays)</f>
        <v>0</v>
      </c>
      <c r="M5907" s="27"/>
    </row>
    <row r="5908" spans="1:13" ht="30" customHeight="1" x14ac:dyDescent="0.3">
      <c r="A5908" s="27">
        <f t="shared" si="67"/>
        <v>2095</v>
      </c>
      <c r="B5908" s="31">
        <v>45083</v>
      </c>
      <c r="C5908" s="31">
        <v>45078</v>
      </c>
      <c r="D5908" s="19" t="s">
        <v>2387</v>
      </c>
      <c r="E5908" s="19" t="str">
        <f>IF(ISBLANK(LeaveTracker[[#This Row],[Employee Name]]),"-----",VLOOKUP(LeaveTracker[[#This Row],[Employee Name]],Employees[[Employee Name]:[Office]],7))</f>
        <v>TOPS-CSU</v>
      </c>
      <c r="F5908" s="19" t="str">
        <f>IF(ISBLANK(LeaveTracker[[#This Row],[Employee Name]]),"-----",VLOOKUP(LeaveTracker[[#This Row],[Employee Name]],Employees[[Employee Name]:[Office]],6))</f>
        <v>CASUAL</v>
      </c>
      <c r="G5908" s="24">
        <v>45082</v>
      </c>
      <c r="H5908" s="24">
        <v>45142</v>
      </c>
      <c r="I5908" s="19" t="s">
        <v>82</v>
      </c>
      <c r="K5908" s="61" t="str">
        <f>LeaveTracker[[#This Row],[Days]]&amp;" "&amp;LeaveTracker[[#This Row],[Type of Leave]]</f>
        <v>42 VL</v>
      </c>
      <c r="L5908" s="23">
        <v>42</v>
      </c>
      <c r="M5908" s="27"/>
    </row>
    <row r="5909" spans="1:13" ht="30" customHeight="1" x14ac:dyDescent="0.3">
      <c r="A5909" s="27">
        <f t="shared" si="67"/>
        <v>2096</v>
      </c>
      <c r="B5909" s="31">
        <v>45083</v>
      </c>
      <c r="C5909" s="31">
        <v>45078</v>
      </c>
      <c r="D5909" s="19" t="s">
        <v>1766</v>
      </c>
      <c r="E5909" s="19" t="str">
        <f>IF(ISBLANK(LeaveTracker[[#This Row],[Employee Name]]),"-----",VLOOKUP(LeaveTracker[[#This Row],[Employee Name]],Employees[[Employee Name]:[Office]],7))</f>
        <v>SP</v>
      </c>
      <c r="F5909" s="19" t="str">
        <f>IF(ISBLANK(LeaveTracker[[#This Row],[Employee Name]]),"-----",VLOOKUP(LeaveTracker[[#This Row],[Employee Name]],Employees[[Employee Name]:[Office]],6))</f>
        <v>CASUAL</v>
      </c>
      <c r="G5909" s="24">
        <v>45077</v>
      </c>
      <c r="H5909" s="24">
        <v>45077</v>
      </c>
      <c r="I5909" s="19" t="s">
        <v>81</v>
      </c>
      <c r="K5909" s="61" t="str">
        <f ca="1">LeaveTracker[[#This Row],[Days]]&amp;" "&amp;LeaveTracker[[#This Row],[Type of Leave]]</f>
        <v>1 SL</v>
      </c>
      <c r="L5909" s="23">
        <f ca="1">NETWORKDAYS(LeaveTracker[[#This Row],[Start Date]],LeaveTracker[[#This Row],[End Date]],lstHolidays)</f>
        <v>1</v>
      </c>
      <c r="M5909" s="27"/>
    </row>
    <row r="5910" spans="1:13" ht="30" customHeight="1" x14ac:dyDescent="0.3">
      <c r="A5910" s="27">
        <f t="shared" si="67"/>
        <v>2097</v>
      </c>
      <c r="B5910" s="31">
        <v>45083</v>
      </c>
      <c r="C5910" s="31">
        <v>45079</v>
      </c>
      <c r="D5910" s="19" t="s">
        <v>1968</v>
      </c>
      <c r="E5910" s="19" t="str">
        <f>IF(ISBLANK(LeaveTracker[[#This Row],[Employee Name]]),"-----",VLOOKUP(LeaveTracker[[#This Row],[Employee Name]],Employees[[Employee Name]:[Office]],7))</f>
        <v>CENRO</v>
      </c>
      <c r="F5910" s="19" t="str">
        <f>IF(ISBLANK(LeaveTracker[[#This Row],[Employee Name]]),"-----",VLOOKUP(LeaveTracker[[#This Row],[Employee Name]],Employees[[Employee Name]:[Office]],6))</f>
        <v>CASUAL</v>
      </c>
      <c r="G5910" s="24">
        <v>45077</v>
      </c>
      <c r="H5910" s="24">
        <v>45078</v>
      </c>
      <c r="I5910" s="19" t="s">
        <v>81</v>
      </c>
      <c r="K5910" s="61" t="str">
        <f ca="1">LeaveTracker[[#This Row],[Days]]&amp;" "&amp;LeaveTracker[[#This Row],[Type of Leave]]</f>
        <v>2 SL</v>
      </c>
      <c r="L5910" s="23">
        <f ca="1">NETWORKDAYS(LeaveTracker[[#This Row],[Start Date]],LeaveTracker[[#This Row],[End Date]],lstHolidays)</f>
        <v>2</v>
      </c>
      <c r="M5910" s="27"/>
    </row>
    <row r="5911" spans="1:13" ht="30" customHeight="1" x14ac:dyDescent="0.3">
      <c r="A5911" s="27">
        <f t="shared" si="67"/>
        <v>2098</v>
      </c>
      <c r="B5911" s="31">
        <v>45083</v>
      </c>
      <c r="C5911" s="31">
        <v>45079</v>
      </c>
      <c r="D5911" s="19" t="s">
        <v>1930</v>
      </c>
      <c r="E5911" s="19" t="str">
        <f>IF(ISBLANK(LeaveTracker[[#This Row],[Employee Name]]),"-----",VLOOKUP(LeaveTracker[[#This Row],[Employee Name]],Employees[[Employee Name]:[Office]],7))</f>
        <v>CENRO</v>
      </c>
      <c r="F5911" s="19" t="str">
        <f>IF(ISBLANK(LeaveTracker[[#This Row],[Employee Name]]),"-----",VLOOKUP(LeaveTracker[[#This Row],[Employee Name]],Employees[[Employee Name]:[Office]],6))</f>
        <v>CASUAL</v>
      </c>
      <c r="G5911" s="24">
        <v>45076</v>
      </c>
      <c r="H5911" s="24">
        <v>45077</v>
      </c>
      <c r="I5911" s="19" t="s">
        <v>81</v>
      </c>
      <c r="K5911" s="61" t="str">
        <f ca="1">LeaveTracker[[#This Row],[Days]]&amp;" "&amp;LeaveTracker[[#This Row],[Type of Leave]]</f>
        <v>2 SL</v>
      </c>
      <c r="L5911" s="23">
        <f ca="1">NETWORKDAYS(LeaveTracker[[#This Row],[Start Date]],LeaveTracker[[#This Row],[End Date]],lstHolidays)</f>
        <v>2</v>
      </c>
      <c r="M5911" s="27"/>
    </row>
    <row r="5912" spans="1:13" ht="30" customHeight="1" x14ac:dyDescent="0.3">
      <c r="A5912" s="27">
        <f t="shared" si="67"/>
        <v>2099</v>
      </c>
      <c r="B5912" s="31">
        <v>45083</v>
      </c>
      <c r="C5912" s="31">
        <v>45079</v>
      </c>
      <c r="D5912" s="19" t="s">
        <v>1883</v>
      </c>
      <c r="E5912" s="19" t="str">
        <f>IF(ISBLANK(LeaveTracker[[#This Row],[Employee Name]]),"-----",VLOOKUP(LeaveTracker[[#This Row],[Employee Name]],Employees[[Employee Name]:[Office]],7))</f>
        <v>CENRO</v>
      </c>
      <c r="F5912" s="19" t="str">
        <f>IF(ISBLANK(LeaveTracker[[#This Row],[Employee Name]]),"-----",VLOOKUP(LeaveTracker[[#This Row],[Employee Name]],Employees[[Employee Name]:[Office]],6))</f>
        <v>CASUAL</v>
      </c>
      <c r="G5912" s="24">
        <v>45078</v>
      </c>
      <c r="H5912" s="24">
        <v>45078</v>
      </c>
      <c r="I5912" s="20" t="s">
        <v>81</v>
      </c>
      <c r="K5912" s="61" t="str">
        <f ca="1">LeaveTracker[[#This Row],[Days]]&amp;" "&amp;LeaveTracker[[#This Row],[Type of Leave]]</f>
        <v>1 SL</v>
      </c>
      <c r="L5912" s="23">
        <f ca="1">NETWORKDAYS(LeaveTracker[[#This Row],[Start Date]],LeaveTracker[[#This Row],[End Date]],lstHolidays)</f>
        <v>1</v>
      </c>
      <c r="M5912" s="27"/>
    </row>
    <row r="5913" spans="1:13" ht="30" customHeight="1" x14ac:dyDescent="0.3">
      <c r="A5913" s="27">
        <f t="shared" si="67"/>
        <v>2100</v>
      </c>
      <c r="B5913" s="31">
        <v>45083</v>
      </c>
      <c r="C5913" s="31">
        <v>45078</v>
      </c>
      <c r="D5913" s="19" t="s">
        <v>1943</v>
      </c>
      <c r="E5913" s="19" t="str">
        <f>IF(ISBLANK(LeaveTracker[[#This Row],[Employee Name]]),"-----",VLOOKUP(LeaveTracker[[#This Row],[Employee Name]],Employees[[Employee Name]:[Office]],7))</f>
        <v>PICNIC GROVE</v>
      </c>
      <c r="F5913" s="19" t="str">
        <f>IF(ISBLANK(LeaveTracker[[#This Row],[Employee Name]]),"-----",VLOOKUP(LeaveTracker[[#This Row],[Employee Name]],Employees[[Employee Name]:[Office]],6))</f>
        <v>CASUAL</v>
      </c>
      <c r="G5913" s="24">
        <v>45068</v>
      </c>
      <c r="H5913" s="24">
        <v>45077</v>
      </c>
      <c r="I5913" s="20" t="s">
        <v>82</v>
      </c>
      <c r="K5913" s="61" t="str">
        <f>LeaveTracker[[#This Row],[Days]]&amp;" "&amp;LeaveTracker[[#This Row],[Type of Leave]]</f>
        <v>10 VL</v>
      </c>
      <c r="L5913" s="23">
        <v>10</v>
      </c>
      <c r="M5913" s="27"/>
    </row>
    <row r="5914" spans="1:13" ht="30" customHeight="1" x14ac:dyDescent="0.3">
      <c r="A5914" s="27">
        <f t="shared" si="67"/>
        <v>2101</v>
      </c>
      <c r="B5914" s="31">
        <v>45083</v>
      </c>
      <c r="C5914" s="31">
        <v>45076</v>
      </c>
      <c r="D5914" s="19" t="s">
        <v>509</v>
      </c>
      <c r="E5914" s="19" t="str">
        <f>IF(ISBLANK(LeaveTracker[[#This Row],[Employee Name]]),"-----",VLOOKUP(LeaveTracker[[#This Row],[Employee Name]],Employees[[Employee Name]:[Office]],7))</f>
        <v>ACCOUNTING</v>
      </c>
      <c r="F5914" s="19" t="str">
        <f>IF(ISBLANK(LeaveTracker[[#This Row],[Employee Name]]),"-----",VLOOKUP(LeaveTracker[[#This Row],[Employee Name]],Employees[[Employee Name]:[Office]],6))</f>
        <v>REGULAR</v>
      </c>
      <c r="G5914" s="24">
        <v>45068</v>
      </c>
      <c r="H5914" s="24">
        <v>45075</v>
      </c>
      <c r="I5914" s="19" t="s">
        <v>298</v>
      </c>
      <c r="J5914" s="43" t="s">
        <v>1956</v>
      </c>
      <c r="K5914" s="61" t="str">
        <f ca="1">LeaveTracker[[#This Row],[Days]]&amp;" "&amp;LeaveTracker[[#This Row],[Type of Leave]]</f>
        <v>6 OTHER</v>
      </c>
      <c r="L5914" s="23">
        <f ca="1">NETWORKDAYS(LeaveTracker[[#This Row],[Start Date]],LeaveTracker[[#This Row],[End Date]],lstHolidays)</f>
        <v>6</v>
      </c>
      <c r="M5914" s="27"/>
    </row>
    <row r="5915" spans="1:13" ht="30" customHeight="1" x14ac:dyDescent="0.3">
      <c r="A5915" s="27">
        <f t="shared" si="67"/>
        <v>2102</v>
      </c>
      <c r="B5915" s="31">
        <v>45083</v>
      </c>
      <c r="C5915" s="31">
        <v>45076</v>
      </c>
      <c r="D5915" s="19" t="s">
        <v>950</v>
      </c>
      <c r="E5915" s="19" t="str">
        <f>IF(ISBLANK(LeaveTracker[[#This Row],[Employee Name]]),"-----",VLOOKUP(LeaveTracker[[#This Row],[Employee Name]],Employees[[Employee Name]:[Office]],7))</f>
        <v>ACCOUNTING</v>
      </c>
      <c r="F5915" s="19" t="str">
        <f>IF(ISBLANK(LeaveTracker[[#This Row],[Employee Name]]),"-----",VLOOKUP(LeaveTracker[[#This Row],[Employee Name]],Employees[[Employee Name]:[Office]],6))</f>
        <v>REGULAR</v>
      </c>
      <c r="G5915" s="24">
        <v>45068</v>
      </c>
      <c r="H5915" s="24">
        <v>45075</v>
      </c>
      <c r="I5915" s="19" t="s">
        <v>298</v>
      </c>
      <c r="J5915" s="43" t="s">
        <v>1956</v>
      </c>
      <c r="K5915" s="61" t="str">
        <f ca="1">LeaveTracker[[#This Row],[Days]]&amp;" "&amp;LeaveTracker[[#This Row],[Type of Leave]]</f>
        <v>6 OTHER</v>
      </c>
      <c r="L5915" s="23">
        <f ca="1">NETWORKDAYS(LeaveTracker[[#This Row],[Start Date]],LeaveTracker[[#This Row],[End Date]],lstHolidays)</f>
        <v>6</v>
      </c>
      <c r="M5915" s="27"/>
    </row>
    <row r="5916" spans="1:13" ht="30" customHeight="1" x14ac:dyDescent="0.3">
      <c r="A5916" s="27">
        <f t="shared" si="67"/>
        <v>2103</v>
      </c>
      <c r="B5916" s="31">
        <v>45083</v>
      </c>
      <c r="C5916" s="31">
        <v>45077</v>
      </c>
      <c r="D5916" s="19" t="s">
        <v>2096</v>
      </c>
      <c r="E5916" s="19" t="str">
        <f>IF(ISBLANK(LeaveTracker[[#This Row],[Employee Name]]),"-----",VLOOKUP(LeaveTracker[[#This Row],[Employee Name]],Employees[[Employee Name]:[Office]],7))</f>
        <v>LEGAL OFFICE</v>
      </c>
      <c r="F5916" s="19">
        <f>IF(ISBLANK(LeaveTracker[[#This Row],[Employee Name]]),"-----",VLOOKUP(LeaveTracker[[#This Row],[Employee Name]],Employees[[Employee Name]:[Office]],6))</f>
        <v>0</v>
      </c>
      <c r="G5916" s="24">
        <v>45078</v>
      </c>
      <c r="H5916" s="24">
        <v>45079</v>
      </c>
      <c r="I5916" s="19" t="s">
        <v>81</v>
      </c>
      <c r="J5916" s="43" t="s">
        <v>1897</v>
      </c>
      <c r="K5916" s="61" t="str">
        <f ca="1">LeaveTracker[[#This Row],[Days]]&amp;" "&amp;LeaveTracker[[#This Row],[Type of Leave]]</f>
        <v>2 SL</v>
      </c>
      <c r="L5916" s="23">
        <f ca="1">NETWORKDAYS(LeaveTracker[[#This Row],[Start Date]],LeaveTracker[[#This Row],[End Date]],lstHolidays)</f>
        <v>2</v>
      </c>
      <c r="M5916" s="27"/>
    </row>
    <row r="5917" spans="1:13" ht="30" customHeight="1" x14ac:dyDescent="0.3">
      <c r="A5917" s="27">
        <f t="shared" si="67"/>
        <v>2104</v>
      </c>
      <c r="B5917" s="31">
        <v>45083</v>
      </c>
      <c r="C5917" s="31">
        <v>45076</v>
      </c>
      <c r="D5917" s="19" t="s">
        <v>2030</v>
      </c>
      <c r="E5917" s="19" t="str">
        <f>IF(ISBLANK(LeaveTracker[[#This Row],[Employee Name]]),"-----",VLOOKUP(LeaveTracker[[#This Row],[Employee Name]],Employees[[Employee Name]:[Office]],7))</f>
        <v>EDP</v>
      </c>
      <c r="F5917" s="19" t="str">
        <f>IF(ISBLANK(LeaveTracker[[#This Row],[Employee Name]]),"-----",VLOOKUP(LeaveTracker[[#This Row],[Employee Name]],Employees[[Employee Name]:[Office]],6))</f>
        <v>CASUAL</v>
      </c>
      <c r="G5917" s="24">
        <v>45076</v>
      </c>
      <c r="H5917" s="24">
        <v>45076</v>
      </c>
      <c r="I5917" s="19" t="s">
        <v>81</v>
      </c>
      <c r="K5917" s="61" t="str">
        <f ca="1">LeaveTracker[[#This Row],[Days]]&amp;" "&amp;LeaveTracker[[#This Row],[Type of Leave]]</f>
        <v>1 SL</v>
      </c>
      <c r="L5917" s="23">
        <f ca="1">NETWORKDAYS(LeaveTracker[[#This Row],[Start Date]],LeaveTracker[[#This Row],[End Date]],lstHolidays)</f>
        <v>1</v>
      </c>
      <c r="M5917" s="27"/>
    </row>
    <row r="5918" spans="1:13" ht="30" customHeight="1" x14ac:dyDescent="0.3">
      <c r="A5918" s="27">
        <f t="shared" si="67"/>
        <v>2105</v>
      </c>
      <c r="B5918" s="31">
        <v>45083</v>
      </c>
      <c r="C5918" s="31">
        <v>45078</v>
      </c>
      <c r="D5918" s="19" t="s">
        <v>1976</v>
      </c>
      <c r="E5918" s="19" t="str">
        <f>IF(ISBLANK(LeaveTracker[[#This Row],[Employee Name]]),"-----",VLOOKUP(LeaveTracker[[#This Row],[Employee Name]],Employees[[Employee Name]:[Office]],7))</f>
        <v>TERMINAL</v>
      </c>
      <c r="F5918" s="19" t="str">
        <f>IF(ISBLANK(LeaveTracker[[#This Row],[Employee Name]]),"-----",VLOOKUP(LeaveTracker[[#This Row],[Employee Name]],Employees[[Employee Name]:[Office]],6))</f>
        <v>CASUAL</v>
      </c>
      <c r="G5918" s="24">
        <v>45084</v>
      </c>
      <c r="H5918" s="24">
        <v>45086</v>
      </c>
      <c r="I5918" s="19" t="s">
        <v>82</v>
      </c>
      <c r="K5918" s="61" t="str">
        <f ca="1">LeaveTracker[[#This Row],[Days]]&amp;" "&amp;LeaveTracker[[#This Row],[Type of Leave]]</f>
        <v>3 VL</v>
      </c>
      <c r="L5918" s="23">
        <f ca="1">NETWORKDAYS(LeaveTracker[[#This Row],[Start Date]],LeaveTracker[[#This Row],[End Date]],lstHolidays)</f>
        <v>3</v>
      </c>
      <c r="M5918" s="27"/>
    </row>
    <row r="5919" spans="1:13" ht="30" customHeight="1" x14ac:dyDescent="0.3">
      <c r="A5919" s="27">
        <f t="shared" si="67"/>
        <v>2106</v>
      </c>
      <c r="B5919" s="31">
        <v>45083</v>
      </c>
      <c r="C5919" s="31">
        <v>45078</v>
      </c>
      <c r="D5919" s="19" t="s">
        <v>1976</v>
      </c>
      <c r="E5919" s="19" t="str">
        <f>IF(ISBLANK(LeaveTracker[[#This Row],[Employee Name]]),"-----",VLOOKUP(LeaveTracker[[#This Row],[Employee Name]],Employees[[Employee Name]:[Office]],7))</f>
        <v>TERMINAL</v>
      </c>
      <c r="F5919" s="19" t="str">
        <f>IF(ISBLANK(LeaveTracker[[#This Row],[Employee Name]]),"-----",VLOOKUP(LeaveTracker[[#This Row],[Employee Name]],Employees[[Employee Name]:[Office]],6))</f>
        <v>CASUAL</v>
      </c>
      <c r="G5919" s="24">
        <v>45091</v>
      </c>
      <c r="H5919" s="24">
        <v>45093</v>
      </c>
      <c r="I5919" s="19" t="s">
        <v>82</v>
      </c>
      <c r="K5919" s="61" t="str">
        <f ca="1">LeaveTracker[[#This Row],[Days]]&amp;" "&amp;LeaveTracker[[#This Row],[Type of Leave]]</f>
        <v>3 VL</v>
      </c>
      <c r="L5919" s="23">
        <f ca="1">NETWORKDAYS(LeaveTracker[[#This Row],[Start Date]],LeaveTracker[[#This Row],[End Date]],lstHolidays)</f>
        <v>3</v>
      </c>
      <c r="M5919" s="27"/>
    </row>
    <row r="5920" spans="1:13" ht="30" customHeight="1" x14ac:dyDescent="0.3">
      <c r="A5920" s="27">
        <f t="shared" si="67"/>
        <v>2107</v>
      </c>
      <c r="B5920" s="31">
        <v>45083</v>
      </c>
      <c r="C5920" s="31">
        <v>45072</v>
      </c>
      <c r="D5920" s="19" t="s">
        <v>1879</v>
      </c>
      <c r="E5920" s="19" t="str">
        <f>IF(ISBLANK(LeaveTracker[[#This Row],[Employee Name]]),"-----",VLOOKUP(LeaveTracker[[#This Row],[Employee Name]],Employees[[Employee Name]:[Office]],7))</f>
        <v>TICC</v>
      </c>
      <c r="F5920" s="19" t="str">
        <f>IF(ISBLANK(LeaveTracker[[#This Row],[Employee Name]]),"-----",VLOOKUP(LeaveTracker[[#This Row],[Employee Name]],Employees[[Employee Name]:[Office]],6))</f>
        <v>CASUAL</v>
      </c>
      <c r="G5920" s="24">
        <v>45099</v>
      </c>
      <c r="H5920" s="24">
        <v>45100</v>
      </c>
      <c r="I5920" s="19" t="s">
        <v>82</v>
      </c>
      <c r="K5920" s="61" t="str">
        <f ca="1">LeaveTracker[[#This Row],[Days]]&amp;" "&amp;LeaveTracker[[#This Row],[Type of Leave]]</f>
        <v>2 VL</v>
      </c>
      <c r="L5920" s="23">
        <f ca="1">NETWORKDAYS(LeaveTracker[[#This Row],[Start Date]],LeaveTracker[[#This Row],[End Date]],lstHolidays)</f>
        <v>2</v>
      </c>
      <c r="M5920" s="27"/>
    </row>
    <row r="5921" spans="1:13" ht="30" customHeight="1" x14ac:dyDescent="0.3">
      <c r="A5921" s="27">
        <f t="shared" si="67"/>
        <v>2108</v>
      </c>
      <c r="B5921" s="31">
        <v>45083</v>
      </c>
      <c r="C5921" s="31">
        <v>45072</v>
      </c>
      <c r="D5921" s="19" t="s">
        <v>1879</v>
      </c>
      <c r="E5921" s="19" t="str">
        <f>IF(ISBLANK(LeaveTracker[[#This Row],[Employee Name]]),"-----",VLOOKUP(LeaveTracker[[#This Row],[Employee Name]],Employees[[Employee Name]:[Office]],7))</f>
        <v>TICC</v>
      </c>
      <c r="F5921" s="19" t="str">
        <f>IF(ISBLANK(LeaveTracker[[#This Row],[Employee Name]]),"-----",VLOOKUP(LeaveTracker[[#This Row],[Employee Name]],Employees[[Employee Name]:[Office]],6))</f>
        <v>CASUAL</v>
      </c>
      <c r="G5921" s="24">
        <v>45105</v>
      </c>
      <c r="H5921" s="24">
        <v>45105</v>
      </c>
      <c r="I5921" s="19" t="s">
        <v>82</v>
      </c>
      <c r="K5921" s="61" t="str">
        <f ca="1">LeaveTracker[[#This Row],[Days]]&amp;" "&amp;LeaveTracker[[#This Row],[Type of Leave]]</f>
        <v>1 VL</v>
      </c>
      <c r="L5921" s="23">
        <f ca="1">NETWORKDAYS(LeaveTracker[[#This Row],[Start Date]],LeaveTracker[[#This Row],[End Date]],lstHolidays)</f>
        <v>1</v>
      </c>
      <c r="M5921" s="27"/>
    </row>
    <row r="5922" spans="1:13" ht="30" customHeight="1" x14ac:dyDescent="0.3">
      <c r="A5922" s="27">
        <f t="shared" si="67"/>
        <v>2109</v>
      </c>
      <c r="B5922" s="31">
        <v>45083</v>
      </c>
      <c r="C5922" s="31">
        <v>45072</v>
      </c>
      <c r="D5922" s="19" t="s">
        <v>1879</v>
      </c>
      <c r="E5922" s="19" t="str">
        <f>IF(ISBLANK(LeaveTracker[[#This Row],[Employee Name]]),"-----",VLOOKUP(LeaveTracker[[#This Row],[Employee Name]],Employees[[Employee Name]:[Office]],7))</f>
        <v>TICC</v>
      </c>
      <c r="F5922" s="19" t="str">
        <f>IF(ISBLANK(LeaveTracker[[#This Row],[Employee Name]]),"-----",VLOOKUP(LeaveTracker[[#This Row],[Employee Name]],Employees[[Employee Name]:[Office]],6))</f>
        <v>CASUAL</v>
      </c>
      <c r="G5922" s="24">
        <v>45084</v>
      </c>
      <c r="H5922" s="24">
        <v>45086</v>
      </c>
      <c r="I5922" s="19" t="s">
        <v>82</v>
      </c>
      <c r="K5922" s="61" t="str">
        <f ca="1">LeaveTracker[[#This Row],[Days]]&amp;" "&amp;LeaveTracker[[#This Row],[Type of Leave]]</f>
        <v>3 VL</v>
      </c>
      <c r="L5922" s="23">
        <f ca="1">NETWORKDAYS(LeaveTracker[[#This Row],[Start Date]],LeaveTracker[[#This Row],[End Date]],lstHolidays)</f>
        <v>3</v>
      </c>
      <c r="M5922" s="27"/>
    </row>
    <row r="5923" spans="1:13" ht="30" customHeight="1" x14ac:dyDescent="0.3">
      <c r="A5923" s="27">
        <f t="shared" si="67"/>
        <v>2110</v>
      </c>
      <c r="B5923" s="31">
        <v>45083</v>
      </c>
      <c r="C5923" s="31">
        <v>45072</v>
      </c>
      <c r="D5923" s="19" t="s">
        <v>1879</v>
      </c>
      <c r="E5923" s="19" t="str">
        <f>IF(ISBLANK(LeaveTracker[[#This Row],[Employee Name]]),"-----",VLOOKUP(LeaveTracker[[#This Row],[Employee Name]],Employees[[Employee Name]:[Office]],7))</f>
        <v>TICC</v>
      </c>
      <c r="F5923" s="19" t="str">
        <f>IF(ISBLANK(LeaveTracker[[#This Row],[Employee Name]]),"-----",VLOOKUP(LeaveTracker[[#This Row],[Employee Name]],Employees[[Employee Name]:[Office]],6))</f>
        <v>CASUAL</v>
      </c>
      <c r="G5923" s="24">
        <v>45106</v>
      </c>
      <c r="H5923" s="24">
        <v>45106</v>
      </c>
      <c r="I5923" s="19" t="s">
        <v>298</v>
      </c>
      <c r="J5923" s="43" t="s">
        <v>1003</v>
      </c>
      <c r="K5923" s="61" t="str">
        <f ca="1">LeaveTracker[[#This Row],[Days]]&amp;" "&amp;LeaveTracker[[#This Row],[Type of Leave]]</f>
        <v>1 OTHER</v>
      </c>
      <c r="L5923" s="23">
        <f ca="1">NETWORKDAYS(LeaveTracker[[#This Row],[Start Date]],LeaveTracker[[#This Row],[End Date]],lstHolidays)</f>
        <v>1</v>
      </c>
      <c r="M5923" s="27"/>
    </row>
    <row r="5924" spans="1:13" ht="30" customHeight="1" x14ac:dyDescent="0.3">
      <c r="A5924" s="27">
        <f t="shared" ref="A5924:A5987" si="68">A5923+1</f>
        <v>2111</v>
      </c>
      <c r="B5924" s="31">
        <v>45083</v>
      </c>
      <c r="C5924" s="31">
        <v>45070</v>
      </c>
      <c r="D5924" s="19" t="s">
        <v>1900</v>
      </c>
      <c r="E5924" s="19" t="str">
        <f>IF(ISBLANK(LeaveTracker[[#This Row],[Employee Name]]),"-----",VLOOKUP(LeaveTracker[[#This Row],[Employee Name]],Employees[[Employee Name]:[Office]],7))</f>
        <v>TICC</v>
      </c>
      <c r="F5924" s="19" t="str">
        <f>IF(ISBLANK(LeaveTracker[[#This Row],[Employee Name]]),"-----",VLOOKUP(LeaveTracker[[#This Row],[Employee Name]],Employees[[Employee Name]:[Office]],6))</f>
        <v>CASUAL</v>
      </c>
      <c r="G5924" s="24">
        <v>45083</v>
      </c>
      <c r="H5924" s="24">
        <v>45085</v>
      </c>
      <c r="I5924" s="19" t="s">
        <v>82</v>
      </c>
      <c r="K5924" s="61" t="str">
        <f ca="1">LeaveTracker[[#This Row],[Days]]&amp;" "&amp;LeaveTracker[[#This Row],[Type of Leave]]</f>
        <v>3 VL</v>
      </c>
      <c r="L5924" s="23">
        <f ca="1">NETWORKDAYS(LeaveTracker[[#This Row],[Start Date]],LeaveTracker[[#This Row],[End Date]],lstHolidays)</f>
        <v>3</v>
      </c>
      <c r="M5924" s="27"/>
    </row>
    <row r="5925" spans="1:13" ht="30" customHeight="1" x14ac:dyDescent="0.3">
      <c r="A5925" s="27">
        <f t="shared" si="68"/>
        <v>2112</v>
      </c>
      <c r="B5925" s="31">
        <v>45083</v>
      </c>
      <c r="C5925" s="31">
        <v>45076</v>
      </c>
      <c r="D5925" s="19" t="s">
        <v>1864</v>
      </c>
      <c r="E5925" s="19" t="str">
        <f>IF(ISBLANK(LeaveTracker[[#This Row],[Employee Name]]),"-----",VLOOKUP(LeaveTracker[[#This Row],[Employee Name]],Employees[[Employee Name]:[Office]],7))</f>
        <v>TICC</v>
      </c>
      <c r="F5925" s="19" t="str">
        <f>IF(ISBLANK(LeaveTracker[[#This Row],[Employee Name]]),"-----",VLOOKUP(LeaveTracker[[#This Row],[Employee Name]],Employees[[Employee Name]:[Office]],6))</f>
        <v>CASUAL</v>
      </c>
      <c r="G5925" s="24">
        <v>45096</v>
      </c>
      <c r="H5925" s="21">
        <v>45097</v>
      </c>
      <c r="I5925" s="19" t="s">
        <v>82</v>
      </c>
      <c r="K5925" s="61" t="str">
        <f ca="1">LeaveTracker[[#This Row],[Days]]&amp;" "&amp;LeaveTracker[[#This Row],[Type of Leave]]</f>
        <v>2 VL</v>
      </c>
      <c r="L5925" s="23">
        <f ca="1">NETWORKDAYS(LeaveTracker[[#This Row],[Start Date]],LeaveTracker[[#This Row],[End Date]],lstHolidays)</f>
        <v>2</v>
      </c>
      <c r="M5925" s="27"/>
    </row>
    <row r="5926" spans="1:13" ht="30" customHeight="1" x14ac:dyDescent="0.3">
      <c r="A5926" s="27">
        <f t="shared" si="68"/>
        <v>2113</v>
      </c>
      <c r="B5926" s="31">
        <v>45083</v>
      </c>
      <c r="C5926" s="31">
        <v>45076</v>
      </c>
      <c r="D5926" s="19" t="s">
        <v>1864</v>
      </c>
      <c r="E5926" s="19" t="str">
        <f>IF(ISBLANK(LeaveTracker[[#This Row],[Employee Name]]),"-----",VLOOKUP(LeaveTracker[[#This Row],[Employee Name]],Employees[[Employee Name]:[Office]],7))</f>
        <v>TICC</v>
      </c>
      <c r="F5926" s="19" t="str">
        <f>IF(ISBLANK(LeaveTracker[[#This Row],[Employee Name]]),"-----",VLOOKUP(LeaveTracker[[#This Row],[Employee Name]],Employees[[Employee Name]:[Office]],6))</f>
        <v>CASUAL</v>
      </c>
      <c r="G5926" s="24">
        <v>45084</v>
      </c>
      <c r="H5926" s="24">
        <v>45084</v>
      </c>
      <c r="I5926" s="19" t="s">
        <v>298</v>
      </c>
      <c r="J5926" s="43" t="s">
        <v>1003</v>
      </c>
      <c r="K5926" s="61" t="str">
        <f ca="1">LeaveTracker[[#This Row],[Days]]&amp;" "&amp;LeaveTracker[[#This Row],[Type of Leave]]</f>
        <v>1 OTHER</v>
      </c>
      <c r="L5926" s="23">
        <f ca="1">NETWORKDAYS(LeaveTracker[[#This Row],[Start Date]],LeaveTracker[[#This Row],[End Date]],lstHolidays)</f>
        <v>1</v>
      </c>
      <c r="M5926" s="27"/>
    </row>
    <row r="5927" spans="1:13" ht="30" customHeight="1" x14ac:dyDescent="0.3">
      <c r="A5927" s="27">
        <f t="shared" si="68"/>
        <v>2114</v>
      </c>
      <c r="B5927" s="31">
        <v>45083</v>
      </c>
      <c r="C5927" s="31">
        <v>45078</v>
      </c>
      <c r="D5927" s="19" t="s">
        <v>1970</v>
      </c>
      <c r="E5927" s="19" t="str">
        <f>IF(ISBLANK(LeaveTracker[[#This Row],[Employee Name]]),"-----",VLOOKUP(LeaveTracker[[#This Row],[Employee Name]],Employees[[Employee Name]:[Office]],7))</f>
        <v>TICC</v>
      </c>
      <c r="F5927" s="19" t="str">
        <f>IF(ISBLANK(LeaveTracker[[#This Row],[Employee Name]]),"-----",VLOOKUP(LeaveTracker[[#This Row],[Employee Name]],Employees[[Employee Name]:[Office]],6))</f>
        <v>CASUAL</v>
      </c>
      <c r="G5927" s="24">
        <v>45082</v>
      </c>
      <c r="H5927" s="24">
        <v>45084</v>
      </c>
      <c r="I5927" s="19" t="s">
        <v>82</v>
      </c>
      <c r="K5927" s="61" t="str">
        <f ca="1">LeaveTracker[[#This Row],[Days]]&amp;" "&amp;LeaveTracker[[#This Row],[Type of Leave]]</f>
        <v>3 VL</v>
      </c>
      <c r="L5927" s="23">
        <f ca="1">NETWORKDAYS(LeaveTracker[[#This Row],[Start Date]],LeaveTracker[[#This Row],[End Date]],lstHolidays)</f>
        <v>3</v>
      </c>
      <c r="M5927" s="27"/>
    </row>
    <row r="5928" spans="1:13" ht="30" customHeight="1" x14ac:dyDescent="0.3">
      <c r="A5928" s="27">
        <f t="shared" si="68"/>
        <v>2115</v>
      </c>
      <c r="B5928" s="31">
        <v>45083</v>
      </c>
      <c r="C5928" s="31">
        <v>45078</v>
      </c>
      <c r="D5928" s="19" t="s">
        <v>1970</v>
      </c>
      <c r="E5928" s="19" t="str">
        <f>IF(ISBLANK(LeaveTracker[[#This Row],[Employee Name]]),"-----",VLOOKUP(LeaveTracker[[#This Row],[Employee Name]],Employees[[Employee Name]:[Office]],7))</f>
        <v>TICC</v>
      </c>
      <c r="F5928" s="19" t="str">
        <f>IF(ISBLANK(LeaveTracker[[#This Row],[Employee Name]]),"-----",VLOOKUP(LeaveTracker[[#This Row],[Employee Name]],Employees[[Employee Name]:[Office]],6))</f>
        <v>CASUAL</v>
      </c>
      <c r="G5928" s="24">
        <v>45085</v>
      </c>
      <c r="H5928" s="24">
        <v>45085</v>
      </c>
      <c r="I5928" s="19" t="s">
        <v>298</v>
      </c>
      <c r="J5928" s="43" t="s">
        <v>1003</v>
      </c>
      <c r="K5928" s="61" t="str">
        <f ca="1">LeaveTracker[[#This Row],[Days]]&amp;" "&amp;LeaveTracker[[#This Row],[Type of Leave]]</f>
        <v>1 OTHER</v>
      </c>
      <c r="L5928" s="23">
        <f ca="1">NETWORKDAYS(LeaveTracker[[#This Row],[Start Date]],LeaveTracker[[#This Row],[End Date]],lstHolidays)</f>
        <v>1</v>
      </c>
      <c r="M5928" s="27"/>
    </row>
    <row r="5929" spans="1:13" ht="30" customHeight="1" x14ac:dyDescent="0.3">
      <c r="A5929" s="27">
        <f t="shared" si="68"/>
        <v>2116</v>
      </c>
      <c r="B5929" s="31">
        <v>45083</v>
      </c>
      <c r="C5929" s="31">
        <v>45076</v>
      </c>
      <c r="D5929" s="19" t="s">
        <v>513</v>
      </c>
      <c r="E5929" s="19" t="str">
        <f>IF(ISBLANK(LeaveTracker[[#This Row],[Employee Name]]),"-----",VLOOKUP(LeaveTracker[[#This Row],[Employee Name]],Employees[[Employee Name]:[Office]],7))</f>
        <v>ACCOUNTING</v>
      </c>
      <c r="F5929" s="19" t="str">
        <f>IF(ISBLANK(LeaveTracker[[#This Row],[Employee Name]]),"-----",VLOOKUP(LeaveTracker[[#This Row],[Employee Name]],Employees[[Employee Name]:[Office]],6))</f>
        <v>REGULAR</v>
      </c>
      <c r="G5929" s="24">
        <v>45075</v>
      </c>
      <c r="H5929" s="24">
        <v>45075</v>
      </c>
      <c r="I5929" s="19" t="s">
        <v>298</v>
      </c>
      <c r="J5929" s="43" t="s">
        <v>1003</v>
      </c>
      <c r="K5929" s="61" t="str">
        <f ca="1">LeaveTracker[[#This Row],[Days]]&amp;" "&amp;LeaveTracker[[#This Row],[Type of Leave]]</f>
        <v>1 OTHER</v>
      </c>
      <c r="L5929" s="23">
        <f ca="1">NETWORKDAYS(LeaveTracker[[#This Row],[Start Date]],LeaveTracker[[#This Row],[End Date]],lstHolidays)</f>
        <v>1</v>
      </c>
      <c r="M5929" s="27"/>
    </row>
    <row r="5930" spans="1:13" ht="30" customHeight="1" x14ac:dyDescent="0.3">
      <c r="A5930" s="27">
        <f t="shared" si="68"/>
        <v>2117</v>
      </c>
      <c r="B5930" s="31">
        <v>45083</v>
      </c>
      <c r="C5930" s="31">
        <v>45076</v>
      </c>
      <c r="D5930" s="19" t="s">
        <v>513</v>
      </c>
      <c r="E5930" s="19" t="str">
        <f>IF(ISBLANK(LeaveTracker[[#This Row],[Employee Name]]),"-----",VLOOKUP(LeaveTracker[[#This Row],[Employee Name]],Employees[[Employee Name]:[Office]],7))</f>
        <v>ACCOUNTING</v>
      </c>
      <c r="F5930" s="19" t="str">
        <f>IF(ISBLANK(LeaveTracker[[#This Row],[Employee Name]]),"-----",VLOOKUP(LeaveTracker[[#This Row],[Employee Name]],Employees[[Employee Name]:[Office]],6))</f>
        <v>REGULAR</v>
      </c>
      <c r="G5930" s="24">
        <v>45061</v>
      </c>
      <c r="H5930" s="24">
        <v>45062</v>
      </c>
      <c r="I5930" s="19" t="s">
        <v>81</v>
      </c>
      <c r="K5930" s="61" t="str">
        <f ca="1">LeaveTracker[[#This Row],[Days]]&amp;" "&amp;LeaveTracker[[#This Row],[Type of Leave]]</f>
        <v>2 SL</v>
      </c>
      <c r="L5930" s="23">
        <f ca="1">NETWORKDAYS(LeaveTracker[[#This Row],[Start Date]],LeaveTracker[[#This Row],[End Date]],lstHolidays)</f>
        <v>2</v>
      </c>
      <c r="M5930" s="27"/>
    </row>
    <row r="5931" spans="1:13" ht="30" customHeight="1" x14ac:dyDescent="0.3">
      <c r="A5931" s="27">
        <f t="shared" si="68"/>
        <v>2118</v>
      </c>
      <c r="B5931" s="31">
        <v>45083</v>
      </c>
      <c r="C5931" s="31">
        <v>45076</v>
      </c>
      <c r="D5931" s="19" t="s">
        <v>1932</v>
      </c>
      <c r="E5931" s="19" t="str">
        <f>IF(ISBLANK(LeaveTracker[[#This Row],[Employee Name]]),"-----",VLOOKUP(LeaveTracker[[#This Row],[Employee Name]],Employees[[Employee Name]:[Office]],7))</f>
        <v>PICNIC GROVE</v>
      </c>
      <c r="F5931" s="19" t="str">
        <f>IF(ISBLANK(LeaveTracker[[#This Row],[Employee Name]]),"-----",VLOOKUP(LeaveTracker[[#This Row],[Employee Name]],Employees[[Employee Name]:[Office]],6))</f>
        <v>CASUAL</v>
      </c>
      <c r="G5931" s="24">
        <v>45076</v>
      </c>
      <c r="H5931" s="24">
        <v>45076</v>
      </c>
      <c r="I5931" s="19" t="s">
        <v>81</v>
      </c>
      <c r="K5931" s="61" t="str">
        <f ca="1">LeaveTracker[[#This Row],[Days]]&amp;" "&amp;LeaveTracker[[#This Row],[Type of Leave]]</f>
        <v>1 SL</v>
      </c>
      <c r="L5931" s="23">
        <f ca="1">NETWORKDAYS(LeaveTracker[[#This Row],[Start Date]],LeaveTracker[[#This Row],[End Date]],lstHolidays)</f>
        <v>1</v>
      </c>
      <c r="M5931" s="27"/>
    </row>
    <row r="5932" spans="1:13" ht="30" customHeight="1" x14ac:dyDescent="0.3">
      <c r="A5932" s="27">
        <f t="shared" si="68"/>
        <v>2119</v>
      </c>
      <c r="B5932" s="31">
        <v>45083</v>
      </c>
      <c r="C5932" s="31">
        <v>45072</v>
      </c>
      <c r="D5932" s="19" t="s">
        <v>2111</v>
      </c>
      <c r="E5932" s="19" t="str">
        <f>IF(ISBLANK(LeaveTracker[[#This Row],[Employee Name]]),"-----",VLOOKUP(LeaveTracker[[#This Row],[Employee Name]],Employees[[Employee Name]:[Office]],7))</f>
        <v>CENRO</v>
      </c>
      <c r="F5932" s="19">
        <f>IF(ISBLANK(LeaveTracker[[#This Row],[Employee Name]]),"-----",VLOOKUP(LeaveTracker[[#This Row],[Employee Name]],Employees[[Employee Name]:[Office]],6))</f>
        <v>0</v>
      </c>
      <c r="G5932" s="24">
        <v>45070</v>
      </c>
      <c r="H5932" s="24">
        <v>45071</v>
      </c>
      <c r="I5932" s="19" t="s">
        <v>82</v>
      </c>
      <c r="K5932" s="61" t="str">
        <f ca="1">LeaveTracker[[#This Row],[Days]]&amp;" "&amp;LeaveTracker[[#This Row],[Type of Leave]]</f>
        <v>2 VL</v>
      </c>
      <c r="L5932" s="23">
        <f ca="1">NETWORKDAYS(LeaveTracker[[#This Row],[Start Date]],LeaveTracker[[#This Row],[End Date]],lstHolidays)</f>
        <v>2</v>
      </c>
      <c r="M5932" s="27"/>
    </row>
    <row r="5933" spans="1:13" ht="30" customHeight="1" x14ac:dyDescent="0.3">
      <c r="A5933" s="27">
        <f t="shared" si="68"/>
        <v>2120</v>
      </c>
      <c r="B5933" s="31">
        <v>45083</v>
      </c>
      <c r="C5933" s="31">
        <v>45072</v>
      </c>
      <c r="D5933" s="19" t="s">
        <v>1852</v>
      </c>
      <c r="E5933" s="19" t="str">
        <f>IF(ISBLANK(LeaveTracker[[#This Row],[Employee Name]]),"-----",VLOOKUP(LeaveTracker[[#This Row],[Employee Name]],Employees[[Employee Name]:[Office]],7))</f>
        <v>CCT</v>
      </c>
      <c r="F5933" s="19" t="str">
        <f>IF(ISBLANK(LeaveTracker[[#This Row],[Employee Name]]),"-----",VLOOKUP(LeaveTracker[[#This Row],[Employee Name]],Employees[[Employee Name]:[Office]],6))</f>
        <v>CASUAL</v>
      </c>
      <c r="G5933" s="24">
        <v>45071</v>
      </c>
      <c r="H5933" s="24">
        <v>45071</v>
      </c>
      <c r="I5933" s="19" t="s">
        <v>82</v>
      </c>
      <c r="K5933" s="61" t="str">
        <f ca="1">LeaveTracker[[#This Row],[Days]]&amp;" "&amp;LeaveTracker[[#This Row],[Type of Leave]]</f>
        <v>1 VL</v>
      </c>
      <c r="L5933" s="23">
        <f ca="1">NETWORKDAYS(LeaveTracker[[#This Row],[Start Date]],LeaveTracker[[#This Row],[End Date]],lstHolidays)</f>
        <v>1</v>
      </c>
      <c r="M5933" s="27"/>
    </row>
    <row r="5934" spans="1:13" ht="30" customHeight="1" x14ac:dyDescent="0.3">
      <c r="A5934" s="27">
        <f t="shared" si="68"/>
        <v>2121</v>
      </c>
      <c r="B5934" s="31">
        <v>45083</v>
      </c>
      <c r="C5934" s="31">
        <v>45076</v>
      </c>
      <c r="D5934" s="19" t="s">
        <v>1852</v>
      </c>
      <c r="E5934" s="19" t="str">
        <f>IF(ISBLANK(LeaveTracker[[#This Row],[Employee Name]]),"-----",VLOOKUP(LeaveTracker[[#This Row],[Employee Name]],Employees[[Employee Name]:[Office]],7))</f>
        <v>CCT</v>
      </c>
      <c r="F5934" s="19" t="str">
        <f>IF(ISBLANK(LeaveTracker[[#This Row],[Employee Name]]),"-----",VLOOKUP(LeaveTracker[[#This Row],[Employee Name]],Employees[[Employee Name]:[Office]],6))</f>
        <v>CASUAL</v>
      </c>
      <c r="G5934" s="24">
        <v>45078</v>
      </c>
      <c r="H5934" s="24">
        <v>45078</v>
      </c>
      <c r="I5934" s="19" t="s">
        <v>81</v>
      </c>
      <c r="K5934" s="61" t="str">
        <f>LeaveTracker[[#This Row],[Days]]&amp;" "&amp;LeaveTracker[[#This Row],[Type of Leave]]</f>
        <v>1 SL</v>
      </c>
      <c r="L5934" s="23">
        <v>1</v>
      </c>
      <c r="M5934" s="27"/>
    </row>
    <row r="5935" spans="1:13" ht="30" customHeight="1" x14ac:dyDescent="0.3">
      <c r="A5935" s="27">
        <f t="shared" si="68"/>
        <v>2122</v>
      </c>
      <c r="B5935" s="31">
        <v>45083</v>
      </c>
      <c r="C5935" s="31">
        <v>45048</v>
      </c>
      <c r="D5935" s="19" t="s">
        <v>1852</v>
      </c>
      <c r="E5935" s="19" t="str">
        <f>IF(ISBLANK(LeaveTracker[[#This Row],[Employee Name]]),"-----",VLOOKUP(LeaveTracker[[#This Row],[Employee Name]],Employees[[Employee Name]:[Office]],7))</f>
        <v>CCT</v>
      </c>
      <c r="F5935" s="19" t="str">
        <f>IF(ISBLANK(LeaveTracker[[#This Row],[Employee Name]]),"-----",VLOOKUP(LeaveTracker[[#This Row],[Employee Name]],Employees[[Employee Name]:[Office]],6))</f>
        <v>CASUAL</v>
      </c>
      <c r="G5935" s="24">
        <v>45064</v>
      </c>
      <c r="H5935" s="24">
        <v>45066</v>
      </c>
      <c r="I5935" s="19" t="s">
        <v>81</v>
      </c>
      <c r="K5935" s="61" t="str">
        <f>LeaveTracker[[#This Row],[Days]]&amp;" "&amp;LeaveTracker[[#This Row],[Type of Leave]]</f>
        <v>3 SL</v>
      </c>
      <c r="L5935" s="23">
        <v>3</v>
      </c>
      <c r="M5935" s="27"/>
    </row>
    <row r="5936" spans="1:13" ht="30" customHeight="1" x14ac:dyDescent="0.3">
      <c r="A5936" s="27">
        <f t="shared" si="68"/>
        <v>2123</v>
      </c>
      <c r="B5936" s="31">
        <v>45083</v>
      </c>
      <c r="C5936" s="31">
        <v>45076</v>
      </c>
      <c r="D5936" s="19" t="s">
        <v>1852</v>
      </c>
      <c r="E5936" s="19" t="str">
        <f>IF(ISBLANK(LeaveTracker[[#This Row],[Employee Name]]),"-----",VLOOKUP(LeaveTracker[[#This Row],[Employee Name]],Employees[[Employee Name]:[Office]],7))</f>
        <v>CCT</v>
      </c>
      <c r="F5936" s="19" t="str">
        <f>IF(ISBLANK(LeaveTracker[[#This Row],[Employee Name]]),"-----",VLOOKUP(LeaveTracker[[#This Row],[Employee Name]],Employees[[Employee Name]:[Office]],6))</f>
        <v>CASUAL</v>
      </c>
      <c r="G5936" s="24">
        <v>45082</v>
      </c>
      <c r="H5936" s="24">
        <v>45082</v>
      </c>
      <c r="I5936" s="19" t="s">
        <v>81</v>
      </c>
      <c r="K5936" s="61" t="str">
        <f ca="1">LeaveTracker[[#This Row],[Days]]&amp;" "&amp;LeaveTracker[[#This Row],[Type of Leave]]</f>
        <v>1 SL</v>
      </c>
      <c r="L5936" s="23">
        <f ca="1">NETWORKDAYS(LeaveTracker[[#This Row],[Start Date]],LeaveTracker[[#This Row],[End Date]],lstHolidays)</f>
        <v>1</v>
      </c>
      <c r="M5936" s="27"/>
    </row>
    <row r="5937" spans="1:13" ht="30" customHeight="1" x14ac:dyDescent="0.3">
      <c r="A5937" s="27">
        <f t="shared" si="68"/>
        <v>2124</v>
      </c>
      <c r="B5937" s="31">
        <v>45083</v>
      </c>
      <c r="C5937" s="31">
        <v>45075</v>
      </c>
      <c r="D5937" s="19" t="s">
        <v>1979</v>
      </c>
      <c r="E5937" s="19" t="str">
        <f>IF(ISBLANK(LeaveTracker[[#This Row],[Employee Name]]),"-----",VLOOKUP(LeaveTracker[[#This Row],[Employee Name]],Employees[[Employee Name]:[Office]],7))</f>
        <v>CENRO</v>
      </c>
      <c r="F5937" s="19" t="str">
        <f>IF(ISBLANK(LeaveTracker[[#This Row],[Employee Name]]),"-----",VLOOKUP(LeaveTracker[[#This Row],[Employee Name]],Employees[[Employee Name]:[Office]],6))</f>
        <v>CASUAL</v>
      </c>
      <c r="G5937" s="24">
        <v>45082</v>
      </c>
      <c r="H5937" s="24">
        <v>45085</v>
      </c>
      <c r="I5937" s="19" t="s">
        <v>82</v>
      </c>
      <c r="K5937" s="61" t="str">
        <f ca="1">LeaveTracker[[#This Row],[Days]]&amp;" "&amp;LeaveTracker[[#This Row],[Type of Leave]]</f>
        <v>4 VL</v>
      </c>
      <c r="L5937" s="23">
        <f ca="1">NETWORKDAYS(LeaveTracker[[#This Row],[Start Date]],LeaveTracker[[#This Row],[End Date]],lstHolidays)</f>
        <v>4</v>
      </c>
      <c r="M5937" s="27"/>
    </row>
    <row r="5938" spans="1:13" ht="30" customHeight="1" x14ac:dyDescent="0.3">
      <c r="A5938" s="27">
        <f t="shared" si="68"/>
        <v>2125</v>
      </c>
      <c r="B5938" s="31">
        <v>45083</v>
      </c>
      <c r="C5938" s="31">
        <v>45077</v>
      </c>
      <c r="D5938" s="19" t="s">
        <v>2233</v>
      </c>
      <c r="E5938" s="19" t="str">
        <f>IF(ISBLANK(LeaveTracker[[#This Row],[Employee Name]]),"-----",VLOOKUP(LeaveTracker[[#This Row],[Employee Name]],Employees[[Employee Name]:[Office]],7))</f>
        <v>CENRO</v>
      </c>
      <c r="F5938" s="19">
        <f>IF(ISBLANK(LeaveTracker[[#This Row],[Employee Name]]),"-----",VLOOKUP(LeaveTracker[[#This Row],[Employee Name]],Employees[[Employee Name]:[Office]],6))</f>
        <v>0</v>
      </c>
      <c r="G5938" s="24">
        <v>45073</v>
      </c>
      <c r="H5938" s="24">
        <v>45073</v>
      </c>
      <c r="I5938" s="19" t="s">
        <v>81</v>
      </c>
      <c r="K5938" s="61" t="str">
        <f>LeaveTracker[[#This Row],[Days]]&amp;" "&amp;LeaveTracker[[#This Row],[Type of Leave]]</f>
        <v>1 SL</v>
      </c>
      <c r="L5938" s="23">
        <v>1</v>
      </c>
      <c r="M5938" s="27"/>
    </row>
    <row r="5939" spans="1:13" ht="30" customHeight="1" x14ac:dyDescent="0.3">
      <c r="A5939" s="27">
        <f t="shared" si="68"/>
        <v>2126</v>
      </c>
      <c r="B5939" s="31">
        <v>45083</v>
      </c>
      <c r="C5939" s="31">
        <v>45077</v>
      </c>
      <c r="D5939" s="19" t="s">
        <v>2233</v>
      </c>
      <c r="E5939" s="19" t="str">
        <f>IF(ISBLANK(LeaveTracker[[#This Row],[Employee Name]]),"-----",VLOOKUP(LeaveTracker[[#This Row],[Employee Name]],Employees[[Employee Name]:[Office]],7))</f>
        <v>CENRO</v>
      </c>
      <c r="F5939" s="19">
        <f>IF(ISBLANK(LeaveTracker[[#This Row],[Employee Name]]),"-----",VLOOKUP(LeaveTracker[[#This Row],[Employee Name]],Employees[[Employee Name]:[Office]],6))</f>
        <v>0</v>
      </c>
      <c r="G5939" s="24">
        <v>45075</v>
      </c>
      <c r="H5939" s="24">
        <v>45076</v>
      </c>
      <c r="I5939" s="19" t="s">
        <v>81</v>
      </c>
      <c r="K5939" s="61" t="str">
        <f ca="1">LeaveTracker[[#This Row],[Days]]&amp;" "&amp;LeaveTracker[[#This Row],[Type of Leave]]</f>
        <v>2 SL</v>
      </c>
      <c r="L5939" s="23">
        <f ca="1">NETWORKDAYS(LeaveTracker[[#This Row],[Start Date]],LeaveTracker[[#This Row],[End Date]],lstHolidays)</f>
        <v>2</v>
      </c>
      <c r="M5939" s="27"/>
    </row>
    <row r="5940" spans="1:13" ht="30" customHeight="1" x14ac:dyDescent="0.3">
      <c r="A5940" s="27">
        <f t="shared" si="68"/>
        <v>2127</v>
      </c>
      <c r="B5940" s="31">
        <v>45083</v>
      </c>
      <c r="C5940" s="31">
        <v>45077</v>
      </c>
      <c r="D5940" s="19" t="s">
        <v>1829</v>
      </c>
      <c r="E5940" s="19" t="str">
        <f>IF(ISBLANK(LeaveTracker[[#This Row],[Employee Name]]),"-----",VLOOKUP(LeaveTracker[[#This Row],[Employee Name]],Employees[[Employee Name]:[Office]],7))</f>
        <v>CSWDO</v>
      </c>
      <c r="F5940" s="19" t="str">
        <f>IF(ISBLANK(LeaveTracker[[#This Row],[Employee Name]]),"-----",VLOOKUP(LeaveTracker[[#This Row],[Employee Name]],Employees[[Employee Name]:[Office]],6))</f>
        <v>CASUAL</v>
      </c>
      <c r="G5940" s="24">
        <v>45076</v>
      </c>
      <c r="H5940" s="24">
        <v>45076</v>
      </c>
      <c r="I5940" s="19" t="s">
        <v>81</v>
      </c>
      <c r="K5940" s="61" t="str">
        <f ca="1">LeaveTracker[[#This Row],[Days]]&amp;" "&amp;LeaveTracker[[#This Row],[Type of Leave]]</f>
        <v>1 SL</v>
      </c>
      <c r="L5940" s="23">
        <f ca="1">NETWORKDAYS(LeaveTracker[[#This Row],[Start Date]],LeaveTracker[[#This Row],[End Date]],lstHolidays)</f>
        <v>1</v>
      </c>
      <c r="M5940" s="27"/>
    </row>
    <row r="5941" spans="1:13" ht="30" customHeight="1" x14ac:dyDescent="0.3">
      <c r="A5941" s="27">
        <f t="shared" si="68"/>
        <v>2128</v>
      </c>
      <c r="B5941" s="31">
        <v>45083</v>
      </c>
      <c r="C5941" s="31">
        <v>45079</v>
      </c>
      <c r="D5941" s="19" t="s">
        <v>1952</v>
      </c>
      <c r="E5941" s="19" t="str">
        <f>IF(ISBLANK(LeaveTracker[[#This Row],[Employee Name]]),"-----",VLOOKUP(LeaveTracker[[#This Row],[Employee Name]],Employees[[Employee Name]:[Office]],7))</f>
        <v>NUTRITION OFFICE</v>
      </c>
      <c r="F5941" s="19" t="str">
        <f>IF(ISBLANK(LeaveTracker[[#This Row],[Employee Name]]),"-----",VLOOKUP(LeaveTracker[[#This Row],[Employee Name]],Employees[[Employee Name]:[Office]],6))</f>
        <v>REGULAR</v>
      </c>
      <c r="G5941" s="24">
        <v>45078</v>
      </c>
      <c r="H5941" s="24">
        <v>45078</v>
      </c>
      <c r="I5941" s="19" t="s">
        <v>81</v>
      </c>
      <c r="K5941" s="61" t="str">
        <f ca="1">LeaveTracker[[#This Row],[Days]]&amp;" "&amp;LeaveTracker[[#This Row],[Type of Leave]]</f>
        <v>1 SL</v>
      </c>
      <c r="L5941" s="23">
        <f ca="1">NETWORKDAYS(LeaveTracker[[#This Row],[Start Date]],LeaveTracker[[#This Row],[End Date]],lstHolidays)</f>
        <v>1</v>
      </c>
      <c r="M5941" s="27"/>
    </row>
    <row r="5942" spans="1:13" ht="30" customHeight="1" x14ac:dyDescent="0.3">
      <c r="A5942" s="27">
        <f t="shared" si="68"/>
        <v>2129</v>
      </c>
      <c r="B5942" s="31">
        <v>45083</v>
      </c>
      <c r="C5942" s="31">
        <v>45083</v>
      </c>
      <c r="D5942" s="19" t="s">
        <v>1815</v>
      </c>
      <c r="E5942" s="19" t="str">
        <f>IF(ISBLANK(LeaveTracker[[#This Row],[Employee Name]]),"-----",VLOOKUP(LeaveTracker[[#This Row],[Employee Name]],Employees[[Employee Name]:[Office]],7))</f>
        <v>CSWDO</v>
      </c>
      <c r="F5942" s="19" t="str">
        <f>IF(ISBLANK(LeaveTracker[[#This Row],[Employee Name]]),"-----",VLOOKUP(LeaveTracker[[#This Row],[Employee Name]],Employees[[Employee Name]:[Office]],6))</f>
        <v>CASUAL</v>
      </c>
      <c r="G5942" s="24">
        <v>45077</v>
      </c>
      <c r="H5942" s="24">
        <v>45181</v>
      </c>
      <c r="I5942" s="19" t="s">
        <v>76</v>
      </c>
      <c r="K5942" s="61" t="str">
        <f>LeaveTracker[[#This Row],[Days]]&amp;" "&amp;LeaveTracker[[#This Row],[Type of Leave]]</f>
        <v>105 Maternity</v>
      </c>
      <c r="L5942" s="23">
        <v>105</v>
      </c>
      <c r="M5942" s="27"/>
    </row>
    <row r="5943" spans="1:13" ht="30" customHeight="1" x14ac:dyDescent="0.3">
      <c r="A5943" s="27">
        <f t="shared" si="68"/>
        <v>2130</v>
      </c>
      <c r="B5943" s="31">
        <v>45083</v>
      </c>
      <c r="C5943" s="31" t="s">
        <v>2388</v>
      </c>
      <c r="D5943" s="19" t="s">
        <v>1815</v>
      </c>
      <c r="E5943" s="19" t="str">
        <f>IF(ISBLANK(LeaveTracker[[#This Row],[Employee Name]]),"-----",VLOOKUP(LeaveTracker[[#This Row],[Employee Name]],Employees[[Employee Name]:[Office]],7))</f>
        <v>CSWDO</v>
      </c>
      <c r="F5943" s="19" t="str">
        <f>IF(ISBLANK(LeaveTracker[[#This Row],[Employee Name]]),"-----",VLOOKUP(LeaveTracker[[#This Row],[Employee Name]],Employees[[Employee Name]:[Office]],6))</f>
        <v>CASUAL</v>
      </c>
      <c r="G5943" s="24">
        <v>45075</v>
      </c>
      <c r="H5943" s="24">
        <v>45076</v>
      </c>
      <c r="I5943" s="19" t="s">
        <v>81</v>
      </c>
      <c r="K5943" s="61" t="str">
        <f ca="1">LeaveTracker[[#This Row],[Days]]&amp;" "&amp;LeaveTracker[[#This Row],[Type of Leave]]</f>
        <v>2 SL</v>
      </c>
      <c r="L5943" s="23">
        <f ca="1">NETWORKDAYS(LeaveTracker[[#This Row],[Start Date]],LeaveTracker[[#This Row],[End Date]],lstHolidays)</f>
        <v>2</v>
      </c>
      <c r="M5943" s="27"/>
    </row>
    <row r="5944" spans="1:13" ht="30" customHeight="1" x14ac:dyDescent="0.3">
      <c r="A5944" s="27">
        <f t="shared" si="68"/>
        <v>2131</v>
      </c>
      <c r="B5944" s="31">
        <v>45083</v>
      </c>
      <c r="C5944" s="31">
        <v>45079</v>
      </c>
      <c r="D5944" s="19" t="s">
        <v>693</v>
      </c>
      <c r="E5944" s="19" t="str">
        <f>IF(ISBLANK(LeaveTracker[[#This Row],[Employee Name]]),"-----",VLOOKUP(LeaveTracker[[#This Row],[Employee Name]],Employees[[Employee Name]:[Office]],7))</f>
        <v>VMO</v>
      </c>
      <c r="F5944" s="19" t="str">
        <f>IF(ISBLANK(LeaveTracker[[#This Row],[Employee Name]]),"-----",VLOOKUP(LeaveTracker[[#This Row],[Employee Name]],Employees[[Employee Name]:[Office]],6))</f>
        <v>REGULAR</v>
      </c>
      <c r="G5944" s="24">
        <v>45077</v>
      </c>
      <c r="H5944" s="24">
        <v>45077</v>
      </c>
      <c r="I5944" s="19" t="s">
        <v>81</v>
      </c>
      <c r="K5944" s="61" t="str">
        <f ca="1">LeaveTracker[[#This Row],[Days]]&amp;" "&amp;LeaveTracker[[#This Row],[Type of Leave]]</f>
        <v>1 SL</v>
      </c>
      <c r="L5944" s="23">
        <f ca="1">NETWORKDAYS(LeaveTracker[[#This Row],[Start Date]],LeaveTracker[[#This Row],[End Date]],lstHolidays)</f>
        <v>1</v>
      </c>
      <c r="M5944" s="27"/>
    </row>
    <row r="5945" spans="1:13" ht="30" customHeight="1" x14ac:dyDescent="0.3">
      <c r="A5945" s="27">
        <f t="shared" si="68"/>
        <v>2132</v>
      </c>
      <c r="B5945" s="31">
        <v>45083</v>
      </c>
      <c r="C5945" s="31">
        <v>45077</v>
      </c>
      <c r="D5945" s="19" t="s">
        <v>722</v>
      </c>
      <c r="E5945" s="19" t="str">
        <f>IF(ISBLANK(LeaveTracker[[#This Row],[Employee Name]]),"-----",VLOOKUP(LeaveTracker[[#This Row],[Employee Name]],Employees[[Employee Name]:[Office]],7))</f>
        <v>LCR</v>
      </c>
      <c r="F5945" s="19" t="str">
        <f>IF(ISBLANK(LeaveTracker[[#This Row],[Employee Name]]),"-----",VLOOKUP(LeaveTracker[[#This Row],[Employee Name]],Employees[[Employee Name]:[Office]],6))</f>
        <v>REGULAR</v>
      </c>
      <c r="G5945" s="24">
        <v>45076</v>
      </c>
      <c r="H5945" s="24">
        <v>45076</v>
      </c>
      <c r="I5945" s="19" t="s">
        <v>81</v>
      </c>
      <c r="K5945" s="61" t="str">
        <f ca="1">LeaveTracker[[#This Row],[Days]]&amp;" "&amp;LeaveTracker[[#This Row],[Type of Leave]]</f>
        <v>1 SL</v>
      </c>
      <c r="L5945" s="23">
        <f ca="1">NETWORKDAYS(LeaveTracker[[#This Row],[Start Date]],LeaveTracker[[#This Row],[End Date]],lstHolidays)</f>
        <v>1</v>
      </c>
      <c r="M5945" s="27"/>
    </row>
    <row r="5946" spans="1:13" ht="30" customHeight="1" x14ac:dyDescent="0.3">
      <c r="A5946" s="27">
        <f t="shared" si="68"/>
        <v>2133</v>
      </c>
      <c r="B5946" s="31">
        <v>45083</v>
      </c>
      <c r="C5946" s="31">
        <v>45077</v>
      </c>
      <c r="D5946" s="19" t="s">
        <v>722</v>
      </c>
      <c r="E5946" s="19" t="str">
        <f>IF(ISBLANK(LeaveTracker[[#This Row],[Employee Name]]),"-----",VLOOKUP(LeaveTracker[[#This Row],[Employee Name]],Employees[[Employee Name]:[Office]],7))</f>
        <v>LCR</v>
      </c>
      <c r="F5946" s="19" t="str">
        <f>IF(ISBLANK(LeaveTracker[[#This Row],[Employee Name]]),"-----",VLOOKUP(LeaveTracker[[#This Row],[Employee Name]],Employees[[Employee Name]:[Office]],6))</f>
        <v>REGULAR</v>
      </c>
      <c r="G5946" s="24">
        <v>45083</v>
      </c>
      <c r="H5946" s="24">
        <v>45084</v>
      </c>
      <c r="I5946" s="19" t="s">
        <v>82</v>
      </c>
      <c r="K5946" s="61" t="str">
        <f ca="1">LeaveTracker[[#This Row],[Days]]&amp;" "&amp;LeaveTracker[[#This Row],[Type of Leave]]</f>
        <v>2 VL</v>
      </c>
      <c r="L5946" s="23">
        <f ca="1">NETWORKDAYS(LeaveTracker[[#This Row],[Start Date]],LeaveTracker[[#This Row],[End Date]],lstHolidays)</f>
        <v>2</v>
      </c>
      <c r="M5946" s="27"/>
    </row>
    <row r="5947" spans="1:13" ht="30" customHeight="1" x14ac:dyDescent="0.3">
      <c r="A5947" s="27">
        <f t="shared" si="68"/>
        <v>2134</v>
      </c>
      <c r="B5947" s="31">
        <v>45083</v>
      </c>
      <c r="C5947" s="31">
        <v>45075</v>
      </c>
      <c r="D5947" s="19" t="s">
        <v>380</v>
      </c>
      <c r="E5947" s="19" t="str">
        <f>IF(ISBLANK(LeaveTracker[[#This Row],[Employee Name]]),"-----",VLOOKUP(LeaveTracker[[#This Row],[Employee Name]],Employees[[Employee Name]:[Office]],7))</f>
        <v>CCT</v>
      </c>
      <c r="F5947" s="19" t="str">
        <f>IF(ISBLANK(LeaveTracker[[#This Row],[Employee Name]]),"-----",VLOOKUP(LeaveTracker[[#This Row],[Employee Name]],Employees[[Employee Name]:[Office]],6))</f>
        <v>REGULAR</v>
      </c>
      <c r="G5947" s="24">
        <v>45072</v>
      </c>
      <c r="H5947" s="24">
        <v>45072</v>
      </c>
      <c r="I5947" s="19" t="s">
        <v>81</v>
      </c>
      <c r="K5947" s="61" t="str">
        <f ca="1">LeaveTracker[[#This Row],[Days]]&amp;" "&amp;LeaveTracker[[#This Row],[Type of Leave]]</f>
        <v>1 SL</v>
      </c>
      <c r="L5947" s="23">
        <f ca="1">NETWORKDAYS(LeaveTracker[[#This Row],[Start Date]],LeaveTracker[[#This Row],[End Date]],lstHolidays)</f>
        <v>1</v>
      </c>
      <c r="M5947" s="27"/>
    </row>
    <row r="5948" spans="1:13" ht="30" customHeight="1" x14ac:dyDescent="0.3">
      <c r="A5948" s="27">
        <f t="shared" si="68"/>
        <v>2135</v>
      </c>
      <c r="B5948" s="31">
        <v>45083</v>
      </c>
      <c r="C5948" s="31">
        <v>45076</v>
      </c>
      <c r="D5948" s="19" t="s">
        <v>578</v>
      </c>
      <c r="E5948" s="19" t="str">
        <f>IF(ISBLANK(LeaveTracker[[#This Row],[Employee Name]]),"-----",VLOOKUP(LeaveTracker[[#This Row],[Employee Name]],Employees[[Employee Name]:[Office]],7))</f>
        <v>CCT</v>
      </c>
      <c r="F5948" s="19" t="str">
        <f>IF(ISBLANK(LeaveTracker[[#This Row],[Employee Name]]),"-----",VLOOKUP(LeaveTracker[[#This Row],[Employee Name]],Employees[[Employee Name]:[Office]],6))</f>
        <v>REGULAR</v>
      </c>
      <c r="G5948" s="24">
        <v>45063</v>
      </c>
      <c r="H5948" s="24">
        <v>45065</v>
      </c>
      <c r="I5948" s="19" t="s">
        <v>81</v>
      </c>
      <c r="K5948" s="61" t="str">
        <f ca="1">LeaveTracker[[#This Row],[Days]]&amp;" "&amp;LeaveTracker[[#This Row],[Type of Leave]]</f>
        <v>3 SL</v>
      </c>
      <c r="L5948" s="23">
        <f ca="1">NETWORKDAYS(LeaveTracker[[#This Row],[Start Date]],LeaveTracker[[#This Row],[End Date]],lstHolidays)</f>
        <v>3</v>
      </c>
      <c r="M5948" s="27"/>
    </row>
    <row r="5949" spans="1:13" ht="30" customHeight="1" x14ac:dyDescent="0.3">
      <c r="A5949" s="27">
        <f t="shared" si="68"/>
        <v>2136</v>
      </c>
      <c r="B5949" s="31">
        <v>45083</v>
      </c>
      <c r="C5949" s="31">
        <v>45078</v>
      </c>
      <c r="D5949" s="19" t="s">
        <v>367</v>
      </c>
      <c r="E5949" s="19" t="str">
        <f>IF(ISBLANK(LeaveTracker[[#This Row],[Employee Name]]),"-----",VLOOKUP(LeaveTracker[[#This Row],[Employee Name]],Employees[[Employee Name]:[Office]],7))</f>
        <v>CCT</v>
      </c>
      <c r="F5949" s="19" t="str">
        <f>IF(ISBLANK(LeaveTracker[[#This Row],[Employee Name]]),"-----",VLOOKUP(LeaveTracker[[#This Row],[Employee Name]],Employees[[Employee Name]:[Office]],6))</f>
        <v>REGULAR</v>
      </c>
      <c r="G5949" s="24">
        <v>45096</v>
      </c>
      <c r="H5949" s="24">
        <v>45096</v>
      </c>
      <c r="I5949" s="19" t="s">
        <v>298</v>
      </c>
      <c r="J5949" s="43" t="s">
        <v>1003</v>
      </c>
      <c r="K5949" s="61" t="str">
        <f ca="1">LeaveTracker[[#This Row],[Days]]&amp;" "&amp;LeaveTracker[[#This Row],[Type of Leave]]</f>
        <v>1 OTHER</v>
      </c>
      <c r="L5949" s="23">
        <f ca="1">NETWORKDAYS(LeaveTracker[[#This Row],[Start Date]],LeaveTracker[[#This Row],[End Date]],lstHolidays)</f>
        <v>1</v>
      </c>
      <c r="M5949" s="27"/>
    </row>
    <row r="5950" spans="1:13" ht="30" customHeight="1" x14ac:dyDescent="0.3">
      <c r="A5950" s="27">
        <f t="shared" si="68"/>
        <v>2137</v>
      </c>
      <c r="B5950" s="31">
        <v>45083</v>
      </c>
      <c r="C5950" s="31">
        <v>45082</v>
      </c>
      <c r="D5950" s="19" t="s">
        <v>367</v>
      </c>
      <c r="E5950" s="19" t="str">
        <f>IF(ISBLANK(LeaveTracker[[#This Row],[Employee Name]]),"-----",VLOOKUP(LeaveTracker[[#This Row],[Employee Name]],Employees[[Employee Name]:[Office]],7))</f>
        <v>CCT</v>
      </c>
      <c r="F5950" s="19" t="str">
        <f>IF(ISBLANK(LeaveTracker[[#This Row],[Employee Name]]),"-----",VLOOKUP(LeaveTracker[[#This Row],[Employee Name]],Employees[[Employee Name]:[Office]],6))</f>
        <v>REGULAR</v>
      </c>
      <c r="G5950" s="24">
        <v>45079</v>
      </c>
      <c r="H5950" s="24">
        <v>45079</v>
      </c>
      <c r="I5950" s="19" t="s">
        <v>81</v>
      </c>
      <c r="K5950" s="61" t="str">
        <f ca="1">LeaveTracker[[#This Row],[Days]]&amp;" "&amp;LeaveTracker[[#This Row],[Type of Leave]]</f>
        <v>1 SL</v>
      </c>
      <c r="L5950" s="23">
        <f ca="1">NETWORKDAYS(LeaveTracker[[#This Row],[Start Date]],LeaveTracker[[#This Row],[End Date]],lstHolidays)</f>
        <v>1</v>
      </c>
      <c r="M5950" s="27"/>
    </row>
    <row r="5951" spans="1:13" ht="30" customHeight="1" x14ac:dyDescent="0.3">
      <c r="A5951" s="27">
        <f t="shared" si="68"/>
        <v>2138</v>
      </c>
      <c r="B5951" s="31">
        <v>45083</v>
      </c>
      <c r="C5951" s="31">
        <v>45076</v>
      </c>
      <c r="D5951" s="19" t="s">
        <v>2335</v>
      </c>
      <c r="E5951" s="19" t="str">
        <f>IF(ISBLANK(LeaveTracker[[#This Row],[Employee Name]]),"-----",VLOOKUP(LeaveTracker[[#This Row],[Employee Name]],Employees[[Employee Name]:[Office]],7))</f>
        <v>CCT</v>
      </c>
      <c r="F5951" s="19" t="str">
        <f>IF(ISBLANK(LeaveTracker[[#This Row],[Employee Name]]),"-----",VLOOKUP(LeaveTracker[[#This Row],[Employee Name]],Employees[[Employee Name]:[Office]],6))</f>
        <v>CASUAL</v>
      </c>
      <c r="G5951" s="24">
        <v>45085</v>
      </c>
      <c r="H5951" s="21">
        <v>45086</v>
      </c>
      <c r="I5951" s="19" t="s">
        <v>82</v>
      </c>
      <c r="K5951" s="61" t="str">
        <f ca="1">LeaveTracker[[#This Row],[Days]]&amp;" "&amp;LeaveTracker[[#This Row],[Type of Leave]]</f>
        <v>2 VL</v>
      </c>
      <c r="L5951" s="23">
        <f ca="1">NETWORKDAYS(LeaveTracker[[#This Row],[Start Date]],LeaveTracker[[#This Row],[End Date]],lstHolidays)</f>
        <v>2</v>
      </c>
      <c r="M5951" s="27"/>
    </row>
    <row r="5952" spans="1:13" ht="30" customHeight="1" x14ac:dyDescent="0.3">
      <c r="A5952" s="27">
        <f t="shared" si="68"/>
        <v>2139</v>
      </c>
      <c r="B5952" s="31">
        <v>45083</v>
      </c>
      <c r="C5952" s="31">
        <v>45077</v>
      </c>
      <c r="D5952" s="19" t="s">
        <v>1025</v>
      </c>
      <c r="E5952" s="19" t="str">
        <f>IF(ISBLANK(LeaveTracker[[#This Row],[Employee Name]]),"-----",VLOOKUP(LeaveTracker[[#This Row],[Employee Name]],Employees[[Employee Name]:[Office]],7))</f>
        <v>ONT</v>
      </c>
      <c r="F5952" s="19" t="str">
        <f>IF(ISBLANK(LeaveTracker[[#This Row],[Employee Name]]),"-----",VLOOKUP(LeaveTracker[[#This Row],[Employee Name]],Employees[[Employee Name]:[Office]],6))</f>
        <v>REGULAR</v>
      </c>
      <c r="G5952" s="24">
        <v>45088</v>
      </c>
      <c r="H5952" s="24">
        <v>45088</v>
      </c>
      <c r="I5952" s="19" t="s">
        <v>298</v>
      </c>
      <c r="J5952" s="43" t="s">
        <v>1003</v>
      </c>
      <c r="K5952" s="61" t="str">
        <f>LeaveTracker[[#This Row],[Days]]&amp;" "&amp;LeaveTracker[[#This Row],[Type of Leave]]</f>
        <v>1 OTHER</v>
      </c>
      <c r="L5952" s="23">
        <v>1</v>
      </c>
      <c r="M5952" s="27"/>
    </row>
    <row r="5953" spans="1:13" ht="30" customHeight="1" x14ac:dyDescent="0.3">
      <c r="A5953" s="27">
        <f t="shared" si="68"/>
        <v>2140</v>
      </c>
      <c r="B5953" s="31">
        <v>45083</v>
      </c>
      <c r="C5953" s="31">
        <v>45077</v>
      </c>
      <c r="D5953" s="19" t="s">
        <v>1025</v>
      </c>
      <c r="E5953" s="19" t="str">
        <f>IF(ISBLANK(LeaveTracker[[#This Row],[Employee Name]]),"-----",VLOOKUP(LeaveTracker[[#This Row],[Employee Name]],Employees[[Employee Name]:[Office]],7))</f>
        <v>ONT</v>
      </c>
      <c r="F5953" s="19" t="str">
        <f>IF(ISBLANK(LeaveTracker[[#This Row],[Employee Name]]),"-----",VLOOKUP(LeaveTracker[[#This Row],[Employee Name]],Employees[[Employee Name]:[Office]],6))</f>
        <v>REGULAR</v>
      </c>
      <c r="G5953" s="24">
        <v>45062</v>
      </c>
      <c r="H5953" s="24">
        <v>45063</v>
      </c>
      <c r="I5953" s="19" t="s">
        <v>81</v>
      </c>
      <c r="K5953" s="61" t="str">
        <f ca="1">LeaveTracker[[#This Row],[Days]]&amp;" "&amp;LeaveTracker[[#This Row],[Type of Leave]]</f>
        <v>2 SL</v>
      </c>
      <c r="L5953" s="23">
        <f ca="1">NETWORKDAYS(LeaveTracker[[#This Row],[Start Date]],LeaveTracker[[#This Row],[End Date]],lstHolidays)</f>
        <v>2</v>
      </c>
      <c r="M5953" s="27"/>
    </row>
    <row r="5954" spans="1:13" ht="30" customHeight="1" x14ac:dyDescent="0.3">
      <c r="A5954" s="27">
        <f t="shared" si="68"/>
        <v>2141</v>
      </c>
      <c r="B5954" s="31">
        <v>45083</v>
      </c>
      <c r="C5954" s="31">
        <v>45078</v>
      </c>
      <c r="D5954" s="19" t="s">
        <v>2391</v>
      </c>
      <c r="E5954" s="19" t="str">
        <f>IF(ISBLANK(LeaveTracker[[#This Row],[Employee Name]]),"-----",VLOOKUP(LeaveTracker[[#This Row],[Employee Name]],Employees[[Employee Name]:[Office]],7))</f>
        <v>CSWDO</v>
      </c>
      <c r="F5954" s="19">
        <f>IF(ISBLANK(LeaveTracker[[#This Row],[Employee Name]]),"-----",VLOOKUP(LeaveTracker[[#This Row],[Employee Name]],Employees[[Employee Name]:[Office]],6))</f>
        <v>0</v>
      </c>
      <c r="G5954" s="24">
        <v>45082</v>
      </c>
      <c r="H5954" s="24">
        <v>45082</v>
      </c>
      <c r="I5954" s="19" t="s">
        <v>82</v>
      </c>
      <c r="K5954" s="61" t="str">
        <f ca="1">LeaveTracker[[#This Row],[Days]]&amp;" "&amp;LeaveTracker[[#This Row],[Type of Leave]]</f>
        <v>1 VL</v>
      </c>
      <c r="L5954" s="23">
        <f ca="1">NETWORKDAYS(LeaveTracker[[#This Row],[Start Date]],LeaveTracker[[#This Row],[End Date]],lstHolidays)</f>
        <v>1</v>
      </c>
      <c r="M5954" s="27"/>
    </row>
    <row r="5955" spans="1:13" ht="30" customHeight="1" x14ac:dyDescent="0.3">
      <c r="A5955" s="27">
        <f t="shared" si="68"/>
        <v>2142</v>
      </c>
      <c r="B5955" s="31">
        <v>45083</v>
      </c>
      <c r="C5955" s="31">
        <v>45078</v>
      </c>
      <c r="D5955" s="19" t="s">
        <v>2391</v>
      </c>
      <c r="E5955" s="19" t="str">
        <f>IF(ISBLANK(LeaveTracker[[#This Row],[Employee Name]]),"-----",VLOOKUP(LeaveTracker[[#This Row],[Employee Name]],Employees[[Employee Name]:[Office]],7))</f>
        <v>CSWDO</v>
      </c>
      <c r="F5955" s="19">
        <f>IF(ISBLANK(LeaveTracker[[#This Row],[Employee Name]]),"-----",VLOOKUP(LeaveTracker[[#This Row],[Employee Name]],Employees[[Employee Name]:[Office]],6))</f>
        <v>0</v>
      </c>
      <c r="G5955" s="24">
        <v>45093</v>
      </c>
      <c r="H5955" s="24">
        <v>45093</v>
      </c>
      <c r="I5955" s="19" t="s">
        <v>82</v>
      </c>
      <c r="K5955" s="61" t="str">
        <f ca="1">LeaveTracker[[#This Row],[Days]]&amp;" "&amp;LeaveTracker[[#This Row],[Type of Leave]]</f>
        <v>1 VL</v>
      </c>
      <c r="L5955" s="23">
        <f ca="1">NETWORKDAYS(LeaveTracker[[#This Row],[Start Date]],LeaveTracker[[#This Row],[End Date]],lstHolidays)</f>
        <v>1</v>
      </c>
      <c r="M5955" s="27"/>
    </row>
    <row r="5956" spans="1:13" ht="30" customHeight="1" x14ac:dyDescent="0.3">
      <c r="A5956" s="27">
        <f t="shared" si="68"/>
        <v>2143</v>
      </c>
      <c r="B5956" s="31">
        <v>45083</v>
      </c>
      <c r="C5956" s="31">
        <v>45075</v>
      </c>
      <c r="D5956" s="19" t="s">
        <v>402</v>
      </c>
      <c r="E5956" s="19" t="str">
        <f>IF(ISBLANK(LeaveTracker[[#This Row],[Employee Name]]),"-----",VLOOKUP(LeaveTracker[[#This Row],[Employee Name]],Employees[[Employee Name]:[Office]],7))</f>
        <v>CTO</v>
      </c>
      <c r="F5956" s="19" t="str">
        <f>IF(ISBLANK(LeaveTracker[[#This Row],[Employee Name]]),"-----",VLOOKUP(LeaveTracker[[#This Row],[Employee Name]],Employees[[Employee Name]:[Office]],6))</f>
        <v>REGULAR</v>
      </c>
      <c r="G5956" s="24">
        <v>45080</v>
      </c>
      <c r="H5956" s="24">
        <v>45080</v>
      </c>
      <c r="I5956" s="19" t="s">
        <v>298</v>
      </c>
      <c r="J5956" s="43" t="s">
        <v>1003</v>
      </c>
      <c r="K5956" s="61" t="str">
        <f>LeaveTracker[[#This Row],[Days]]&amp;" "&amp;LeaveTracker[[#This Row],[Type of Leave]]</f>
        <v>1 OTHER</v>
      </c>
      <c r="L5956" s="23">
        <v>1</v>
      </c>
      <c r="M5956" s="27"/>
    </row>
    <row r="5957" spans="1:13" ht="30" customHeight="1" x14ac:dyDescent="0.3">
      <c r="A5957" s="27">
        <f t="shared" si="68"/>
        <v>2144</v>
      </c>
      <c r="B5957" s="31">
        <v>45083</v>
      </c>
      <c r="C5957" s="31">
        <v>45078</v>
      </c>
      <c r="D5957" s="19" t="s">
        <v>547</v>
      </c>
      <c r="E5957" s="19" t="str">
        <f>IF(ISBLANK(LeaveTracker[[#This Row],[Employee Name]]),"-----",VLOOKUP(LeaveTracker[[#This Row],[Employee Name]],Employees[[Employee Name]:[Office]],7))</f>
        <v>PICNIC GROVE</v>
      </c>
      <c r="F5957" s="19" t="str">
        <f>IF(ISBLANK(LeaveTracker[[#This Row],[Employee Name]]),"-----",VLOOKUP(LeaveTracker[[#This Row],[Employee Name]],Employees[[Employee Name]:[Office]],6))</f>
        <v>REGULAR</v>
      </c>
      <c r="G5957" s="24">
        <v>45075</v>
      </c>
      <c r="H5957" s="24">
        <v>45077</v>
      </c>
      <c r="I5957" s="19" t="s">
        <v>81</v>
      </c>
      <c r="K5957" s="61" t="str">
        <f ca="1">LeaveTracker[[#This Row],[Days]]&amp;" "&amp;LeaveTracker[[#This Row],[Type of Leave]]</f>
        <v>3 SL</v>
      </c>
      <c r="L5957" s="23">
        <f ca="1">NETWORKDAYS(LeaveTracker[[#This Row],[Start Date]],LeaveTracker[[#This Row],[End Date]],lstHolidays)</f>
        <v>3</v>
      </c>
      <c r="M5957" s="27"/>
    </row>
    <row r="5958" spans="1:13" ht="30" customHeight="1" x14ac:dyDescent="0.3">
      <c r="A5958" s="27">
        <f t="shared" si="68"/>
        <v>2145</v>
      </c>
      <c r="B5958" s="31">
        <v>45083</v>
      </c>
      <c r="C5958" s="31">
        <v>45077</v>
      </c>
      <c r="D5958" s="19" t="s">
        <v>541</v>
      </c>
      <c r="E5958" s="19" t="str">
        <f>IF(ISBLANK(LeaveTracker[[#This Row],[Employee Name]]),"-----",VLOOKUP(LeaveTracker[[#This Row],[Employee Name]],Employees[[Employee Name]:[Office]],7))</f>
        <v>LCR</v>
      </c>
      <c r="F5958" s="19" t="str">
        <f>IF(ISBLANK(LeaveTracker[[#This Row],[Employee Name]]),"-----",VLOOKUP(LeaveTracker[[#This Row],[Employee Name]],Employees[[Employee Name]:[Office]],6))</f>
        <v>REGULAR</v>
      </c>
      <c r="G5958" s="24">
        <v>45086</v>
      </c>
      <c r="H5958" s="24">
        <v>45086</v>
      </c>
      <c r="I5958" s="19" t="s">
        <v>298</v>
      </c>
      <c r="J5958" s="43" t="s">
        <v>1003</v>
      </c>
      <c r="K5958" s="61" t="str">
        <f ca="1">LeaveTracker[[#This Row],[Days]]&amp;" "&amp;LeaveTracker[[#This Row],[Type of Leave]]</f>
        <v>1 OTHER</v>
      </c>
      <c r="L5958" s="23">
        <f ca="1">NETWORKDAYS(LeaveTracker[[#This Row],[Start Date]],LeaveTracker[[#This Row],[End Date]],lstHolidays)</f>
        <v>1</v>
      </c>
      <c r="M5958" s="27"/>
    </row>
    <row r="5959" spans="1:13" ht="30" customHeight="1" x14ac:dyDescent="0.3">
      <c r="A5959" s="27">
        <f t="shared" si="68"/>
        <v>2146</v>
      </c>
      <c r="B5959" s="31">
        <v>45083</v>
      </c>
      <c r="C5959" s="31">
        <v>45077</v>
      </c>
      <c r="D5959" s="19" t="s">
        <v>371</v>
      </c>
      <c r="E5959" s="19" t="str">
        <f>IF(ISBLANK(LeaveTracker[[#This Row],[Employee Name]]),"-----",VLOOKUP(LeaveTracker[[#This Row],[Employee Name]],Employees[[Employee Name]:[Office]],7))</f>
        <v>LIBRARY</v>
      </c>
      <c r="F5959" s="19" t="str">
        <f>IF(ISBLANK(LeaveTracker[[#This Row],[Employee Name]]),"-----",VLOOKUP(LeaveTracker[[#This Row],[Employee Name]],Employees[[Employee Name]:[Office]],6))</f>
        <v>REGULAR</v>
      </c>
      <c r="G5959" s="24">
        <v>45061</v>
      </c>
      <c r="H5959" s="24">
        <v>45061</v>
      </c>
      <c r="I5959" s="19" t="s">
        <v>81</v>
      </c>
      <c r="K5959" s="61" t="str">
        <f ca="1">LeaveTracker[[#This Row],[Days]]&amp;" "&amp;LeaveTracker[[#This Row],[Type of Leave]]</f>
        <v>1 SL</v>
      </c>
      <c r="L5959" s="23">
        <f ca="1">NETWORKDAYS(LeaveTracker[[#This Row],[Start Date]],LeaveTracker[[#This Row],[End Date]],lstHolidays)</f>
        <v>1</v>
      </c>
      <c r="M5959" s="27"/>
    </row>
    <row r="5960" spans="1:13" ht="30" customHeight="1" x14ac:dyDescent="0.3">
      <c r="A5960" s="27">
        <f t="shared" si="68"/>
        <v>2147</v>
      </c>
      <c r="B5960" s="31">
        <v>45083</v>
      </c>
      <c r="C5960" s="31">
        <v>45077</v>
      </c>
      <c r="D5960" s="19" t="s">
        <v>371</v>
      </c>
      <c r="E5960" s="19" t="str">
        <f>IF(ISBLANK(LeaveTracker[[#This Row],[Employee Name]]),"-----",VLOOKUP(LeaveTracker[[#This Row],[Employee Name]],Employees[[Employee Name]:[Office]],7))</f>
        <v>LIBRARY</v>
      </c>
      <c r="F5960" s="19" t="str">
        <f>IF(ISBLANK(LeaveTracker[[#This Row],[Employee Name]]),"-----",VLOOKUP(LeaveTracker[[#This Row],[Employee Name]],Employees[[Employee Name]:[Office]],6))</f>
        <v>REGULAR</v>
      </c>
      <c r="G5960" s="24">
        <v>45071</v>
      </c>
      <c r="H5960" s="24">
        <v>45071</v>
      </c>
      <c r="I5960" s="19" t="s">
        <v>81</v>
      </c>
      <c r="K5960" s="61" t="str">
        <f ca="1">LeaveTracker[[#This Row],[Days]]&amp;" "&amp;LeaveTracker[[#This Row],[Type of Leave]]</f>
        <v>1 SL</v>
      </c>
      <c r="L5960" s="23">
        <f ca="1">NETWORKDAYS(LeaveTracker[[#This Row],[Start Date]],LeaveTracker[[#This Row],[End Date]],lstHolidays)</f>
        <v>1</v>
      </c>
      <c r="M5960" s="27"/>
    </row>
    <row r="5961" spans="1:13" ht="30" customHeight="1" x14ac:dyDescent="0.3">
      <c r="A5961" s="27">
        <f t="shared" si="68"/>
        <v>2148</v>
      </c>
      <c r="B5961" s="31">
        <v>45083</v>
      </c>
      <c r="C5961" s="31">
        <v>45077</v>
      </c>
      <c r="D5961" s="19" t="s">
        <v>398</v>
      </c>
      <c r="E5961" s="19" t="str">
        <f>IF(ISBLANK(LeaveTracker[[#This Row],[Employee Name]]),"-----",VLOOKUP(LeaveTracker[[#This Row],[Employee Name]],Employees[[Employee Name]:[Office]],7))</f>
        <v>NUTRITION OFFICE</v>
      </c>
      <c r="F5961" s="19" t="str">
        <f>IF(ISBLANK(LeaveTracker[[#This Row],[Employee Name]]),"-----",VLOOKUP(LeaveTracker[[#This Row],[Employee Name]],Employees[[Employee Name]:[Office]],6))</f>
        <v>REGULAR</v>
      </c>
      <c r="G5961" s="24">
        <v>45076</v>
      </c>
      <c r="H5961" s="24">
        <v>45076</v>
      </c>
      <c r="I5961" s="19" t="s">
        <v>298</v>
      </c>
      <c r="J5961" s="43" t="s">
        <v>1003</v>
      </c>
      <c r="K5961" s="61" t="str">
        <f ca="1">LeaveTracker[[#This Row],[Days]]&amp;" "&amp;LeaveTracker[[#This Row],[Type of Leave]]</f>
        <v>1 OTHER</v>
      </c>
      <c r="L5961" s="23">
        <f ca="1">NETWORKDAYS(LeaveTracker[[#This Row],[Start Date]],LeaveTracker[[#This Row],[End Date]],lstHolidays)</f>
        <v>1</v>
      </c>
      <c r="M5961" s="27"/>
    </row>
    <row r="5962" spans="1:13" ht="30" customHeight="1" x14ac:dyDescent="0.3">
      <c r="A5962" s="27">
        <f t="shared" si="68"/>
        <v>2149</v>
      </c>
      <c r="B5962" s="31">
        <v>45083</v>
      </c>
      <c r="C5962" s="31">
        <v>45075</v>
      </c>
      <c r="D5962" s="19" t="s">
        <v>564</v>
      </c>
      <c r="E5962" s="19" t="str">
        <f>IF(ISBLANK(LeaveTracker[[#This Row],[Employee Name]]),"-----",VLOOKUP(LeaveTracker[[#This Row],[Employee Name]],Employees[[Employee Name]:[Office]],7))</f>
        <v>CENRO</v>
      </c>
      <c r="F5962" s="19" t="str">
        <f>IF(ISBLANK(LeaveTracker[[#This Row],[Employee Name]]),"-----",VLOOKUP(LeaveTracker[[#This Row],[Employee Name]],Employees[[Employee Name]:[Office]],6))</f>
        <v>REGULAR</v>
      </c>
      <c r="G5962" s="24">
        <v>45048</v>
      </c>
      <c r="H5962" s="24">
        <v>45048</v>
      </c>
      <c r="I5962" s="19" t="s">
        <v>81</v>
      </c>
      <c r="J5962" s="43" t="s">
        <v>1897</v>
      </c>
      <c r="K5962" s="61" t="str">
        <f ca="1">LeaveTracker[[#This Row],[Days]]&amp;" "&amp;LeaveTracker[[#This Row],[Type of Leave]]</f>
        <v>1 SL</v>
      </c>
      <c r="L5962" s="23">
        <f ca="1">NETWORKDAYS(LeaveTracker[[#This Row],[Start Date]],LeaveTracker[[#This Row],[End Date]],lstHolidays)</f>
        <v>1</v>
      </c>
      <c r="M5962" s="27"/>
    </row>
    <row r="5963" spans="1:13" ht="30" customHeight="1" x14ac:dyDescent="0.3">
      <c r="A5963" s="27">
        <f t="shared" si="68"/>
        <v>2150</v>
      </c>
      <c r="B5963" s="31">
        <v>45083</v>
      </c>
      <c r="C5963" s="31">
        <v>45075</v>
      </c>
      <c r="D5963" s="19" t="s">
        <v>564</v>
      </c>
      <c r="E5963" s="19" t="str">
        <f>IF(ISBLANK(LeaveTracker[[#This Row],[Employee Name]]),"-----",VLOOKUP(LeaveTracker[[#This Row],[Employee Name]],Employees[[Employee Name]:[Office]],7))</f>
        <v>CENRO</v>
      </c>
      <c r="F5963" s="19" t="str">
        <f>IF(ISBLANK(LeaveTracker[[#This Row],[Employee Name]]),"-----",VLOOKUP(LeaveTracker[[#This Row],[Employee Name]],Employees[[Employee Name]:[Office]],6))</f>
        <v>REGULAR</v>
      </c>
      <c r="G5963" s="24">
        <v>45050</v>
      </c>
      <c r="H5963" s="24">
        <v>45051</v>
      </c>
      <c r="I5963" s="19" t="s">
        <v>81</v>
      </c>
      <c r="J5963" s="43" t="s">
        <v>1897</v>
      </c>
      <c r="K5963" s="61" t="str">
        <f ca="1">LeaveTracker[[#This Row],[Days]]&amp;" "&amp;LeaveTracker[[#This Row],[Type of Leave]]</f>
        <v>2 SL</v>
      </c>
      <c r="L5963" s="23">
        <f ca="1">NETWORKDAYS(LeaveTracker[[#This Row],[Start Date]],LeaveTracker[[#This Row],[End Date]],lstHolidays)</f>
        <v>2</v>
      </c>
      <c r="M5963" s="27"/>
    </row>
    <row r="5964" spans="1:13" ht="30" customHeight="1" x14ac:dyDescent="0.3">
      <c r="A5964" s="27">
        <f t="shared" si="68"/>
        <v>2151</v>
      </c>
      <c r="B5964" s="31">
        <v>45083</v>
      </c>
      <c r="C5964" s="31">
        <v>45083</v>
      </c>
      <c r="D5964" s="19" t="s">
        <v>564</v>
      </c>
      <c r="E5964" s="19" t="str">
        <f>IF(ISBLANK(LeaveTracker[[#This Row],[Employee Name]]),"-----",VLOOKUP(LeaveTracker[[#This Row],[Employee Name]],Employees[[Employee Name]:[Office]],7))</f>
        <v>CENRO</v>
      </c>
      <c r="F5964" s="19" t="str">
        <f>IF(ISBLANK(LeaveTracker[[#This Row],[Employee Name]]),"-----",VLOOKUP(LeaveTracker[[#This Row],[Employee Name]],Employees[[Employee Name]:[Office]],6))</f>
        <v>REGULAR</v>
      </c>
      <c r="G5964" s="24">
        <v>44956</v>
      </c>
      <c r="H5964" s="21">
        <v>44957</v>
      </c>
      <c r="I5964" s="19" t="s">
        <v>82</v>
      </c>
      <c r="J5964" s="43" t="s">
        <v>1897</v>
      </c>
      <c r="K5964" s="61" t="str">
        <f ca="1">LeaveTracker[[#This Row],[Days]]&amp;" "&amp;LeaveTracker[[#This Row],[Type of Leave]]</f>
        <v>2 VL</v>
      </c>
      <c r="L5964" s="23">
        <f ca="1">NETWORKDAYS(LeaveTracker[[#This Row],[Start Date]],LeaveTracker[[#This Row],[End Date]],lstHolidays)</f>
        <v>2</v>
      </c>
      <c r="M5964" s="27"/>
    </row>
    <row r="5965" spans="1:13" ht="30" customHeight="1" x14ac:dyDescent="0.3">
      <c r="A5965" s="27">
        <f t="shared" si="68"/>
        <v>2152</v>
      </c>
      <c r="B5965" s="31">
        <v>45083</v>
      </c>
      <c r="C5965" s="31">
        <v>45083</v>
      </c>
      <c r="D5965" s="19" t="s">
        <v>564</v>
      </c>
      <c r="E5965" s="19" t="str">
        <f>IF(ISBLANK(LeaveTracker[[#This Row],[Employee Name]]),"-----",VLOOKUP(LeaveTracker[[#This Row],[Employee Name]],Employees[[Employee Name]:[Office]],7))</f>
        <v>CENRO</v>
      </c>
      <c r="F5965" s="19" t="str">
        <f>IF(ISBLANK(LeaveTracker[[#This Row],[Employee Name]]),"-----",VLOOKUP(LeaveTracker[[#This Row],[Employee Name]],Employees[[Employee Name]:[Office]],6))</f>
        <v>REGULAR</v>
      </c>
      <c r="G5965" s="24">
        <v>45019</v>
      </c>
      <c r="H5965" s="24">
        <v>45020</v>
      </c>
      <c r="I5965" s="19" t="s">
        <v>82</v>
      </c>
      <c r="J5965" s="43" t="s">
        <v>1910</v>
      </c>
      <c r="K5965" s="61" t="str">
        <f ca="1">LeaveTracker[[#This Row],[Days]]&amp;" "&amp;LeaveTracker[[#This Row],[Type of Leave]]</f>
        <v>2 VL</v>
      </c>
      <c r="L5965" s="23">
        <f ca="1">NETWORKDAYS(LeaveTracker[[#This Row],[Start Date]],LeaveTracker[[#This Row],[End Date]],lstHolidays)</f>
        <v>2</v>
      </c>
      <c r="M5965" s="27"/>
    </row>
    <row r="5966" spans="1:13" ht="30" customHeight="1" x14ac:dyDescent="0.3">
      <c r="A5966" s="27">
        <f t="shared" si="68"/>
        <v>2153</v>
      </c>
      <c r="B5966" s="31">
        <v>45083</v>
      </c>
      <c r="C5966" s="31">
        <v>45083</v>
      </c>
      <c r="D5966" s="19" t="s">
        <v>564</v>
      </c>
      <c r="E5966" s="19" t="str">
        <f>IF(ISBLANK(LeaveTracker[[#This Row],[Employee Name]]),"-----",VLOOKUP(LeaveTracker[[#This Row],[Employee Name]],Employees[[Employee Name]:[Office]],7))</f>
        <v>CENRO</v>
      </c>
      <c r="F5966" s="19" t="str">
        <f>IF(ISBLANK(LeaveTracker[[#This Row],[Employee Name]]),"-----",VLOOKUP(LeaveTracker[[#This Row],[Employee Name]],Employees[[Employee Name]:[Office]],6))</f>
        <v>REGULAR</v>
      </c>
      <c r="G5966" s="24">
        <v>44966</v>
      </c>
      <c r="H5966" s="24">
        <v>44966</v>
      </c>
      <c r="I5966" s="19" t="s">
        <v>82</v>
      </c>
      <c r="J5966" s="43" t="s">
        <v>1910</v>
      </c>
      <c r="K5966" s="61" t="str">
        <f ca="1">LeaveTracker[[#This Row],[Days]]&amp;" "&amp;LeaveTracker[[#This Row],[Type of Leave]]</f>
        <v>1 VL</v>
      </c>
      <c r="L5966" s="23">
        <f ca="1">NETWORKDAYS(LeaveTracker[[#This Row],[Start Date]],LeaveTracker[[#This Row],[End Date]],lstHolidays)</f>
        <v>1</v>
      </c>
      <c r="M5966" s="27"/>
    </row>
    <row r="5967" spans="1:13" ht="30" customHeight="1" x14ac:dyDescent="0.3">
      <c r="A5967" s="27">
        <f t="shared" si="68"/>
        <v>2154</v>
      </c>
      <c r="B5967" s="31">
        <v>45083</v>
      </c>
      <c r="C5967" s="31">
        <v>45083</v>
      </c>
      <c r="D5967" s="19" t="s">
        <v>564</v>
      </c>
      <c r="E5967" s="19" t="str">
        <f>IF(ISBLANK(LeaveTracker[[#This Row],[Employee Name]]),"-----",VLOOKUP(LeaveTracker[[#This Row],[Employee Name]],Employees[[Employee Name]:[Office]],7))</f>
        <v>CENRO</v>
      </c>
      <c r="F5967" s="19" t="str">
        <f>IF(ISBLANK(LeaveTracker[[#This Row],[Employee Name]]),"-----",VLOOKUP(LeaveTracker[[#This Row],[Employee Name]],Employees[[Employee Name]:[Office]],6))</f>
        <v>REGULAR</v>
      </c>
      <c r="G5967" s="24">
        <v>44972</v>
      </c>
      <c r="H5967" s="24">
        <v>44972</v>
      </c>
      <c r="I5967" s="19" t="s">
        <v>82</v>
      </c>
      <c r="J5967" s="43" t="s">
        <v>1910</v>
      </c>
      <c r="K5967" s="61" t="str">
        <f ca="1">LeaveTracker[[#This Row],[Days]]&amp;" "&amp;LeaveTracker[[#This Row],[Type of Leave]]</f>
        <v>1 VL</v>
      </c>
      <c r="L5967" s="23">
        <f ca="1">NETWORKDAYS(LeaveTracker[[#This Row],[Start Date]],LeaveTracker[[#This Row],[End Date]],lstHolidays)</f>
        <v>1</v>
      </c>
      <c r="M5967" s="27"/>
    </row>
    <row r="5968" spans="1:13" ht="30" customHeight="1" x14ac:dyDescent="0.3">
      <c r="A5968" s="27">
        <f t="shared" si="68"/>
        <v>2155</v>
      </c>
      <c r="B5968" s="31">
        <v>45083</v>
      </c>
      <c r="C5968" s="31">
        <v>45083</v>
      </c>
      <c r="D5968" s="19" t="s">
        <v>564</v>
      </c>
      <c r="E5968" s="19" t="str">
        <f>IF(ISBLANK(LeaveTracker[[#This Row],[Employee Name]]),"-----",VLOOKUP(LeaveTracker[[#This Row],[Employee Name]],Employees[[Employee Name]:[Office]],7))</f>
        <v>CENRO</v>
      </c>
      <c r="F5968" s="19" t="str">
        <f>IF(ISBLANK(LeaveTracker[[#This Row],[Employee Name]]),"-----",VLOOKUP(LeaveTracker[[#This Row],[Employee Name]],Employees[[Employee Name]:[Office]],6))</f>
        <v>REGULAR</v>
      </c>
      <c r="G5968" s="24">
        <v>44984</v>
      </c>
      <c r="H5968" s="24">
        <v>44984</v>
      </c>
      <c r="I5968" s="19" t="s">
        <v>82</v>
      </c>
      <c r="J5968" s="43" t="s">
        <v>1910</v>
      </c>
      <c r="K5968" s="61" t="str">
        <f ca="1">LeaveTracker[[#This Row],[Days]]&amp;" "&amp;LeaveTracker[[#This Row],[Type of Leave]]</f>
        <v>1 VL</v>
      </c>
      <c r="L5968" s="23">
        <f ca="1">NETWORKDAYS(LeaveTracker[[#This Row],[Start Date]],LeaveTracker[[#This Row],[End Date]],lstHolidays)</f>
        <v>1</v>
      </c>
      <c r="M5968" s="27"/>
    </row>
    <row r="5969" spans="1:13" ht="30" customHeight="1" x14ac:dyDescent="0.3">
      <c r="A5969" s="27">
        <f t="shared" si="68"/>
        <v>2156</v>
      </c>
      <c r="B5969" s="31">
        <v>45083</v>
      </c>
      <c r="C5969" s="31">
        <v>45083</v>
      </c>
      <c r="D5969" s="19" t="s">
        <v>564</v>
      </c>
      <c r="E5969" s="19" t="str">
        <f>IF(ISBLANK(LeaveTracker[[#This Row],[Employee Name]]),"-----",VLOOKUP(LeaveTracker[[#This Row],[Employee Name]],Employees[[Employee Name]:[Office]],7))</f>
        <v>CENRO</v>
      </c>
      <c r="F5969" s="19" t="str">
        <f>IF(ISBLANK(LeaveTracker[[#This Row],[Employee Name]]),"-----",VLOOKUP(LeaveTracker[[#This Row],[Employee Name]],Employees[[Employee Name]:[Office]],6))</f>
        <v>REGULAR</v>
      </c>
      <c r="G5969" s="24">
        <v>44991</v>
      </c>
      <c r="H5969" s="24">
        <v>44991</v>
      </c>
      <c r="I5969" s="19" t="s">
        <v>81</v>
      </c>
      <c r="J5969" s="43" t="s">
        <v>1897</v>
      </c>
      <c r="K5969" s="61" t="str">
        <f ca="1">LeaveTracker[[#This Row],[Days]]&amp;" "&amp;LeaveTracker[[#This Row],[Type of Leave]]</f>
        <v>1 SL</v>
      </c>
      <c r="L5969" s="23">
        <f ca="1">NETWORKDAYS(LeaveTracker[[#This Row],[Start Date]],LeaveTracker[[#This Row],[End Date]],lstHolidays)</f>
        <v>1</v>
      </c>
      <c r="M5969" s="27"/>
    </row>
    <row r="5970" spans="1:13" ht="30" customHeight="1" x14ac:dyDescent="0.3">
      <c r="A5970" s="27">
        <f t="shared" si="68"/>
        <v>2157</v>
      </c>
      <c r="B5970" s="31">
        <v>45083</v>
      </c>
      <c r="C5970" s="31">
        <v>45083</v>
      </c>
      <c r="D5970" s="19" t="s">
        <v>564</v>
      </c>
      <c r="E5970" s="19" t="str">
        <f>IF(ISBLANK(LeaveTracker[[#This Row],[Employee Name]]),"-----",VLOOKUP(LeaveTracker[[#This Row],[Employee Name]],Employees[[Employee Name]:[Office]],7))</f>
        <v>CENRO</v>
      </c>
      <c r="F5970" s="19" t="str">
        <f>IF(ISBLANK(LeaveTracker[[#This Row],[Employee Name]]),"-----",VLOOKUP(LeaveTracker[[#This Row],[Employee Name]],Employees[[Employee Name]:[Office]],6))</f>
        <v>REGULAR</v>
      </c>
      <c r="G5970" s="24">
        <v>45001</v>
      </c>
      <c r="H5970" s="24">
        <v>45002</v>
      </c>
      <c r="I5970" s="19" t="s">
        <v>81</v>
      </c>
      <c r="J5970" s="43" t="s">
        <v>1897</v>
      </c>
      <c r="K5970" s="61" t="str">
        <f ca="1">LeaveTracker[[#This Row],[Days]]&amp;" "&amp;LeaveTracker[[#This Row],[Type of Leave]]</f>
        <v>2 SL</v>
      </c>
      <c r="L5970" s="23">
        <f ca="1">NETWORKDAYS(LeaveTracker[[#This Row],[Start Date]],LeaveTracker[[#This Row],[End Date]],lstHolidays)</f>
        <v>2</v>
      </c>
      <c r="M5970" s="27"/>
    </row>
    <row r="5971" spans="1:13" ht="30" customHeight="1" x14ac:dyDescent="0.3">
      <c r="A5971" s="27">
        <f t="shared" si="68"/>
        <v>2158</v>
      </c>
      <c r="B5971" s="31">
        <v>45083</v>
      </c>
      <c r="C5971" s="31">
        <v>45083</v>
      </c>
      <c r="D5971" s="19" t="s">
        <v>564</v>
      </c>
      <c r="E5971" s="19" t="str">
        <f>IF(ISBLANK(LeaveTracker[[#This Row],[Employee Name]]),"-----",VLOOKUP(LeaveTracker[[#This Row],[Employee Name]],Employees[[Employee Name]:[Office]],7))</f>
        <v>CENRO</v>
      </c>
      <c r="F5971" s="19" t="str">
        <f>IF(ISBLANK(LeaveTracker[[#This Row],[Employee Name]]),"-----",VLOOKUP(LeaveTracker[[#This Row],[Employee Name]],Employees[[Employee Name]:[Office]],6))</f>
        <v>REGULAR</v>
      </c>
      <c r="G5971" s="24">
        <v>45005</v>
      </c>
      <c r="H5971" s="24">
        <v>45005</v>
      </c>
      <c r="I5971" s="19" t="s">
        <v>81</v>
      </c>
      <c r="J5971" s="43" t="s">
        <v>1897</v>
      </c>
      <c r="K5971" s="61" t="str">
        <f ca="1">LeaveTracker[[#This Row],[Days]]&amp;" "&amp;LeaveTracker[[#This Row],[Type of Leave]]</f>
        <v>1 SL</v>
      </c>
      <c r="L5971" s="23">
        <f ca="1">NETWORKDAYS(LeaveTracker[[#This Row],[Start Date]],LeaveTracker[[#This Row],[End Date]],lstHolidays)</f>
        <v>1</v>
      </c>
      <c r="M5971" s="27"/>
    </row>
    <row r="5972" spans="1:13" ht="30" customHeight="1" x14ac:dyDescent="0.3">
      <c r="A5972" s="27">
        <f t="shared" si="68"/>
        <v>2159</v>
      </c>
      <c r="B5972" s="31">
        <v>45083</v>
      </c>
      <c r="C5972" s="31">
        <v>45083</v>
      </c>
      <c r="D5972" s="19" t="s">
        <v>564</v>
      </c>
      <c r="E5972" s="19" t="str">
        <f>IF(ISBLANK(LeaveTracker[[#This Row],[Employee Name]]),"-----",VLOOKUP(LeaveTracker[[#This Row],[Employee Name]],Employees[[Employee Name]:[Office]],7))</f>
        <v>CENRO</v>
      </c>
      <c r="F5972" s="19" t="str">
        <f>IF(ISBLANK(LeaveTracker[[#This Row],[Employee Name]]),"-----",VLOOKUP(LeaveTracker[[#This Row],[Employee Name]],Employees[[Employee Name]:[Office]],6))</f>
        <v>REGULAR</v>
      </c>
      <c r="G5972" s="24">
        <v>45013</v>
      </c>
      <c r="H5972" s="24">
        <v>45014</v>
      </c>
      <c r="I5972" s="19" t="s">
        <v>81</v>
      </c>
      <c r="J5972" s="43" t="s">
        <v>1897</v>
      </c>
      <c r="K5972" s="61" t="str">
        <f ca="1">LeaveTracker[[#This Row],[Days]]&amp;" "&amp;LeaveTracker[[#This Row],[Type of Leave]]</f>
        <v>2 SL</v>
      </c>
      <c r="L5972" s="23">
        <f ca="1">NETWORKDAYS(LeaveTracker[[#This Row],[Start Date]],LeaveTracker[[#This Row],[End Date]],lstHolidays)</f>
        <v>2</v>
      </c>
      <c r="M5972" s="27"/>
    </row>
    <row r="5973" spans="1:13" ht="30" customHeight="1" x14ac:dyDescent="0.3">
      <c r="A5973" s="27">
        <f t="shared" si="68"/>
        <v>2160</v>
      </c>
      <c r="B5973" s="31">
        <v>45083</v>
      </c>
      <c r="C5973" s="31">
        <v>45077</v>
      </c>
      <c r="D5973" s="19" t="s">
        <v>564</v>
      </c>
      <c r="E5973" s="19" t="str">
        <f>IF(ISBLANK(LeaveTracker[[#This Row],[Employee Name]]),"-----",VLOOKUP(LeaveTracker[[#This Row],[Employee Name]],Employees[[Employee Name]:[Office]],7))</f>
        <v>CENRO</v>
      </c>
      <c r="F5973" s="19" t="str">
        <f>IF(ISBLANK(LeaveTracker[[#This Row],[Employee Name]]),"-----",VLOOKUP(LeaveTracker[[#This Row],[Employee Name]],Employees[[Employee Name]:[Office]],6))</f>
        <v>REGULAR</v>
      </c>
      <c r="G5973" s="24">
        <v>45057</v>
      </c>
      <c r="H5973" s="24">
        <v>45058</v>
      </c>
      <c r="I5973" s="19" t="s">
        <v>81</v>
      </c>
      <c r="K5973" s="61" t="str">
        <f ca="1">LeaveTracker[[#This Row],[Days]]&amp;" "&amp;LeaveTracker[[#This Row],[Type of Leave]]</f>
        <v>2 SL</v>
      </c>
      <c r="L5973" s="23">
        <f ca="1">NETWORKDAYS(LeaveTracker[[#This Row],[Start Date]],LeaveTracker[[#This Row],[End Date]],lstHolidays)</f>
        <v>2</v>
      </c>
      <c r="M5973" s="27"/>
    </row>
    <row r="5974" spans="1:13" ht="30" customHeight="1" x14ac:dyDescent="0.3">
      <c r="A5974" s="27">
        <f t="shared" si="68"/>
        <v>2161</v>
      </c>
      <c r="B5974" s="31">
        <v>45083</v>
      </c>
      <c r="C5974" s="31">
        <v>45077</v>
      </c>
      <c r="D5974" s="19" t="s">
        <v>564</v>
      </c>
      <c r="E5974" s="19" t="str">
        <f>IF(ISBLANK(LeaveTracker[[#This Row],[Employee Name]]),"-----",VLOOKUP(LeaveTracker[[#This Row],[Employee Name]],Employees[[Employee Name]:[Office]],7))</f>
        <v>CENRO</v>
      </c>
      <c r="F5974" s="19" t="str">
        <f>IF(ISBLANK(LeaveTracker[[#This Row],[Employee Name]]),"-----",VLOOKUP(LeaveTracker[[#This Row],[Employee Name]],Employees[[Employee Name]:[Office]],6))</f>
        <v>REGULAR</v>
      </c>
      <c r="G5974" s="24">
        <v>45061</v>
      </c>
      <c r="H5974" s="24">
        <v>45061</v>
      </c>
      <c r="I5974" s="19" t="s">
        <v>81</v>
      </c>
      <c r="K5974" s="61" t="str">
        <f ca="1">LeaveTracker[[#This Row],[Days]]&amp;" "&amp;LeaveTracker[[#This Row],[Type of Leave]]</f>
        <v>1 SL</v>
      </c>
      <c r="L5974" s="23">
        <f ca="1">NETWORKDAYS(LeaveTracker[[#This Row],[Start Date]],LeaveTracker[[#This Row],[End Date]],lstHolidays)</f>
        <v>1</v>
      </c>
      <c r="M5974" s="27"/>
    </row>
    <row r="5975" spans="1:13" ht="30" customHeight="1" x14ac:dyDescent="0.3">
      <c r="A5975" s="27">
        <f t="shared" si="68"/>
        <v>2162</v>
      </c>
      <c r="B5975" s="31">
        <v>45083</v>
      </c>
      <c r="C5975" s="31">
        <v>45077</v>
      </c>
      <c r="D5975" s="19" t="s">
        <v>355</v>
      </c>
      <c r="E5975" s="19" t="str">
        <f>IF(ISBLANK(LeaveTracker[[#This Row],[Employee Name]]),"-----",VLOOKUP(LeaveTracker[[#This Row],[Employee Name]],Employees[[Employee Name]:[Office]],7))</f>
        <v>LCR</v>
      </c>
      <c r="F5975" s="19" t="str">
        <f>IF(ISBLANK(LeaveTracker[[#This Row],[Employee Name]]),"-----",VLOOKUP(LeaveTracker[[#This Row],[Employee Name]],Employees[[Employee Name]:[Office]],6))</f>
        <v>REGULAR</v>
      </c>
      <c r="G5975" s="24">
        <v>45075</v>
      </c>
      <c r="H5975" s="24">
        <v>45075</v>
      </c>
      <c r="I5975" s="19" t="s">
        <v>81</v>
      </c>
      <c r="K5975" s="61" t="str">
        <f ca="1">LeaveTracker[[#This Row],[Days]]&amp;" "&amp;LeaveTracker[[#This Row],[Type of Leave]]</f>
        <v>1 SL</v>
      </c>
      <c r="L5975" s="23">
        <f ca="1">NETWORKDAYS(LeaveTracker[[#This Row],[Start Date]],LeaveTracker[[#This Row],[End Date]],lstHolidays)</f>
        <v>1</v>
      </c>
      <c r="M5975" s="27"/>
    </row>
    <row r="5976" spans="1:13" ht="30" customHeight="1" x14ac:dyDescent="0.3">
      <c r="A5976" s="27">
        <f t="shared" si="68"/>
        <v>2163</v>
      </c>
      <c r="B5976" s="31">
        <v>45083</v>
      </c>
      <c r="C5976" s="31">
        <v>45079</v>
      </c>
      <c r="D5976" s="19" t="s">
        <v>355</v>
      </c>
      <c r="E5976" s="19" t="str">
        <f>IF(ISBLANK(LeaveTracker[[#This Row],[Employee Name]]),"-----",VLOOKUP(LeaveTracker[[#This Row],[Employee Name]],Employees[[Employee Name]:[Office]],7))</f>
        <v>LCR</v>
      </c>
      <c r="F5976" s="19" t="str">
        <f>IF(ISBLANK(LeaveTracker[[#This Row],[Employee Name]]),"-----",VLOOKUP(LeaveTracker[[#This Row],[Employee Name]],Employees[[Employee Name]:[Office]],6))</f>
        <v>REGULAR</v>
      </c>
      <c r="G5976" s="24">
        <v>45086</v>
      </c>
      <c r="H5976" s="24">
        <v>45086</v>
      </c>
      <c r="I5976" s="20" t="s">
        <v>82</v>
      </c>
      <c r="K5976" s="61" t="str">
        <f ca="1">LeaveTracker[[#This Row],[Days]]&amp;" "&amp;LeaveTracker[[#This Row],[Type of Leave]]</f>
        <v>1 VL</v>
      </c>
      <c r="L5976" s="23">
        <f ca="1">NETWORKDAYS(LeaveTracker[[#This Row],[Start Date]],LeaveTracker[[#This Row],[End Date]],lstHolidays)</f>
        <v>1</v>
      </c>
      <c r="M5976" s="27"/>
    </row>
    <row r="5977" spans="1:13" ht="30" customHeight="1" x14ac:dyDescent="0.3">
      <c r="A5977" s="27">
        <f t="shared" si="68"/>
        <v>2164</v>
      </c>
      <c r="B5977" s="31">
        <v>45083</v>
      </c>
      <c r="C5977" s="31">
        <v>45079</v>
      </c>
      <c r="D5977" s="19" t="s">
        <v>355</v>
      </c>
      <c r="E5977" s="19" t="str">
        <f>IF(ISBLANK(LeaveTracker[[#This Row],[Employee Name]]),"-----",VLOOKUP(LeaveTracker[[#This Row],[Employee Name]],Employees[[Employee Name]:[Office]],7))</f>
        <v>LCR</v>
      </c>
      <c r="F5977" s="19" t="str">
        <f>IF(ISBLANK(LeaveTracker[[#This Row],[Employee Name]]),"-----",VLOOKUP(LeaveTracker[[#This Row],[Employee Name]],Employees[[Employee Name]:[Office]],6))</f>
        <v>REGULAR</v>
      </c>
      <c r="G5977" s="24">
        <v>45085</v>
      </c>
      <c r="H5977" s="24">
        <v>45085</v>
      </c>
      <c r="I5977" s="20" t="s">
        <v>298</v>
      </c>
      <c r="J5977" s="43" t="s">
        <v>1003</v>
      </c>
      <c r="K5977" s="61" t="str">
        <f ca="1">LeaveTracker[[#This Row],[Days]]&amp;" "&amp;LeaveTracker[[#This Row],[Type of Leave]]</f>
        <v>1 OTHER</v>
      </c>
      <c r="L5977" s="23">
        <f ca="1">NETWORKDAYS(LeaveTracker[[#This Row],[Start Date]],LeaveTracker[[#This Row],[End Date]],lstHolidays)</f>
        <v>1</v>
      </c>
      <c r="M5977" s="27"/>
    </row>
    <row r="5978" spans="1:13" ht="30" customHeight="1" x14ac:dyDescent="0.3">
      <c r="A5978" s="27">
        <f t="shared" si="68"/>
        <v>2165</v>
      </c>
      <c r="B5978" s="31">
        <v>45083</v>
      </c>
      <c r="C5978" s="31">
        <v>45077</v>
      </c>
      <c r="D5978" s="19" t="s">
        <v>543</v>
      </c>
      <c r="E5978" s="19" t="str">
        <f>IF(ISBLANK(LeaveTracker[[#This Row],[Employee Name]]),"-----",VLOOKUP(LeaveTracker[[#This Row],[Employee Name]],Employees[[Employee Name]:[Office]],7))</f>
        <v>LCR</v>
      </c>
      <c r="F5978" s="19" t="str">
        <f>IF(ISBLANK(LeaveTracker[[#This Row],[Employee Name]]),"-----",VLOOKUP(LeaveTracker[[#This Row],[Employee Name]],Employees[[Employee Name]:[Office]],6))</f>
        <v>REGULAR</v>
      </c>
      <c r="G5978" s="24">
        <v>45071</v>
      </c>
      <c r="H5978" s="24">
        <v>45071</v>
      </c>
      <c r="I5978" s="19" t="s">
        <v>81</v>
      </c>
      <c r="K5978" s="61" t="str">
        <f ca="1">LeaveTracker[[#This Row],[Days]]&amp;" "&amp;LeaveTracker[[#This Row],[Type of Leave]]</f>
        <v>1 SL</v>
      </c>
      <c r="L5978" s="23">
        <f ca="1">NETWORKDAYS(LeaveTracker[[#This Row],[Start Date]],LeaveTracker[[#This Row],[End Date]],lstHolidays)</f>
        <v>1</v>
      </c>
      <c r="M5978" s="27"/>
    </row>
    <row r="5979" spans="1:13" ht="30" customHeight="1" x14ac:dyDescent="0.3">
      <c r="A5979" s="27">
        <f t="shared" si="68"/>
        <v>2166</v>
      </c>
      <c r="B5979" s="31">
        <v>45083</v>
      </c>
      <c r="C5979" s="31">
        <v>45077</v>
      </c>
      <c r="D5979" s="19" t="s">
        <v>569</v>
      </c>
      <c r="E5979" s="19" t="str">
        <f>IF(ISBLANK(LeaveTracker[[#This Row],[Employee Name]]),"-----",VLOOKUP(LeaveTracker[[#This Row],[Employee Name]],Employees[[Employee Name]:[Office]],7))</f>
        <v>CENRO</v>
      </c>
      <c r="F5979" s="19" t="str">
        <f>IF(ISBLANK(LeaveTracker[[#This Row],[Employee Name]]),"-----",VLOOKUP(LeaveTracker[[#This Row],[Employee Name]],Employees[[Employee Name]:[Office]],6))</f>
        <v>REGULAR</v>
      </c>
      <c r="G5979" s="24">
        <v>45076</v>
      </c>
      <c r="H5979" s="24">
        <v>45076</v>
      </c>
      <c r="I5979" s="19" t="s">
        <v>81</v>
      </c>
      <c r="K5979" s="61" t="str">
        <f ca="1">LeaveTracker[[#This Row],[Days]]&amp;" "&amp;LeaveTracker[[#This Row],[Type of Leave]]</f>
        <v>1 SL</v>
      </c>
      <c r="L5979" s="23">
        <f ca="1">NETWORKDAYS(LeaveTracker[[#This Row],[Start Date]],LeaveTracker[[#This Row],[End Date]],lstHolidays)</f>
        <v>1</v>
      </c>
      <c r="M5979" s="27"/>
    </row>
    <row r="5980" spans="1:13" ht="30" customHeight="1" x14ac:dyDescent="0.3">
      <c r="A5980" s="27">
        <f t="shared" si="68"/>
        <v>2167</v>
      </c>
      <c r="B5980" s="31">
        <v>45083</v>
      </c>
      <c r="C5980" s="31">
        <v>45077</v>
      </c>
      <c r="D5980" s="19" t="s">
        <v>2182</v>
      </c>
      <c r="E5980" s="19" t="str">
        <f>IF(ISBLANK(LeaveTracker[[#This Row],[Employee Name]]),"-----",VLOOKUP(LeaveTracker[[#This Row],[Employee Name]],Employees[[Employee Name]:[Office]],7))</f>
        <v>DEPED</v>
      </c>
      <c r="F5980" s="19">
        <f>IF(ISBLANK(LeaveTracker[[#This Row],[Employee Name]]),"-----",VLOOKUP(LeaveTracker[[#This Row],[Employee Name]],Employees[[Employee Name]:[Office]],6))</f>
        <v>0</v>
      </c>
      <c r="G5980" s="24">
        <v>45079</v>
      </c>
      <c r="H5980" s="24">
        <v>45110</v>
      </c>
      <c r="I5980" s="19" t="s">
        <v>81</v>
      </c>
      <c r="K5980" s="61" t="str">
        <f>LeaveTracker[[#This Row],[Days]]&amp;" "&amp;LeaveTracker[[#This Row],[Type of Leave]]</f>
        <v>21 SL</v>
      </c>
      <c r="L5980" s="23">
        <v>21</v>
      </c>
      <c r="M5980" s="27"/>
    </row>
    <row r="5981" spans="1:13" ht="30" customHeight="1" x14ac:dyDescent="0.3">
      <c r="A5981" s="27">
        <f t="shared" si="68"/>
        <v>2168</v>
      </c>
      <c r="B5981" s="31">
        <v>45083</v>
      </c>
      <c r="C5981" s="31">
        <v>45077</v>
      </c>
      <c r="D5981" s="19" t="s">
        <v>2356</v>
      </c>
      <c r="E5981" s="19" t="str">
        <f>IF(ISBLANK(LeaveTracker[[#This Row],[Employee Name]]),"-----",VLOOKUP(LeaveTracker[[#This Row],[Employee Name]],Employees[[Employee Name]:[Office]],7))</f>
        <v>CPDO</v>
      </c>
      <c r="F5981" s="19">
        <f>IF(ISBLANK(LeaveTracker[[#This Row],[Employee Name]]),"-----",VLOOKUP(LeaveTracker[[#This Row],[Employee Name]],Employees[[Employee Name]:[Office]],6))</f>
        <v>0</v>
      </c>
      <c r="G5981" s="24">
        <v>45076</v>
      </c>
      <c r="H5981" s="24">
        <v>45076</v>
      </c>
      <c r="I5981" s="19" t="s">
        <v>81</v>
      </c>
      <c r="K5981" s="61" t="str">
        <f ca="1">LeaveTracker[[#This Row],[Days]]&amp;" "&amp;LeaveTracker[[#This Row],[Type of Leave]]</f>
        <v>1 SL</v>
      </c>
      <c r="L5981" s="23">
        <f ca="1">NETWORKDAYS(LeaveTracker[[#This Row],[Start Date]],LeaveTracker[[#This Row],[End Date]],lstHolidays)</f>
        <v>1</v>
      </c>
      <c r="M5981" s="27"/>
    </row>
    <row r="5982" spans="1:13" ht="30" customHeight="1" x14ac:dyDescent="0.3">
      <c r="A5982" s="27">
        <f t="shared" si="68"/>
        <v>2169</v>
      </c>
      <c r="B5982" s="31">
        <v>45083</v>
      </c>
      <c r="C5982" s="31">
        <v>45077</v>
      </c>
      <c r="D5982" s="19" t="s">
        <v>2258</v>
      </c>
      <c r="E5982" s="19" t="str">
        <f>IF(ISBLANK(LeaveTracker[[#This Row],[Employee Name]]),"-----",VLOOKUP(LeaveTracker[[#This Row],[Employee Name]],Employees[[Employee Name]:[Office]],7))</f>
        <v>TOPS-CSU</v>
      </c>
      <c r="F5982" s="19">
        <f>IF(ISBLANK(LeaveTracker[[#This Row],[Employee Name]]),"-----",VLOOKUP(LeaveTracker[[#This Row],[Employee Name]],Employees[[Employee Name]:[Office]],6))</f>
        <v>0</v>
      </c>
      <c r="G5982" s="24">
        <v>45082</v>
      </c>
      <c r="H5982" s="24">
        <v>45086</v>
      </c>
      <c r="I5982" s="19" t="s">
        <v>82</v>
      </c>
      <c r="K5982" s="61" t="str">
        <f ca="1">LeaveTracker[[#This Row],[Days]]&amp;" "&amp;LeaveTracker[[#This Row],[Type of Leave]]</f>
        <v>5 VL</v>
      </c>
      <c r="L5982" s="23">
        <f ca="1">NETWORKDAYS(LeaveTracker[[#This Row],[Start Date]],LeaveTracker[[#This Row],[End Date]],lstHolidays)</f>
        <v>5</v>
      </c>
      <c r="M5982" s="27"/>
    </row>
    <row r="5983" spans="1:13" ht="30" customHeight="1" x14ac:dyDescent="0.3">
      <c r="A5983" s="27">
        <f t="shared" si="68"/>
        <v>2170</v>
      </c>
      <c r="B5983" s="31">
        <v>45083</v>
      </c>
      <c r="C5983" s="31">
        <v>45076</v>
      </c>
      <c r="D5983" s="19" t="s">
        <v>323</v>
      </c>
      <c r="E5983" s="19" t="str">
        <f>IF(ISBLANK(LeaveTracker[[#This Row],[Employee Name]]),"-----",VLOOKUP(LeaveTracker[[#This Row],[Employee Name]],Employees[[Employee Name]:[Office]],7))</f>
        <v>CEO</v>
      </c>
      <c r="F5983" s="19" t="str">
        <f>IF(ISBLANK(LeaveTracker[[#This Row],[Employee Name]]),"-----",VLOOKUP(LeaveTracker[[#This Row],[Employee Name]],Employees[[Employee Name]:[Office]],6))</f>
        <v>REGULAR</v>
      </c>
      <c r="G5983" s="24">
        <v>45075</v>
      </c>
      <c r="H5983" s="24">
        <v>45075</v>
      </c>
      <c r="I5983" s="19" t="s">
        <v>81</v>
      </c>
      <c r="K5983" s="61" t="str">
        <f ca="1">LeaveTracker[[#This Row],[Days]]&amp;" "&amp;LeaveTracker[[#This Row],[Type of Leave]]</f>
        <v>1 SL</v>
      </c>
      <c r="L5983" s="23">
        <f ca="1">NETWORKDAYS(LeaveTracker[[#This Row],[Start Date]],LeaveTracker[[#This Row],[End Date]],lstHolidays)</f>
        <v>1</v>
      </c>
      <c r="M5983" s="27"/>
    </row>
    <row r="5984" spans="1:13" ht="30" customHeight="1" x14ac:dyDescent="0.3">
      <c r="A5984" s="27">
        <f t="shared" si="68"/>
        <v>2171</v>
      </c>
      <c r="B5984" s="31">
        <v>45083</v>
      </c>
      <c r="C5984" s="31">
        <v>45077</v>
      </c>
      <c r="D5984" s="19" t="s">
        <v>1953</v>
      </c>
      <c r="E5984" s="19" t="str">
        <f>IF(ISBLANK(LeaveTracker[[#This Row],[Employee Name]]),"-----",VLOOKUP(LeaveTracker[[#This Row],[Employee Name]],Employees[[Employee Name]:[Office]],7))</f>
        <v>GSO</v>
      </c>
      <c r="F5984" s="19" t="str">
        <f>IF(ISBLANK(LeaveTracker[[#This Row],[Employee Name]]),"-----",VLOOKUP(LeaveTracker[[#This Row],[Employee Name]],Employees[[Employee Name]:[Office]],6))</f>
        <v>CASUAL</v>
      </c>
      <c r="G5984" s="24">
        <v>45075</v>
      </c>
      <c r="H5984" s="24">
        <v>45076</v>
      </c>
      <c r="I5984" s="19" t="s">
        <v>81</v>
      </c>
      <c r="K5984" s="61" t="str">
        <f ca="1">LeaveTracker[[#This Row],[Days]]&amp;" "&amp;LeaveTracker[[#This Row],[Type of Leave]]</f>
        <v>2 SL</v>
      </c>
      <c r="L5984" s="23">
        <f ca="1">NETWORKDAYS(LeaveTracker[[#This Row],[Start Date]],LeaveTracker[[#This Row],[End Date]],lstHolidays)</f>
        <v>2</v>
      </c>
      <c r="M5984" s="27"/>
    </row>
    <row r="5985" spans="1:13" ht="30" customHeight="1" x14ac:dyDescent="0.3">
      <c r="A5985" s="27">
        <f t="shared" si="68"/>
        <v>2172</v>
      </c>
      <c r="B5985" s="31">
        <v>45083</v>
      </c>
      <c r="C5985" s="31">
        <v>45076</v>
      </c>
      <c r="D5985" s="19" t="s">
        <v>2017</v>
      </c>
      <c r="E5985" s="19" t="str">
        <f>IF(ISBLANK(LeaveTracker[[#This Row],[Employee Name]]),"-----",VLOOKUP(LeaveTracker[[#This Row],[Employee Name]],Employees[[Employee Name]:[Office]],7))</f>
        <v>HRMO</v>
      </c>
      <c r="F5985" s="19" t="str">
        <f>IF(ISBLANK(LeaveTracker[[#This Row],[Employee Name]]),"-----",VLOOKUP(LeaveTracker[[#This Row],[Employee Name]],Employees[[Employee Name]:[Office]],6))</f>
        <v>REGULAR</v>
      </c>
      <c r="G5985" s="24">
        <v>45075</v>
      </c>
      <c r="H5985" s="24">
        <v>45075</v>
      </c>
      <c r="I5985" s="19" t="s">
        <v>82</v>
      </c>
      <c r="K5985" s="61" t="str">
        <f ca="1">LeaveTracker[[#This Row],[Days]]&amp;" "&amp;LeaveTracker[[#This Row],[Type of Leave]]</f>
        <v>1 VL</v>
      </c>
      <c r="L5985" s="23">
        <f ca="1">NETWORKDAYS(LeaveTracker[[#This Row],[Start Date]],LeaveTracker[[#This Row],[End Date]],lstHolidays)</f>
        <v>1</v>
      </c>
      <c r="M5985" s="27"/>
    </row>
    <row r="5986" spans="1:13" ht="30" customHeight="1" x14ac:dyDescent="0.3">
      <c r="A5986" s="27">
        <f t="shared" si="68"/>
        <v>2173</v>
      </c>
      <c r="B5986" s="31">
        <v>45083</v>
      </c>
      <c r="C5986" s="31">
        <v>45075</v>
      </c>
      <c r="D5986" s="19" t="s">
        <v>265</v>
      </c>
      <c r="E5986" s="19" t="str">
        <f>IF(ISBLANK(LeaveTracker[[#This Row],[Employee Name]]),"-----",VLOOKUP(LeaveTracker[[#This Row],[Employee Name]],Employees[[Employee Name]:[Office]],7))</f>
        <v>MO</v>
      </c>
      <c r="F5986" s="19" t="str">
        <f>IF(ISBLANK(LeaveTracker[[#This Row],[Employee Name]]),"-----",VLOOKUP(LeaveTracker[[#This Row],[Employee Name]],Employees[[Employee Name]:[Office]],6))</f>
        <v>REGULAR</v>
      </c>
      <c r="G5986" s="24">
        <v>45085</v>
      </c>
      <c r="H5986" s="24">
        <v>45086</v>
      </c>
      <c r="I5986" s="19" t="s">
        <v>298</v>
      </c>
      <c r="J5986" s="43" t="s">
        <v>1003</v>
      </c>
      <c r="K5986" s="61" t="str">
        <f ca="1">LeaveTracker[[#This Row],[Days]]&amp;" "&amp;LeaveTracker[[#This Row],[Type of Leave]]</f>
        <v>2 OTHER</v>
      </c>
      <c r="L5986" s="23">
        <f ca="1">NETWORKDAYS(LeaveTracker[[#This Row],[Start Date]],LeaveTracker[[#This Row],[End Date]],lstHolidays)</f>
        <v>2</v>
      </c>
      <c r="M5986" s="27"/>
    </row>
    <row r="5987" spans="1:13" ht="30" customHeight="1" x14ac:dyDescent="0.3">
      <c r="A5987" s="27">
        <f t="shared" si="68"/>
        <v>2174</v>
      </c>
      <c r="B5987" s="31">
        <v>45086</v>
      </c>
      <c r="C5987" s="31">
        <v>45083</v>
      </c>
      <c r="D5987" s="19" t="s">
        <v>657</v>
      </c>
      <c r="E5987" s="19" t="str">
        <f>IF(ISBLANK(LeaveTracker[[#This Row],[Employee Name]]),"-----",VLOOKUP(LeaveTracker[[#This Row],[Employee Name]],Employees[[Employee Name]:[Office]],7))</f>
        <v>ASSESSORS OFFICE</v>
      </c>
      <c r="F5987" s="19" t="str">
        <f>IF(ISBLANK(LeaveTracker[[#This Row],[Employee Name]]),"-----",VLOOKUP(LeaveTracker[[#This Row],[Employee Name]],Employees[[Employee Name]:[Office]],6))</f>
        <v>REGULAR</v>
      </c>
      <c r="G5987" s="24">
        <v>45090</v>
      </c>
      <c r="H5987" s="24">
        <v>45093</v>
      </c>
      <c r="I5987" s="19" t="s">
        <v>82</v>
      </c>
      <c r="K5987" s="61" t="str">
        <f ca="1">LeaveTracker[[#This Row],[Days]]&amp;" "&amp;LeaveTracker[[#This Row],[Type of Leave]]</f>
        <v>4 VL</v>
      </c>
      <c r="L5987" s="23">
        <f ca="1">NETWORKDAYS(LeaveTracker[[#This Row],[Start Date]],LeaveTracker[[#This Row],[End Date]],lstHolidays)</f>
        <v>4</v>
      </c>
      <c r="M5987" s="27"/>
    </row>
    <row r="5988" spans="1:13" ht="30" customHeight="1" x14ac:dyDescent="0.3">
      <c r="A5988" s="27">
        <f t="shared" ref="A5988:A6051" si="69">A5987+1</f>
        <v>2175</v>
      </c>
      <c r="B5988" s="31">
        <v>45086</v>
      </c>
      <c r="C5988" s="31">
        <v>45084</v>
      </c>
      <c r="D5988" s="19" t="s">
        <v>714</v>
      </c>
      <c r="E5988" s="19" t="str">
        <f>IF(ISBLANK(LeaveTracker[[#This Row],[Employee Name]]),"-----",VLOOKUP(LeaveTracker[[#This Row],[Employee Name]],Employees[[Employee Name]:[Office]],7))</f>
        <v>CBO</v>
      </c>
      <c r="F5988" s="19" t="str">
        <f>IF(ISBLANK(LeaveTracker[[#This Row],[Employee Name]]),"-----",VLOOKUP(LeaveTracker[[#This Row],[Employee Name]],Employees[[Employee Name]:[Office]],6))</f>
        <v>REGULAR</v>
      </c>
      <c r="G5988" s="24">
        <v>45078</v>
      </c>
      <c r="H5988" s="24">
        <v>45078</v>
      </c>
      <c r="I5988" s="20" t="s">
        <v>82</v>
      </c>
      <c r="K5988" s="61" t="str">
        <f ca="1">LeaveTracker[[#This Row],[Days]]&amp;" "&amp;LeaveTracker[[#This Row],[Type of Leave]]</f>
        <v>1 VL</v>
      </c>
      <c r="L5988" s="23">
        <f ca="1">NETWORKDAYS(LeaveTracker[[#This Row],[Start Date]],LeaveTracker[[#This Row],[End Date]],lstHolidays)</f>
        <v>1</v>
      </c>
      <c r="M5988" s="27"/>
    </row>
    <row r="5989" spans="1:13" ht="30" customHeight="1" x14ac:dyDescent="0.3">
      <c r="A5989" s="27">
        <f t="shared" si="69"/>
        <v>2176</v>
      </c>
      <c r="B5989" s="31">
        <v>45086</v>
      </c>
      <c r="C5989" s="31">
        <v>45085</v>
      </c>
      <c r="D5989" s="19" t="s">
        <v>2163</v>
      </c>
      <c r="E5989" s="19" t="str">
        <f>IF(ISBLANK(LeaveTracker[[#This Row],[Employee Name]]),"-----",VLOOKUP(LeaveTracker[[#This Row],[Employee Name]],Employees[[Employee Name]:[Office]],7))</f>
        <v>GSO</v>
      </c>
      <c r="F5989" s="19">
        <f>IF(ISBLANK(LeaveTracker[[#This Row],[Employee Name]]),"-----",VLOOKUP(LeaveTracker[[#This Row],[Employee Name]],Employees[[Employee Name]:[Office]],6))</f>
        <v>0</v>
      </c>
      <c r="G5989" s="24">
        <v>45075</v>
      </c>
      <c r="H5989" s="24">
        <v>45077</v>
      </c>
      <c r="I5989" s="20" t="s">
        <v>81</v>
      </c>
      <c r="K5989" s="61" t="str">
        <f ca="1">LeaveTracker[[#This Row],[Days]]&amp;" "&amp;LeaveTracker[[#This Row],[Type of Leave]]</f>
        <v>3 SL</v>
      </c>
      <c r="L5989" s="23">
        <f ca="1">NETWORKDAYS(LeaveTracker[[#This Row],[Start Date]],LeaveTracker[[#This Row],[End Date]],lstHolidays)</f>
        <v>3</v>
      </c>
      <c r="M5989" s="27"/>
    </row>
    <row r="5990" spans="1:13" ht="30" customHeight="1" x14ac:dyDescent="0.3">
      <c r="A5990" s="27">
        <f t="shared" si="69"/>
        <v>2177</v>
      </c>
      <c r="B5990" s="31">
        <v>45086</v>
      </c>
      <c r="C5990" s="31">
        <v>45085</v>
      </c>
      <c r="D5990" s="19" t="s">
        <v>2163</v>
      </c>
      <c r="E5990" s="19" t="str">
        <f>IF(ISBLANK(LeaveTracker[[#This Row],[Employee Name]]),"-----",VLOOKUP(LeaveTracker[[#This Row],[Employee Name]],Employees[[Employee Name]:[Office]],7))</f>
        <v>GSO</v>
      </c>
      <c r="F5990" s="19">
        <f>IF(ISBLANK(LeaveTracker[[#This Row],[Employee Name]]),"-----",VLOOKUP(LeaveTracker[[#This Row],[Employee Name]],Employees[[Employee Name]:[Office]],6))</f>
        <v>0</v>
      </c>
      <c r="G5990" s="31">
        <v>45078</v>
      </c>
      <c r="H5990" s="31">
        <v>45079</v>
      </c>
      <c r="I5990" s="20" t="s">
        <v>81</v>
      </c>
      <c r="K5990" s="61" t="str">
        <f ca="1">LeaveTracker[[#This Row],[Days]]&amp;" "&amp;LeaveTracker[[#This Row],[Type of Leave]]</f>
        <v>2 SL</v>
      </c>
      <c r="L5990" s="23">
        <f ca="1">NETWORKDAYS(LeaveTracker[[#This Row],[Start Date]],LeaveTracker[[#This Row],[End Date]],lstHolidays)</f>
        <v>2</v>
      </c>
      <c r="M5990" s="27"/>
    </row>
    <row r="5991" spans="1:13" ht="30" customHeight="1" x14ac:dyDescent="0.3">
      <c r="A5991" s="27">
        <f t="shared" si="69"/>
        <v>2178</v>
      </c>
      <c r="B5991" s="31">
        <v>45086</v>
      </c>
      <c r="C5991" s="31">
        <v>45082</v>
      </c>
      <c r="D5991" s="19" t="s">
        <v>1852</v>
      </c>
      <c r="E5991" s="19" t="str">
        <f>IF(ISBLANK(LeaveTracker[[#This Row],[Employee Name]]),"-----",VLOOKUP(LeaveTracker[[#This Row],[Employee Name]],Employees[[Employee Name]:[Office]],7))</f>
        <v>CCT</v>
      </c>
      <c r="F5991" s="19" t="str">
        <f>IF(ISBLANK(LeaveTracker[[#This Row],[Employee Name]]),"-----",VLOOKUP(LeaveTracker[[#This Row],[Employee Name]],Employees[[Employee Name]:[Office]],6))</f>
        <v>CASUAL</v>
      </c>
      <c r="G5991" s="24">
        <v>45087</v>
      </c>
      <c r="H5991" s="24">
        <v>45087</v>
      </c>
      <c r="I5991" s="20" t="s">
        <v>82</v>
      </c>
      <c r="K5991" s="61" t="str">
        <f ca="1">LeaveTracker[[#This Row],[Days]]&amp;" "&amp;LeaveTracker[[#This Row],[Type of Leave]]</f>
        <v>0 VL</v>
      </c>
      <c r="L5991" s="23">
        <f ca="1">NETWORKDAYS(LeaveTracker[[#This Row],[Start Date]],LeaveTracker[[#This Row],[End Date]],lstHolidays)</f>
        <v>0</v>
      </c>
      <c r="M5991" s="27"/>
    </row>
    <row r="5992" spans="1:13" ht="30" customHeight="1" x14ac:dyDescent="0.3">
      <c r="A5992" s="27">
        <f t="shared" si="69"/>
        <v>2179</v>
      </c>
      <c r="B5992" s="31">
        <v>45086</v>
      </c>
      <c r="C5992" s="31">
        <v>45082</v>
      </c>
      <c r="D5992" s="19" t="s">
        <v>1852</v>
      </c>
      <c r="E5992" s="19" t="str">
        <f>IF(ISBLANK(LeaveTracker[[#This Row],[Employee Name]]),"-----",VLOOKUP(LeaveTracker[[#This Row],[Employee Name]],Employees[[Employee Name]:[Office]],7))</f>
        <v>CCT</v>
      </c>
      <c r="F5992" s="19" t="str">
        <f>IF(ISBLANK(LeaveTracker[[#This Row],[Employee Name]]),"-----",VLOOKUP(LeaveTracker[[#This Row],[Employee Name]],Employees[[Employee Name]:[Office]],6))</f>
        <v>CASUAL</v>
      </c>
      <c r="G5992" s="24">
        <v>45094</v>
      </c>
      <c r="H5992" s="24">
        <v>45094</v>
      </c>
      <c r="I5992" s="20" t="s">
        <v>82</v>
      </c>
      <c r="K5992" s="61" t="str">
        <f ca="1">LeaveTracker[[#This Row],[Days]]&amp;" "&amp;LeaveTracker[[#This Row],[Type of Leave]]</f>
        <v>0 VL</v>
      </c>
      <c r="L5992" s="23">
        <f ca="1">NETWORKDAYS(LeaveTracker[[#This Row],[Start Date]],LeaveTracker[[#This Row],[End Date]],lstHolidays)</f>
        <v>0</v>
      </c>
      <c r="M5992" s="27"/>
    </row>
    <row r="5993" spans="1:13" ht="30" customHeight="1" x14ac:dyDescent="0.3">
      <c r="A5993" s="27">
        <f t="shared" si="69"/>
        <v>2180</v>
      </c>
      <c r="B5993" s="31">
        <v>45086</v>
      </c>
      <c r="C5993" s="31">
        <v>45082</v>
      </c>
      <c r="D5993" s="19" t="s">
        <v>1852</v>
      </c>
      <c r="E5993" s="19" t="str">
        <f>IF(ISBLANK(LeaveTracker[[#This Row],[Employee Name]]),"-----",VLOOKUP(LeaveTracker[[#This Row],[Employee Name]],Employees[[Employee Name]:[Office]],7))</f>
        <v>CCT</v>
      </c>
      <c r="F5993" s="19" t="str">
        <f>IF(ISBLANK(LeaveTracker[[#This Row],[Employee Name]]),"-----",VLOOKUP(LeaveTracker[[#This Row],[Employee Name]],Employees[[Employee Name]:[Office]],6))</f>
        <v>CASUAL</v>
      </c>
      <c r="G5993" s="24">
        <v>45073</v>
      </c>
      <c r="H5993" s="24">
        <v>45073</v>
      </c>
      <c r="I5993" s="20" t="s">
        <v>81</v>
      </c>
      <c r="K5993" s="61" t="str">
        <f ca="1">LeaveTracker[[#This Row],[Days]]&amp;" "&amp;LeaveTracker[[#This Row],[Type of Leave]]</f>
        <v>0 SL</v>
      </c>
      <c r="L5993" s="23">
        <f ca="1">NETWORKDAYS(LeaveTracker[[#This Row],[Start Date]],LeaveTracker[[#This Row],[End Date]],lstHolidays)</f>
        <v>0</v>
      </c>
      <c r="M5993" s="27"/>
    </row>
    <row r="5994" spans="1:13" ht="30" customHeight="1" x14ac:dyDescent="0.3">
      <c r="A5994" s="27">
        <f t="shared" si="69"/>
        <v>2181</v>
      </c>
      <c r="B5994" s="31">
        <v>45086</v>
      </c>
      <c r="C5994" s="31">
        <v>45082</v>
      </c>
      <c r="D5994" s="19" t="s">
        <v>1852</v>
      </c>
      <c r="E5994" s="19" t="str">
        <f>IF(ISBLANK(LeaveTracker[[#This Row],[Employee Name]]),"-----",VLOOKUP(LeaveTracker[[#This Row],[Employee Name]],Employees[[Employee Name]:[Office]],7))</f>
        <v>CCT</v>
      </c>
      <c r="F5994" s="19" t="str">
        <f>IF(ISBLANK(LeaveTracker[[#This Row],[Employee Name]]),"-----",VLOOKUP(LeaveTracker[[#This Row],[Employee Name]],Employees[[Employee Name]:[Office]],6))</f>
        <v>CASUAL</v>
      </c>
      <c r="G5994" s="24">
        <v>45080</v>
      </c>
      <c r="H5994" s="24">
        <v>45080</v>
      </c>
      <c r="I5994" s="20" t="s">
        <v>81</v>
      </c>
      <c r="K5994" s="61" t="str">
        <f ca="1">LeaveTracker[[#This Row],[Days]]&amp;" "&amp;LeaveTracker[[#This Row],[Type of Leave]]</f>
        <v>0 SL</v>
      </c>
      <c r="L5994" s="23">
        <f ca="1">NETWORKDAYS(LeaveTracker[[#This Row],[Start Date]],LeaveTracker[[#This Row],[End Date]],lstHolidays)</f>
        <v>0</v>
      </c>
      <c r="M5994" s="27"/>
    </row>
    <row r="5995" spans="1:13" ht="30" customHeight="1" x14ac:dyDescent="0.3">
      <c r="A5995" s="27">
        <f t="shared" si="69"/>
        <v>2182</v>
      </c>
      <c r="B5995" s="31">
        <v>45086</v>
      </c>
      <c r="C5995" s="31">
        <v>45082</v>
      </c>
      <c r="D5995" s="19" t="s">
        <v>1852</v>
      </c>
      <c r="E5995" s="19" t="str">
        <f>IF(ISBLANK(LeaveTracker[[#This Row],[Employee Name]]),"-----",VLOOKUP(LeaveTracker[[#This Row],[Employee Name]],Employees[[Employee Name]:[Office]],7))</f>
        <v>CCT</v>
      </c>
      <c r="F5995" s="19" t="str">
        <f>IF(ISBLANK(LeaveTracker[[#This Row],[Employee Name]]),"-----",VLOOKUP(LeaveTracker[[#This Row],[Employee Name]],Employees[[Employee Name]:[Office]],6))</f>
        <v>CASUAL</v>
      </c>
      <c r="G5995" s="24">
        <v>45101</v>
      </c>
      <c r="H5995" s="24">
        <v>45101</v>
      </c>
      <c r="I5995" s="20" t="s">
        <v>81</v>
      </c>
      <c r="K5995" s="61" t="str">
        <f ca="1">LeaveTracker[[#This Row],[Days]]&amp;" "&amp;LeaveTracker[[#This Row],[Type of Leave]]</f>
        <v>0 SL</v>
      </c>
      <c r="L5995" s="23">
        <f ca="1">NETWORKDAYS(LeaveTracker[[#This Row],[Start Date]],LeaveTracker[[#This Row],[End Date]],lstHolidays)</f>
        <v>0</v>
      </c>
      <c r="M5995" s="27"/>
    </row>
    <row r="5996" spans="1:13" ht="30" customHeight="1" x14ac:dyDescent="0.3">
      <c r="A5996" s="27">
        <f t="shared" si="69"/>
        <v>2183</v>
      </c>
      <c r="B5996" s="31">
        <v>45086</v>
      </c>
      <c r="C5996" s="31">
        <v>45083</v>
      </c>
      <c r="D5996" s="19" t="s">
        <v>2215</v>
      </c>
      <c r="E5996" s="19" t="str">
        <f>IF(ISBLANK(LeaveTracker[[#This Row],[Employee Name]]),"-----",VLOOKUP(LeaveTracker[[#This Row],[Employee Name]],Employees[[Employee Name]:[Office]],7))</f>
        <v>CENRO</v>
      </c>
      <c r="F5996" s="19" t="str">
        <f>IF(ISBLANK(LeaveTracker[[#This Row],[Employee Name]]),"-----",VLOOKUP(LeaveTracker[[#This Row],[Employee Name]],Employees[[Employee Name]:[Office]],6))</f>
        <v>CASUAL</v>
      </c>
      <c r="G5996" s="24">
        <v>45081</v>
      </c>
      <c r="H5996" s="24">
        <v>45081</v>
      </c>
      <c r="I5996" s="20" t="s">
        <v>81</v>
      </c>
      <c r="K5996" s="61" t="str">
        <f ca="1">LeaveTracker[[#This Row],[Days]]&amp;" "&amp;LeaveTracker[[#This Row],[Type of Leave]]</f>
        <v>0 SL</v>
      </c>
      <c r="L5996" s="23">
        <f ca="1">NETWORKDAYS(LeaveTracker[[#This Row],[Start Date]],LeaveTracker[[#This Row],[End Date]],lstHolidays)</f>
        <v>0</v>
      </c>
      <c r="M5996" s="27"/>
    </row>
    <row r="5997" spans="1:13" ht="30" customHeight="1" x14ac:dyDescent="0.3">
      <c r="A5997" s="27">
        <f t="shared" si="69"/>
        <v>2184</v>
      </c>
      <c r="B5997" s="31">
        <v>45086</v>
      </c>
      <c r="C5997" s="31">
        <v>45084</v>
      </c>
      <c r="D5997" s="19" t="s">
        <v>186</v>
      </c>
      <c r="E5997" s="19" t="str">
        <f>IF(ISBLANK(LeaveTracker[[#This Row],[Employee Name]]),"-----",VLOOKUP(LeaveTracker[[#This Row],[Employee Name]],Employees[[Employee Name]:[Office]],7))</f>
        <v>CBO</v>
      </c>
      <c r="F5997" s="19" t="str">
        <f>IF(ISBLANK(LeaveTracker[[#This Row],[Employee Name]]),"-----",VLOOKUP(LeaveTracker[[#This Row],[Employee Name]],Employees[[Employee Name]:[Office]],6))</f>
        <v>REGULAR</v>
      </c>
      <c r="G5997" s="24">
        <v>45082</v>
      </c>
      <c r="H5997" s="24">
        <v>45082</v>
      </c>
      <c r="I5997" s="20" t="s">
        <v>81</v>
      </c>
      <c r="K5997" s="61" t="str">
        <f ca="1">LeaveTracker[[#This Row],[Days]]&amp;" "&amp;LeaveTracker[[#This Row],[Type of Leave]]</f>
        <v>1 SL</v>
      </c>
      <c r="L5997" s="23">
        <f ca="1">NETWORKDAYS(LeaveTracker[[#This Row],[Start Date]],LeaveTracker[[#This Row],[End Date]],lstHolidays)</f>
        <v>1</v>
      </c>
      <c r="M5997" s="27"/>
    </row>
    <row r="5998" spans="1:13" ht="30" customHeight="1" x14ac:dyDescent="0.3">
      <c r="A5998" s="27">
        <f t="shared" si="69"/>
        <v>2185</v>
      </c>
      <c r="B5998" s="31">
        <v>45086</v>
      </c>
      <c r="C5998" s="31">
        <v>45083</v>
      </c>
      <c r="D5998" s="19" t="s">
        <v>1766</v>
      </c>
      <c r="E5998" s="19" t="str">
        <f>IF(ISBLANK(LeaveTracker[[#This Row],[Employee Name]]),"-----",VLOOKUP(LeaveTracker[[#This Row],[Employee Name]],Employees[[Employee Name]:[Office]],7))</f>
        <v>SP</v>
      </c>
      <c r="F5998" s="19" t="str">
        <f>IF(ISBLANK(LeaveTracker[[#This Row],[Employee Name]]),"-----",VLOOKUP(LeaveTracker[[#This Row],[Employee Name]],Employees[[Employee Name]:[Office]],6))</f>
        <v>CASUAL</v>
      </c>
      <c r="G5998" s="24">
        <v>45090</v>
      </c>
      <c r="H5998" s="24">
        <v>45091</v>
      </c>
      <c r="I5998" s="20" t="s">
        <v>82</v>
      </c>
      <c r="K5998" s="61" t="str">
        <f ca="1">LeaveTracker[[#This Row],[Days]]&amp;" "&amp;LeaveTracker[[#This Row],[Type of Leave]]</f>
        <v>2 VL</v>
      </c>
      <c r="L5998" s="23">
        <f ca="1">NETWORKDAYS(LeaveTracker[[#This Row],[Start Date]],LeaveTracker[[#This Row],[End Date]],lstHolidays)</f>
        <v>2</v>
      </c>
      <c r="M5998" s="27"/>
    </row>
    <row r="5999" spans="1:13" ht="30" customHeight="1" x14ac:dyDescent="0.3">
      <c r="A5999" s="27">
        <f t="shared" si="69"/>
        <v>2186</v>
      </c>
      <c r="B5999" s="31">
        <v>45086</v>
      </c>
      <c r="C5999" s="31">
        <v>45078</v>
      </c>
      <c r="D5999" s="19" t="s">
        <v>1766</v>
      </c>
      <c r="E5999" s="19"/>
      <c r="F5999" s="19"/>
      <c r="G5999" s="24">
        <v>45077</v>
      </c>
      <c r="H5999" s="24">
        <v>45077</v>
      </c>
      <c r="I5999" s="20" t="s">
        <v>81</v>
      </c>
      <c r="K5999" s="61" t="str">
        <f ca="1">LeaveTracker[[#This Row],[Days]]&amp;" "&amp;LeaveTracker[[#This Row],[Type of Leave]]</f>
        <v>1 SL</v>
      </c>
      <c r="L5999" s="23">
        <f ca="1">NETWORKDAYS(LeaveTracker[[#This Row],[Start Date]],LeaveTracker[[#This Row],[End Date]],lstHolidays)</f>
        <v>1</v>
      </c>
      <c r="M5999" s="27"/>
    </row>
    <row r="6000" spans="1:13" ht="30" customHeight="1" x14ac:dyDescent="0.3">
      <c r="A6000" s="27">
        <f t="shared" si="69"/>
        <v>2187</v>
      </c>
      <c r="B6000" s="31">
        <v>45086</v>
      </c>
      <c r="C6000" s="31">
        <v>45084</v>
      </c>
      <c r="D6000" s="19" t="s">
        <v>2148</v>
      </c>
      <c r="E6000" s="19"/>
      <c r="F6000" s="19"/>
      <c r="G6000" s="31">
        <v>45082</v>
      </c>
      <c r="H6000" s="31">
        <v>45083</v>
      </c>
      <c r="I6000" s="20" t="s">
        <v>81</v>
      </c>
      <c r="K6000" s="61" t="str">
        <f ca="1">LeaveTracker[[#This Row],[Days]]&amp;" "&amp;LeaveTracker[[#This Row],[Type of Leave]]</f>
        <v>2 SL</v>
      </c>
      <c r="L6000" s="23">
        <f ca="1">NETWORKDAYS(LeaveTracker[[#This Row],[Start Date]],LeaveTracker[[#This Row],[End Date]],lstHolidays)</f>
        <v>2</v>
      </c>
      <c r="M6000" s="27"/>
    </row>
    <row r="6001" spans="1:13" ht="30" customHeight="1" x14ac:dyDescent="0.3">
      <c r="A6001" s="27">
        <f t="shared" si="69"/>
        <v>2188</v>
      </c>
      <c r="B6001" s="31">
        <v>45086</v>
      </c>
      <c r="C6001" s="31">
        <v>45082</v>
      </c>
      <c r="D6001" s="19" t="s">
        <v>1758</v>
      </c>
      <c r="E6001" s="19" t="str">
        <f>IF(ISBLANK(LeaveTracker[[#This Row],[Employee Name]]),"-----",VLOOKUP(LeaveTracker[[#This Row],[Employee Name]],Employees[[Employee Name]:[Office]],7))</f>
        <v>AGRICULTURE OFFICE</v>
      </c>
      <c r="F6001" s="19" t="str">
        <f>IF(ISBLANK(LeaveTracker[[#This Row],[Employee Name]]),"-----",VLOOKUP(LeaveTracker[[#This Row],[Employee Name]],Employees[[Employee Name]:[Office]],6))</f>
        <v>CASUAL</v>
      </c>
      <c r="G6001" s="31">
        <v>45078</v>
      </c>
      <c r="H6001" s="31">
        <v>45079</v>
      </c>
      <c r="I6001" s="20" t="s">
        <v>81</v>
      </c>
      <c r="K6001" s="61" t="str">
        <f ca="1">LeaveTracker[[#This Row],[Days]]&amp;" "&amp;LeaveTracker[[#This Row],[Type of Leave]]</f>
        <v>2 SL</v>
      </c>
      <c r="L6001" s="23">
        <f ca="1">NETWORKDAYS(LeaveTracker[[#This Row],[Start Date]],LeaveTracker[[#This Row],[End Date]],lstHolidays)</f>
        <v>2</v>
      </c>
      <c r="M6001" s="27"/>
    </row>
    <row r="6002" spans="1:13" ht="30" customHeight="1" x14ac:dyDescent="0.3">
      <c r="A6002" s="27">
        <f t="shared" si="69"/>
        <v>2189</v>
      </c>
      <c r="B6002" s="31">
        <v>45086</v>
      </c>
      <c r="C6002" s="31">
        <v>45083</v>
      </c>
      <c r="D6002" s="19" t="s">
        <v>683</v>
      </c>
      <c r="E6002" s="19" t="str">
        <f>IF(ISBLANK(LeaveTracker[[#This Row],[Employee Name]]),"-----",VLOOKUP(LeaveTracker[[#This Row],[Employee Name]],Employees[[Employee Name]:[Office]],7))</f>
        <v>CEO</v>
      </c>
      <c r="F6002" s="19" t="str">
        <f>IF(ISBLANK(LeaveTracker[[#This Row],[Employee Name]]),"-----",VLOOKUP(LeaveTracker[[#This Row],[Employee Name]],Employees[[Employee Name]:[Office]],6))</f>
        <v>REGULAR</v>
      </c>
      <c r="G6002" s="31">
        <v>45082</v>
      </c>
      <c r="H6002" s="31">
        <v>45082</v>
      </c>
      <c r="I6002" s="20" t="s">
        <v>298</v>
      </c>
      <c r="J6002" s="43" t="s">
        <v>1003</v>
      </c>
      <c r="K6002" s="61" t="str">
        <f ca="1">LeaveTracker[[#This Row],[Days]]&amp;" "&amp;LeaveTracker[[#This Row],[Type of Leave]]</f>
        <v>1 OTHER</v>
      </c>
      <c r="L6002" s="23">
        <f ca="1">NETWORKDAYS(LeaveTracker[[#This Row],[Start Date]],LeaveTracker[[#This Row],[End Date]],lstHolidays)</f>
        <v>1</v>
      </c>
      <c r="M6002" s="27"/>
    </row>
    <row r="6003" spans="1:13" ht="30" customHeight="1" x14ac:dyDescent="0.3">
      <c r="A6003" s="27">
        <f t="shared" si="69"/>
        <v>2190</v>
      </c>
      <c r="B6003" s="31">
        <v>45086</v>
      </c>
      <c r="C6003" s="31">
        <v>45083</v>
      </c>
      <c r="D6003" s="19" t="s">
        <v>2206</v>
      </c>
      <c r="E6003" s="19" t="str">
        <f>IF(ISBLANK(LeaveTracker[[#This Row],[Employee Name]]),"-----",VLOOKUP(LeaveTracker[[#This Row],[Employee Name]],Employees[[Employee Name]:[Office]],7))</f>
        <v>CENRO</v>
      </c>
      <c r="F6003" s="19">
        <f>IF(ISBLANK(LeaveTracker[[#This Row],[Employee Name]]),"-----",VLOOKUP(LeaveTracker[[#This Row],[Employee Name]],Employees[[Employee Name]:[Office]],6))</f>
        <v>0</v>
      </c>
      <c r="G6003" s="31">
        <v>45081</v>
      </c>
      <c r="H6003" s="31">
        <v>45081</v>
      </c>
      <c r="I6003" s="20" t="s">
        <v>81</v>
      </c>
      <c r="K6003" s="61" t="str">
        <f ca="1">LeaveTracker[[#This Row],[Days]]&amp;" "&amp;LeaveTracker[[#This Row],[Type of Leave]]</f>
        <v>0 SL</v>
      </c>
      <c r="L6003" s="23">
        <f ca="1">NETWORKDAYS(LeaveTracker[[#This Row],[Start Date]],LeaveTracker[[#This Row],[End Date]],lstHolidays)</f>
        <v>0</v>
      </c>
      <c r="M6003" s="27"/>
    </row>
    <row r="6004" spans="1:13" ht="30" customHeight="1" x14ac:dyDescent="0.3">
      <c r="A6004" s="27">
        <f t="shared" si="69"/>
        <v>2191</v>
      </c>
      <c r="B6004" s="31">
        <v>45086</v>
      </c>
      <c r="C6004" s="31">
        <v>45082</v>
      </c>
      <c r="D6004" s="19" t="s">
        <v>2086</v>
      </c>
      <c r="E6004" s="19" t="str">
        <f>IF(ISBLANK(LeaveTracker[[#This Row],[Employee Name]]),"-----",VLOOKUP(LeaveTracker[[#This Row],[Employee Name]],Employees[[Employee Name]:[Office]],7))</f>
        <v>PIO</v>
      </c>
      <c r="F6004" s="19" t="str">
        <f>IF(ISBLANK(LeaveTracker[[#This Row],[Employee Name]]),"-----",VLOOKUP(LeaveTracker[[#This Row],[Employee Name]],Employees[[Employee Name]:[Office]],6))</f>
        <v>REGULAR</v>
      </c>
      <c r="G6004" s="31">
        <v>45090</v>
      </c>
      <c r="H6004" s="31">
        <v>45093</v>
      </c>
      <c r="I6004" s="20" t="s">
        <v>82</v>
      </c>
      <c r="K6004" s="61" t="str">
        <f ca="1">LeaveTracker[[#This Row],[Days]]&amp;" "&amp;LeaveTracker[[#This Row],[Type of Leave]]</f>
        <v>4 VL</v>
      </c>
      <c r="L6004" s="23">
        <f ca="1">NETWORKDAYS(LeaveTracker[[#This Row],[Start Date]],LeaveTracker[[#This Row],[End Date]],lstHolidays)</f>
        <v>4</v>
      </c>
      <c r="M6004" s="27"/>
    </row>
    <row r="6005" spans="1:13" ht="30" customHeight="1" x14ac:dyDescent="0.3">
      <c r="A6005" s="27">
        <f t="shared" si="69"/>
        <v>2192</v>
      </c>
      <c r="B6005" s="31">
        <v>45086</v>
      </c>
      <c r="C6005" s="31">
        <v>45084</v>
      </c>
      <c r="D6005" s="19" t="s">
        <v>1010</v>
      </c>
      <c r="E6005" s="19" t="str">
        <f>IF(ISBLANK(LeaveTracker[[#This Row],[Employee Name]]),"-----",VLOOKUP(LeaveTracker[[#This Row],[Employee Name]],Employees[[Employee Name]:[Office]],7))</f>
        <v>NUTRITION OFFICE</v>
      </c>
      <c r="F6005" s="19" t="str">
        <f>IF(ISBLANK(LeaveTracker[[#This Row],[Employee Name]]),"-----",VLOOKUP(LeaveTracker[[#This Row],[Employee Name]],Employees[[Employee Name]:[Office]],6))</f>
        <v>REGULAR</v>
      </c>
      <c r="G6005" s="31">
        <v>45082</v>
      </c>
      <c r="H6005" s="31">
        <v>45082</v>
      </c>
      <c r="I6005" s="20" t="s">
        <v>81</v>
      </c>
      <c r="K6005" s="61" t="str">
        <f ca="1">LeaveTracker[[#This Row],[Days]]&amp;" "&amp;LeaveTracker[[#This Row],[Type of Leave]]</f>
        <v>1 SL</v>
      </c>
      <c r="L6005" s="23">
        <f ca="1">NETWORKDAYS(LeaveTracker[[#This Row],[Start Date]],LeaveTracker[[#This Row],[End Date]],lstHolidays)</f>
        <v>1</v>
      </c>
      <c r="M6005" s="27"/>
    </row>
    <row r="6006" spans="1:13" ht="30" customHeight="1" x14ac:dyDescent="0.3">
      <c r="A6006" s="27">
        <f t="shared" si="69"/>
        <v>2193</v>
      </c>
      <c r="B6006" s="31">
        <v>45086</v>
      </c>
      <c r="C6006" s="31">
        <v>45082</v>
      </c>
      <c r="D6006" s="19" t="s">
        <v>860</v>
      </c>
      <c r="E6006" s="19" t="str">
        <f>IF(ISBLANK(LeaveTracker[[#This Row],[Employee Name]]),"-----",VLOOKUP(LeaveTracker[[#This Row],[Employee Name]],Employees[[Employee Name]:[Office]],7))</f>
        <v>ACCOUNTING</v>
      </c>
      <c r="F6006" s="19" t="str">
        <f>IF(ISBLANK(LeaveTracker[[#This Row],[Employee Name]]),"-----",VLOOKUP(LeaveTracker[[#This Row],[Employee Name]],Employees[[Employee Name]:[Office]],6))</f>
        <v>REGULAR</v>
      </c>
      <c r="G6006" s="31">
        <v>45090</v>
      </c>
      <c r="H6006" s="31">
        <v>45090</v>
      </c>
      <c r="I6006" s="20" t="s">
        <v>81</v>
      </c>
      <c r="K6006" s="61" t="str">
        <f ca="1">LeaveTracker[[#This Row],[Days]]&amp;" "&amp;LeaveTracker[[#This Row],[Type of Leave]]</f>
        <v>1 SL</v>
      </c>
      <c r="L6006" s="23">
        <f ca="1">NETWORKDAYS(LeaveTracker[[#This Row],[Start Date]],LeaveTracker[[#This Row],[End Date]],lstHolidays)</f>
        <v>1</v>
      </c>
      <c r="M6006" s="27"/>
    </row>
    <row r="6007" spans="1:13" ht="30" customHeight="1" x14ac:dyDescent="0.3">
      <c r="A6007" s="27">
        <f t="shared" si="69"/>
        <v>2194</v>
      </c>
      <c r="B6007" s="31">
        <v>45086</v>
      </c>
      <c r="C6007" s="31">
        <v>45079</v>
      </c>
      <c r="D6007" s="19" t="s">
        <v>519</v>
      </c>
      <c r="E6007" s="19" t="str">
        <f>IF(ISBLANK(LeaveTracker[[#This Row],[Employee Name]]),"-----",VLOOKUP(LeaveTracker[[#This Row],[Employee Name]],Employees[[Employee Name]:[Office]],7))</f>
        <v>ACCOUNTING</v>
      </c>
      <c r="F6007" s="19" t="str">
        <f>IF(ISBLANK(LeaveTracker[[#This Row],[Employee Name]]),"-----",VLOOKUP(LeaveTracker[[#This Row],[Employee Name]],Employees[[Employee Name]:[Office]],6))</f>
        <v>REGULAR</v>
      </c>
      <c r="G6007" s="31">
        <v>45071</v>
      </c>
      <c r="H6007" s="31">
        <v>45071</v>
      </c>
      <c r="I6007" s="20" t="s">
        <v>81</v>
      </c>
      <c r="K6007" s="61" t="str">
        <f ca="1">LeaveTracker[[#This Row],[Days]]&amp;" "&amp;LeaveTracker[[#This Row],[Type of Leave]]</f>
        <v>1 SL</v>
      </c>
      <c r="L6007" s="23">
        <f ca="1">NETWORKDAYS(LeaveTracker[[#This Row],[Start Date]],LeaveTracker[[#This Row],[End Date]],lstHolidays)</f>
        <v>1</v>
      </c>
      <c r="M6007" s="27"/>
    </row>
    <row r="6008" spans="1:13" ht="30" customHeight="1" x14ac:dyDescent="0.3">
      <c r="A6008" s="27">
        <f t="shared" si="69"/>
        <v>2195</v>
      </c>
      <c r="B6008" s="31">
        <v>45086</v>
      </c>
      <c r="C6008" s="31">
        <v>45079</v>
      </c>
      <c r="D6008" s="19" t="s">
        <v>519</v>
      </c>
      <c r="E6008" s="19" t="str">
        <f>IF(ISBLANK(LeaveTracker[[#This Row],[Employee Name]]),"-----",VLOOKUP(LeaveTracker[[#This Row],[Employee Name]],Employees[[Employee Name]:[Office]],7))</f>
        <v>ACCOUNTING</v>
      </c>
      <c r="F6008" s="19" t="str">
        <f>IF(ISBLANK(LeaveTracker[[#This Row],[Employee Name]]),"-----",VLOOKUP(LeaveTracker[[#This Row],[Employee Name]],Employees[[Employee Name]:[Office]],6))</f>
        <v>REGULAR</v>
      </c>
      <c r="G6008" s="31">
        <v>45077</v>
      </c>
      <c r="H6008" s="31">
        <v>45077</v>
      </c>
      <c r="I6008" s="20" t="s">
        <v>81</v>
      </c>
      <c r="K6008" s="61" t="str">
        <f ca="1">LeaveTracker[[#This Row],[Days]]&amp;" "&amp;LeaveTracker[[#This Row],[Type of Leave]]</f>
        <v>1 SL</v>
      </c>
      <c r="L6008" s="23">
        <f ca="1">NETWORKDAYS(LeaveTracker[[#This Row],[Start Date]],LeaveTracker[[#This Row],[End Date]],lstHolidays)</f>
        <v>1</v>
      </c>
      <c r="M6008" s="27"/>
    </row>
    <row r="6009" spans="1:13" ht="30" customHeight="1" x14ac:dyDescent="0.3">
      <c r="A6009" s="27">
        <f t="shared" si="69"/>
        <v>2196</v>
      </c>
      <c r="B6009" s="31">
        <v>45086</v>
      </c>
      <c r="C6009" s="31">
        <v>45083</v>
      </c>
      <c r="D6009" s="19" t="s">
        <v>1753</v>
      </c>
      <c r="E6009" s="19" t="str">
        <f>IF(ISBLANK(LeaveTracker[[#This Row],[Employee Name]]),"-----",VLOOKUP(LeaveTracker[[#This Row],[Employee Name]],Employees[[Employee Name]:[Office]],7))</f>
        <v>ACCOUNTING</v>
      </c>
      <c r="F6009" s="19" t="str">
        <f>IF(ISBLANK(LeaveTracker[[#This Row],[Employee Name]]),"-----",VLOOKUP(LeaveTracker[[#This Row],[Employee Name]],Employees[[Employee Name]:[Office]],6))</f>
        <v>CASUAL</v>
      </c>
      <c r="G6009" s="31">
        <v>45082</v>
      </c>
      <c r="H6009" s="31">
        <v>45082</v>
      </c>
      <c r="I6009" s="20" t="s">
        <v>81</v>
      </c>
      <c r="K6009" s="61" t="str">
        <f ca="1">LeaveTracker[[#This Row],[Days]]&amp;" "&amp;LeaveTracker[[#This Row],[Type of Leave]]</f>
        <v>1 SL</v>
      </c>
      <c r="L6009" s="23">
        <f ca="1">NETWORKDAYS(LeaveTracker[[#This Row],[Start Date]],LeaveTracker[[#This Row],[End Date]],lstHolidays)</f>
        <v>1</v>
      </c>
      <c r="M6009" s="27"/>
    </row>
    <row r="6010" spans="1:13" ht="30" customHeight="1" x14ac:dyDescent="0.3">
      <c r="A6010" s="27">
        <f t="shared" si="69"/>
        <v>2197</v>
      </c>
      <c r="B6010" s="31">
        <v>45086</v>
      </c>
      <c r="C6010" s="31">
        <v>45083</v>
      </c>
      <c r="D6010" s="19" t="s">
        <v>863</v>
      </c>
      <c r="E6010" s="19" t="str">
        <f>IF(ISBLANK(LeaveTracker[[#This Row],[Employee Name]]),"-----",VLOOKUP(LeaveTracker[[#This Row],[Employee Name]],Employees[[Employee Name]:[Office]],7))</f>
        <v>ACCOUNTING</v>
      </c>
      <c r="F6010" s="19" t="str">
        <f>IF(ISBLANK(LeaveTracker[[#This Row],[Employee Name]]),"-----",VLOOKUP(LeaveTracker[[#This Row],[Employee Name]],Employees[[Employee Name]:[Office]],6))</f>
        <v>REGULAR</v>
      </c>
      <c r="G6010" s="31">
        <v>45079</v>
      </c>
      <c r="H6010" s="31">
        <v>45079</v>
      </c>
      <c r="I6010" s="20" t="s">
        <v>81</v>
      </c>
      <c r="K6010" s="61" t="str">
        <f ca="1">LeaveTracker[[#This Row],[Days]]&amp;" "&amp;LeaveTracker[[#This Row],[Type of Leave]]</f>
        <v>1 SL</v>
      </c>
      <c r="L6010" s="23">
        <f ca="1">NETWORKDAYS(LeaveTracker[[#This Row],[Start Date]],LeaveTracker[[#This Row],[End Date]],lstHolidays)</f>
        <v>1</v>
      </c>
      <c r="M6010" s="27"/>
    </row>
    <row r="6011" spans="1:13" ht="30" customHeight="1" x14ac:dyDescent="0.3">
      <c r="A6011" s="27">
        <f t="shared" si="69"/>
        <v>2198</v>
      </c>
      <c r="B6011" s="31">
        <v>45086</v>
      </c>
      <c r="C6011" s="31">
        <v>45083</v>
      </c>
      <c r="D6011" s="19" t="s">
        <v>863</v>
      </c>
      <c r="E6011" s="19" t="str">
        <f>IF(ISBLANK(LeaveTracker[[#This Row],[Employee Name]]),"-----",VLOOKUP(LeaveTracker[[#This Row],[Employee Name]],Employees[[Employee Name]:[Office]],7))</f>
        <v>ACCOUNTING</v>
      </c>
      <c r="F6011" s="19" t="str">
        <f>IF(ISBLANK(LeaveTracker[[#This Row],[Employee Name]]),"-----",VLOOKUP(LeaveTracker[[#This Row],[Employee Name]],Employees[[Employee Name]:[Office]],6))</f>
        <v>REGULAR</v>
      </c>
      <c r="G6011" s="31">
        <v>45082</v>
      </c>
      <c r="H6011" s="31">
        <v>45082</v>
      </c>
      <c r="I6011" s="20" t="s">
        <v>81</v>
      </c>
      <c r="K6011" s="61" t="str">
        <f ca="1">LeaveTracker[[#This Row],[Days]]&amp;" "&amp;LeaveTracker[[#This Row],[Type of Leave]]</f>
        <v>1 SL</v>
      </c>
      <c r="L6011" s="23">
        <f ca="1">NETWORKDAYS(LeaveTracker[[#This Row],[Start Date]],LeaveTracker[[#This Row],[End Date]],lstHolidays)</f>
        <v>1</v>
      </c>
      <c r="M6011" s="27"/>
    </row>
    <row r="6012" spans="1:13" ht="30" customHeight="1" x14ac:dyDescent="0.3">
      <c r="A6012" s="27">
        <f t="shared" si="69"/>
        <v>2199</v>
      </c>
      <c r="B6012" s="31">
        <v>45086</v>
      </c>
      <c r="C6012" s="31">
        <v>45083</v>
      </c>
      <c r="D6012" s="19" t="s">
        <v>1965</v>
      </c>
      <c r="E6012" s="19" t="str">
        <f>IF(ISBLANK(LeaveTracker[[#This Row],[Employee Name]]),"-----",VLOOKUP(LeaveTracker[[#This Row],[Employee Name]],Employees[[Employee Name]:[Office]],7))</f>
        <v>ONT</v>
      </c>
      <c r="F6012" s="19" t="str">
        <f>IF(ISBLANK(LeaveTracker[[#This Row],[Employee Name]]),"-----",VLOOKUP(LeaveTracker[[#This Row],[Employee Name]],Employees[[Employee Name]:[Office]],6))</f>
        <v>CASUAL</v>
      </c>
      <c r="G6012" s="31">
        <v>45078</v>
      </c>
      <c r="H6012" s="31">
        <v>45081</v>
      </c>
      <c r="I6012" s="20" t="s">
        <v>81</v>
      </c>
      <c r="K6012" s="61" t="str">
        <f ca="1">LeaveTracker[[#This Row],[Days]]&amp;" "&amp;LeaveTracker[[#This Row],[Type of Leave]]</f>
        <v>2 SL</v>
      </c>
      <c r="L6012" s="23">
        <f ca="1">NETWORKDAYS(LeaveTracker[[#This Row],[Start Date]],LeaveTracker[[#This Row],[End Date]],lstHolidays)</f>
        <v>2</v>
      </c>
      <c r="M6012" s="27"/>
    </row>
    <row r="6013" spans="1:13" ht="30" customHeight="1" x14ac:dyDescent="0.3">
      <c r="A6013" s="27">
        <f t="shared" si="69"/>
        <v>2200</v>
      </c>
      <c r="B6013" s="31">
        <v>45086</v>
      </c>
      <c r="C6013" s="31">
        <v>45083</v>
      </c>
      <c r="D6013" s="19" t="s">
        <v>1985</v>
      </c>
      <c r="E6013" s="19" t="str">
        <f>IF(ISBLANK(LeaveTracker[[#This Row],[Employee Name]]),"-----",VLOOKUP(LeaveTracker[[#This Row],[Employee Name]],Employees[[Employee Name]:[Office]],7))</f>
        <v>ONT</v>
      </c>
      <c r="F6013" s="19" t="str">
        <f>IF(ISBLANK(LeaveTracker[[#This Row],[Employee Name]]),"-----",VLOOKUP(LeaveTracker[[#This Row],[Employee Name]],Employees[[Employee Name]:[Office]],6))</f>
        <v>REGULAR</v>
      </c>
      <c r="G6013" s="31">
        <v>45078</v>
      </c>
      <c r="H6013" s="31">
        <v>45081</v>
      </c>
      <c r="I6013" s="20" t="s">
        <v>81</v>
      </c>
      <c r="K6013" s="61" t="str">
        <f ca="1">LeaveTracker[[#This Row],[Days]]&amp;" "&amp;LeaveTracker[[#This Row],[Type of Leave]]</f>
        <v>2 SL</v>
      </c>
      <c r="L6013" s="23">
        <f ca="1">NETWORKDAYS(LeaveTracker[[#This Row],[Start Date]],LeaveTracker[[#This Row],[End Date]],lstHolidays)</f>
        <v>2</v>
      </c>
      <c r="M6013" s="27"/>
    </row>
    <row r="6014" spans="1:13" ht="30" customHeight="1" x14ac:dyDescent="0.3">
      <c r="A6014" s="27">
        <f t="shared" si="69"/>
        <v>2201</v>
      </c>
      <c r="B6014" s="31">
        <v>45086</v>
      </c>
      <c r="C6014" s="31">
        <v>45079</v>
      </c>
      <c r="D6014" s="19" t="s">
        <v>382</v>
      </c>
      <c r="E6014" s="19" t="str">
        <f>IF(ISBLANK(LeaveTracker[[#This Row],[Employee Name]]),"-----",VLOOKUP(LeaveTracker[[#This Row],[Employee Name]],Employees[[Employee Name]:[Office]],7))</f>
        <v>ONT</v>
      </c>
      <c r="F6014" s="19" t="str">
        <f>IF(ISBLANK(LeaveTracker[[#This Row],[Employee Name]]),"-----",VLOOKUP(LeaveTracker[[#This Row],[Employee Name]],Employees[[Employee Name]:[Office]],6))</f>
        <v>REGULAR</v>
      </c>
      <c r="G6014" s="31">
        <v>45081</v>
      </c>
      <c r="H6014" s="31">
        <v>45081</v>
      </c>
      <c r="I6014" s="20" t="s">
        <v>82</v>
      </c>
      <c r="K6014" s="61" t="str">
        <f ca="1">LeaveTracker[[#This Row],[Days]]&amp;" "&amp;LeaveTracker[[#This Row],[Type of Leave]]</f>
        <v>0 VL</v>
      </c>
      <c r="L6014" s="23">
        <f ca="1">NETWORKDAYS(LeaveTracker[[#This Row],[Start Date]],LeaveTracker[[#This Row],[End Date]],lstHolidays)</f>
        <v>0</v>
      </c>
      <c r="M6014" s="27"/>
    </row>
    <row r="6015" spans="1:13" ht="30" customHeight="1" x14ac:dyDescent="0.3">
      <c r="A6015" s="27">
        <f t="shared" si="69"/>
        <v>2202</v>
      </c>
      <c r="B6015" s="31">
        <v>45086</v>
      </c>
      <c r="C6015" s="31">
        <v>45079</v>
      </c>
      <c r="D6015" s="19" t="s">
        <v>382</v>
      </c>
      <c r="E6015" s="19" t="str">
        <f>IF(ISBLANK(LeaveTracker[[#This Row],[Employee Name]]),"-----",VLOOKUP(LeaveTracker[[#This Row],[Employee Name]],Employees[[Employee Name]:[Office]],7))</f>
        <v>ONT</v>
      </c>
      <c r="F6015" s="19" t="str">
        <f>IF(ISBLANK(LeaveTracker[[#This Row],[Employee Name]]),"-----",VLOOKUP(LeaveTracker[[#This Row],[Employee Name]],Employees[[Employee Name]:[Office]],6))</f>
        <v>REGULAR</v>
      </c>
      <c r="G6015" s="31">
        <v>45083</v>
      </c>
      <c r="H6015" s="31">
        <v>45085</v>
      </c>
      <c r="I6015" s="20" t="s">
        <v>82</v>
      </c>
      <c r="K6015" s="61" t="str">
        <f ca="1">LeaveTracker[[#This Row],[Days]]&amp;" "&amp;LeaveTracker[[#This Row],[Type of Leave]]</f>
        <v>3 VL</v>
      </c>
      <c r="L6015" s="23">
        <f ca="1">NETWORKDAYS(LeaveTracker[[#This Row],[Start Date]],LeaveTracker[[#This Row],[End Date]],lstHolidays)</f>
        <v>3</v>
      </c>
      <c r="M6015" s="27"/>
    </row>
    <row r="6016" spans="1:13" ht="30" customHeight="1" x14ac:dyDescent="0.3">
      <c r="A6016" s="27">
        <f t="shared" si="69"/>
        <v>2203</v>
      </c>
      <c r="B6016" s="31">
        <v>45086</v>
      </c>
      <c r="C6016" s="31">
        <v>45079</v>
      </c>
      <c r="D6016" s="19" t="s">
        <v>382</v>
      </c>
      <c r="E6016" s="19" t="str">
        <f>IF(ISBLANK(LeaveTracker[[#This Row],[Employee Name]]),"-----",VLOOKUP(LeaveTracker[[#This Row],[Employee Name]],Employees[[Employee Name]:[Office]],7))</f>
        <v>ONT</v>
      </c>
      <c r="F6016" s="19" t="str">
        <f>IF(ISBLANK(LeaveTracker[[#This Row],[Employee Name]]),"-----",VLOOKUP(LeaveTracker[[#This Row],[Employee Name]],Employees[[Employee Name]:[Office]],6))</f>
        <v>REGULAR</v>
      </c>
      <c r="G6016" s="31">
        <v>45087</v>
      </c>
      <c r="H6016" s="31">
        <v>45088</v>
      </c>
      <c r="I6016" s="20" t="s">
        <v>82</v>
      </c>
      <c r="K6016" s="61" t="str">
        <f ca="1">LeaveTracker[[#This Row],[Days]]&amp;" "&amp;LeaveTracker[[#This Row],[Type of Leave]]</f>
        <v>0 VL</v>
      </c>
      <c r="L6016" s="23">
        <f ca="1">NETWORKDAYS(LeaveTracker[[#This Row],[Start Date]],LeaveTracker[[#This Row],[End Date]],lstHolidays)</f>
        <v>0</v>
      </c>
      <c r="M6016" s="27"/>
    </row>
    <row r="6017" spans="1:13" ht="30" customHeight="1" x14ac:dyDescent="0.3">
      <c r="A6017" s="27">
        <f t="shared" si="69"/>
        <v>2204</v>
      </c>
      <c r="B6017" s="31">
        <v>45086</v>
      </c>
      <c r="C6017" s="31">
        <v>45079</v>
      </c>
      <c r="D6017" s="19" t="s">
        <v>382</v>
      </c>
      <c r="E6017" s="19" t="str">
        <f>IF(ISBLANK(LeaveTracker[[#This Row],[Employee Name]]),"-----",VLOOKUP(LeaveTracker[[#This Row],[Employee Name]],Employees[[Employee Name]:[Office]],7))</f>
        <v>ONT</v>
      </c>
      <c r="F6017" s="19" t="str">
        <f>IF(ISBLANK(LeaveTracker[[#This Row],[Employee Name]]),"-----",VLOOKUP(LeaveTracker[[#This Row],[Employee Name]],Employees[[Employee Name]:[Office]],6))</f>
        <v>REGULAR</v>
      </c>
      <c r="G6017" s="31">
        <v>45091</v>
      </c>
      <c r="H6017" s="31">
        <v>45091</v>
      </c>
      <c r="I6017" s="20" t="s">
        <v>82</v>
      </c>
      <c r="K6017" s="61" t="str">
        <f ca="1">LeaveTracker[[#This Row],[Days]]&amp;" "&amp;LeaveTracker[[#This Row],[Type of Leave]]</f>
        <v>1 VL</v>
      </c>
      <c r="L6017" s="23">
        <f ca="1">NETWORKDAYS(LeaveTracker[[#This Row],[Start Date]],LeaveTracker[[#This Row],[End Date]],lstHolidays)</f>
        <v>1</v>
      </c>
      <c r="M6017" s="27"/>
    </row>
    <row r="6018" spans="1:13" ht="30" customHeight="1" x14ac:dyDescent="0.3">
      <c r="A6018" s="27">
        <f t="shared" si="69"/>
        <v>2205</v>
      </c>
      <c r="B6018" s="31">
        <v>45086</v>
      </c>
      <c r="C6018" s="31">
        <v>45079</v>
      </c>
      <c r="D6018" s="19" t="s">
        <v>1095</v>
      </c>
      <c r="E6018" s="19" t="str">
        <f>IF(ISBLANK(LeaveTracker[[#This Row],[Employee Name]]),"-----",VLOOKUP(LeaveTracker[[#This Row],[Employee Name]],Employees[[Employee Name]:[Office]],7))</f>
        <v>VMO</v>
      </c>
      <c r="F6018" s="19" t="str">
        <f>IF(ISBLANK(LeaveTracker[[#This Row],[Employee Name]]),"-----",VLOOKUP(LeaveTracker[[#This Row],[Employee Name]],Employees[[Employee Name]:[Office]],6))</f>
        <v>REGULAR</v>
      </c>
      <c r="G6018" s="31">
        <v>45076</v>
      </c>
      <c r="H6018" s="31">
        <v>45078</v>
      </c>
      <c r="I6018" s="20" t="s">
        <v>81</v>
      </c>
      <c r="K6018" s="61" t="str">
        <f ca="1">LeaveTracker[[#This Row],[Days]]&amp;" "&amp;LeaveTracker[[#This Row],[Type of Leave]]</f>
        <v>3 SL</v>
      </c>
      <c r="L6018" s="23">
        <f ca="1">NETWORKDAYS(LeaveTracker[[#This Row],[Start Date]],LeaveTracker[[#This Row],[End Date]],lstHolidays)</f>
        <v>3</v>
      </c>
      <c r="M6018" s="27"/>
    </row>
    <row r="6019" spans="1:13" ht="30" customHeight="1" x14ac:dyDescent="0.3">
      <c r="A6019" s="27">
        <f t="shared" si="69"/>
        <v>2206</v>
      </c>
      <c r="B6019" s="31">
        <v>45086</v>
      </c>
      <c r="C6019" s="31">
        <v>45079</v>
      </c>
      <c r="D6019" s="19" t="s">
        <v>362</v>
      </c>
      <c r="E6019" s="19" t="str">
        <f>IF(ISBLANK(LeaveTracker[[#This Row],[Employee Name]]),"-----",VLOOKUP(LeaveTracker[[#This Row],[Employee Name]],Employees[[Employee Name]:[Office]],7))</f>
        <v>SP</v>
      </c>
      <c r="F6019" s="19" t="str">
        <f>IF(ISBLANK(LeaveTracker[[#This Row],[Employee Name]]),"-----",VLOOKUP(LeaveTracker[[#This Row],[Employee Name]],Employees[[Employee Name]:[Office]],6))</f>
        <v>REGULAR</v>
      </c>
      <c r="G6019" s="31">
        <v>45069</v>
      </c>
      <c r="H6019" s="31">
        <v>45072</v>
      </c>
      <c r="I6019" s="20" t="s">
        <v>82</v>
      </c>
      <c r="K6019" s="61" t="str">
        <f ca="1">LeaveTracker[[#This Row],[Days]]&amp;" "&amp;LeaveTracker[[#This Row],[Type of Leave]]</f>
        <v>4 VL</v>
      </c>
      <c r="L6019" s="23">
        <f ca="1">NETWORKDAYS(LeaveTracker[[#This Row],[Start Date]],LeaveTracker[[#This Row],[End Date]],lstHolidays)</f>
        <v>4</v>
      </c>
      <c r="M6019" s="27"/>
    </row>
    <row r="6020" spans="1:13" ht="30" customHeight="1" x14ac:dyDescent="0.3">
      <c r="A6020" s="27">
        <f t="shared" si="69"/>
        <v>2207</v>
      </c>
      <c r="B6020" s="31">
        <v>45086</v>
      </c>
      <c r="C6020" s="31">
        <v>45079</v>
      </c>
      <c r="D6020" s="19" t="s">
        <v>362</v>
      </c>
      <c r="E6020" s="19" t="str">
        <f>IF(ISBLANK(LeaveTracker[[#This Row],[Employee Name]]),"-----",VLOOKUP(LeaveTracker[[#This Row],[Employee Name]],Employees[[Employee Name]:[Office]],7))</f>
        <v>SP</v>
      </c>
      <c r="F6020" s="19" t="str">
        <f>IF(ISBLANK(LeaveTracker[[#This Row],[Employee Name]]),"-----",VLOOKUP(LeaveTracker[[#This Row],[Employee Name]],Employees[[Employee Name]:[Office]],6))</f>
        <v>REGULAR</v>
      </c>
      <c r="G6020" s="31">
        <v>45075</v>
      </c>
      <c r="H6020" s="31">
        <v>45078</v>
      </c>
      <c r="I6020" s="20" t="s">
        <v>82</v>
      </c>
      <c r="K6020" s="61" t="str">
        <f ca="1">LeaveTracker[[#This Row],[Days]]&amp;" "&amp;LeaveTracker[[#This Row],[Type of Leave]]</f>
        <v>4 VL</v>
      </c>
      <c r="L6020" s="23">
        <f ca="1">NETWORKDAYS(LeaveTracker[[#This Row],[Start Date]],LeaveTracker[[#This Row],[End Date]],lstHolidays)</f>
        <v>4</v>
      </c>
      <c r="M6020" s="27"/>
    </row>
    <row r="6021" spans="1:13" ht="30" customHeight="1" x14ac:dyDescent="0.3">
      <c r="A6021" s="27">
        <f t="shared" si="69"/>
        <v>2208</v>
      </c>
      <c r="B6021" s="31">
        <v>45086</v>
      </c>
      <c r="C6021" s="31">
        <v>45078</v>
      </c>
      <c r="D6021" s="19" t="s">
        <v>726</v>
      </c>
      <c r="E6021" s="19" t="str">
        <f>IF(ISBLANK(LeaveTracker[[#This Row],[Employee Name]]),"-----",VLOOKUP(LeaveTracker[[#This Row],[Employee Name]],Employees[[Employee Name]:[Office]],7))</f>
        <v>SP</v>
      </c>
      <c r="F6021" s="19" t="str">
        <f>IF(ISBLANK(LeaveTracker[[#This Row],[Employee Name]]),"-----",VLOOKUP(LeaveTracker[[#This Row],[Employee Name]],Employees[[Employee Name]:[Office]],6))</f>
        <v>REGULAR</v>
      </c>
      <c r="G6021" s="31">
        <v>45084</v>
      </c>
      <c r="H6021" s="31">
        <v>45084</v>
      </c>
      <c r="I6021" s="20" t="s">
        <v>298</v>
      </c>
      <c r="J6021" s="43" t="s">
        <v>1003</v>
      </c>
      <c r="K6021" s="61" t="str">
        <f ca="1">LeaveTracker[[#This Row],[Days]]&amp;" "&amp;LeaveTracker[[#This Row],[Type of Leave]]</f>
        <v>1 OTHER</v>
      </c>
      <c r="L6021" s="23">
        <f ca="1">NETWORKDAYS(LeaveTracker[[#This Row],[Start Date]],LeaveTracker[[#This Row],[End Date]],lstHolidays)</f>
        <v>1</v>
      </c>
      <c r="M6021" s="27"/>
    </row>
    <row r="6022" spans="1:13" ht="30" customHeight="1" x14ac:dyDescent="0.3">
      <c r="A6022" s="27">
        <f t="shared" si="69"/>
        <v>2209</v>
      </c>
      <c r="B6022" s="31">
        <v>45086</v>
      </c>
      <c r="C6022" s="31">
        <v>45012</v>
      </c>
      <c r="D6022" s="19" t="s">
        <v>1838</v>
      </c>
      <c r="E6022" s="19" t="str">
        <f>IF(ISBLANK(LeaveTracker[[#This Row],[Employee Name]]),"-----",VLOOKUP(LeaveTracker[[#This Row],[Employee Name]],Employees[[Employee Name]:[Office]],7))</f>
        <v>SP</v>
      </c>
      <c r="F6022" s="19" t="str">
        <f>IF(ISBLANK(LeaveTracker[[#This Row],[Employee Name]]),"-----",VLOOKUP(LeaveTracker[[#This Row],[Employee Name]],Employees[[Employee Name]:[Office]],6))</f>
        <v>CASUAL</v>
      </c>
      <c r="G6022" s="31">
        <v>45005</v>
      </c>
      <c r="H6022" s="31">
        <v>45006</v>
      </c>
      <c r="I6022" s="20" t="s">
        <v>81</v>
      </c>
      <c r="K6022" s="61" t="str">
        <f ca="1">LeaveTracker[[#This Row],[Days]]&amp;" "&amp;LeaveTracker[[#This Row],[Type of Leave]]</f>
        <v>2 SL</v>
      </c>
      <c r="L6022" s="23">
        <f ca="1">NETWORKDAYS(LeaveTracker[[#This Row],[Start Date]],LeaveTracker[[#This Row],[End Date]],lstHolidays)</f>
        <v>2</v>
      </c>
      <c r="M6022" s="27"/>
    </row>
    <row r="6023" spans="1:13" ht="30" customHeight="1" x14ac:dyDescent="0.3">
      <c r="A6023" s="27">
        <f t="shared" si="69"/>
        <v>2210</v>
      </c>
      <c r="B6023" s="31">
        <v>45086</v>
      </c>
      <c r="C6023" s="31">
        <v>45012</v>
      </c>
      <c r="D6023" s="19" t="s">
        <v>1838</v>
      </c>
      <c r="E6023" s="19" t="str">
        <f>IF(ISBLANK(LeaveTracker[[#This Row],[Employee Name]]),"-----",VLOOKUP(LeaveTracker[[#This Row],[Employee Name]],Employees[[Employee Name]:[Office]],7))</f>
        <v>SP</v>
      </c>
      <c r="F6023" s="19" t="str">
        <f>IF(ISBLANK(LeaveTracker[[#This Row],[Employee Name]]),"-----",VLOOKUP(LeaveTracker[[#This Row],[Employee Name]],Employees[[Employee Name]:[Office]],6))</f>
        <v>CASUAL</v>
      </c>
      <c r="G6023" s="31">
        <v>45012</v>
      </c>
      <c r="H6023" s="31">
        <v>45012</v>
      </c>
      <c r="I6023" s="20" t="s">
        <v>81</v>
      </c>
      <c r="K6023" s="61" t="str">
        <f ca="1">LeaveTracker[[#This Row],[Days]]&amp;" "&amp;LeaveTracker[[#This Row],[Type of Leave]]</f>
        <v>1 SL</v>
      </c>
      <c r="L6023" s="23">
        <f ca="1">NETWORKDAYS(LeaveTracker[[#This Row],[Start Date]],LeaveTracker[[#This Row],[End Date]],lstHolidays)</f>
        <v>1</v>
      </c>
      <c r="M6023" s="27"/>
    </row>
    <row r="6024" spans="1:13" ht="30" customHeight="1" x14ac:dyDescent="0.3">
      <c r="A6024" s="27">
        <f t="shared" si="69"/>
        <v>2211</v>
      </c>
      <c r="B6024" s="31">
        <v>45086</v>
      </c>
      <c r="C6024" s="31">
        <v>45082</v>
      </c>
      <c r="D6024" s="19" t="s">
        <v>1838</v>
      </c>
      <c r="E6024" s="19" t="str">
        <f>IF(ISBLANK(LeaveTracker[[#This Row],[Employee Name]]),"-----",VLOOKUP(LeaveTracker[[#This Row],[Employee Name]],Employees[[Employee Name]:[Office]],7))</f>
        <v>SP</v>
      </c>
      <c r="F6024" s="19" t="str">
        <f>IF(ISBLANK(LeaveTracker[[#This Row],[Employee Name]]),"-----",VLOOKUP(LeaveTracker[[#This Row],[Employee Name]],Employees[[Employee Name]:[Office]],6))</f>
        <v>CASUAL</v>
      </c>
      <c r="G6024" s="31">
        <v>45072</v>
      </c>
      <c r="H6024" s="31">
        <v>45072</v>
      </c>
      <c r="I6024" s="20" t="s">
        <v>81</v>
      </c>
      <c r="K6024" s="61" t="str">
        <f ca="1">LeaveTracker[[#This Row],[Days]]&amp;" "&amp;LeaveTracker[[#This Row],[Type of Leave]]</f>
        <v>1 SL</v>
      </c>
      <c r="L6024" s="23">
        <f ca="1">NETWORKDAYS(LeaveTracker[[#This Row],[Start Date]],LeaveTracker[[#This Row],[End Date]],lstHolidays)</f>
        <v>1</v>
      </c>
      <c r="M6024" s="27"/>
    </row>
    <row r="6025" spans="1:13" ht="30" customHeight="1" x14ac:dyDescent="0.3">
      <c r="A6025" s="27">
        <f t="shared" si="69"/>
        <v>2212</v>
      </c>
      <c r="B6025" s="31">
        <v>45086</v>
      </c>
      <c r="C6025" s="31">
        <v>45082</v>
      </c>
      <c r="D6025" s="19" t="s">
        <v>1838</v>
      </c>
      <c r="E6025" s="19" t="str">
        <f>IF(ISBLANK(LeaveTracker[[#This Row],[Employee Name]]),"-----",VLOOKUP(LeaveTracker[[#This Row],[Employee Name]],Employees[[Employee Name]:[Office]],7))</f>
        <v>SP</v>
      </c>
      <c r="F6025" s="19" t="str">
        <f>IF(ISBLANK(LeaveTracker[[#This Row],[Employee Name]]),"-----",VLOOKUP(LeaveTracker[[#This Row],[Employee Name]],Employees[[Employee Name]:[Office]],6))</f>
        <v>CASUAL</v>
      </c>
      <c r="G6025" s="31">
        <v>45078</v>
      </c>
      <c r="H6025" s="31">
        <v>45079</v>
      </c>
      <c r="I6025" s="20" t="s">
        <v>81</v>
      </c>
      <c r="K6025" s="61" t="str">
        <f ca="1">LeaveTracker[[#This Row],[Days]]&amp;" "&amp;LeaveTracker[[#This Row],[Type of Leave]]</f>
        <v>2 SL</v>
      </c>
      <c r="L6025" s="23">
        <f ca="1">NETWORKDAYS(LeaveTracker[[#This Row],[Start Date]],LeaveTracker[[#This Row],[End Date]],lstHolidays)</f>
        <v>2</v>
      </c>
      <c r="M6025" s="27"/>
    </row>
    <row r="6026" spans="1:13" ht="30" customHeight="1" x14ac:dyDescent="0.3">
      <c r="A6026" s="27">
        <f t="shared" si="69"/>
        <v>2213</v>
      </c>
      <c r="B6026" s="31">
        <v>45086</v>
      </c>
      <c r="C6026" s="31">
        <v>45083</v>
      </c>
      <c r="D6026" s="19" t="s">
        <v>1837</v>
      </c>
      <c r="E6026" s="19" t="str">
        <f>IF(ISBLANK(LeaveTracker[[#This Row],[Employee Name]]),"-----",VLOOKUP(LeaveTracker[[#This Row],[Employee Name]],Employees[[Employee Name]:[Office]],7))</f>
        <v>SP</v>
      </c>
      <c r="F6026" s="19" t="str">
        <f>IF(ISBLANK(LeaveTracker[[#This Row],[Employee Name]]),"-----",VLOOKUP(LeaveTracker[[#This Row],[Employee Name]],Employees[[Employee Name]:[Office]],6))</f>
        <v>CASUAL</v>
      </c>
      <c r="G6026" s="31">
        <v>45071</v>
      </c>
      <c r="H6026" s="31">
        <v>45072</v>
      </c>
      <c r="I6026" s="20" t="s">
        <v>81</v>
      </c>
      <c r="K6026" s="61" t="str">
        <f ca="1">LeaveTracker[[#This Row],[Days]]&amp;" "&amp;LeaveTracker[[#This Row],[Type of Leave]]</f>
        <v>2 SL</v>
      </c>
      <c r="L6026" s="23">
        <f ca="1">NETWORKDAYS(LeaveTracker[[#This Row],[Start Date]],LeaveTracker[[#This Row],[End Date]],lstHolidays)</f>
        <v>2</v>
      </c>
      <c r="M6026" s="27"/>
    </row>
    <row r="6027" spans="1:13" ht="30" customHeight="1" x14ac:dyDescent="0.3">
      <c r="A6027" s="27">
        <f t="shared" si="69"/>
        <v>2214</v>
      </c>
      <c r="B6027" s="31">
        <v>45086</v>
      </c>
      <c r="C6027" s="31">
        <v>45083</v>
      </c>
      <c r="D6027" s="19" t="s">
        <v>1837</v>
      </c>
      <c r="E6027" s="19" t="str">
        <f>IF(ISBLANK(LeaveTracker[[#This Row],[Employee Name]]),"-----",VLOOKUP(LeaveTracker[[#This Row],[Employee Name]],Employees[[Employee Name]:[Office]],7))</f>
        <v>SP</v>
      </c>
      <c r="F6027" s="19" t="str">
        <f>IF(ISBLANK(LeaveTracker[[#This Row],[Employee Name]]),"-----",VLOOKUP(LeaveTracker[[#This Row],[Employee Name]],Employees[[Employee Name]:[Office]],6))</f>
        <v>CASUAL</v>
      </c>
      <c r="G6027" s="31">
        <v>45075</v>
      </c>
      <c r="H6027" s="31">
        <v>45079</v>
      </c>
      <c r="I6027" s="20" t="s">
        <v>81</v>
      </c>
      <c r="K6027" s="61" t="str">
        <f ca="1">LeaveTracker[[#This Row],[Days]]&amp;" "&amp;LeaveTracker[[#This Row],[Type of Leave]]</f>
        <v>5 SL</v>
      </c>
      <c r="L6027" s="23">
        <f ca="1">NETWORKDAYS(LeaveTracker[[#This Row],[Start Date]],LeaveTracker[[#This Row],[End Date]],lstHolidays)</f>
        <v>5</v>
      </c>
      <c r="M6027" s="27"/>
    </row>
    <row r="6028" spans="1:13" ht="30" customHeight="1" x14ac:dyDescent="0.3">
      <c r="A6028" s="27">
        <f t="shared" si="69"/>
        <v>2215</v>
      </c>
      <c r="B6028" s="31">
        <v>45086</v>
      </c>
      <c r="C6028" s="31">
        <v>45083</v>
      </c>
      <c r="D6028" s="19" t="s">
        <v>1837</v>
      </c>
      <c r="E6028" s="19" t="str">
        <f>IF(ISBLANK(LeaveTracker[[#This Row],[Employee Name]]),"-----",VLOOKUP(LeaveTracker[[#This Row],[Employee Name]],Employees[[Employee Name]:[Office]],7))</f>
        <v>SP</v>
      </c>
      <c r="F6028" s="19" t="str">
        <f>IF(ISBLANK(LeaveTracker[[#This Row],[Employee Name]]),"-----",VLOOKUP(LeaveTracker[[#This Row],[Employee Name]],Employees[[Employee Name]:[Office]],6))</f>
        <v>CASUAL</v>
      </c>
      <c r="G6028" s="31">
        <v>45082</v>
      </c>
      <c r="H6028" s="31">
        <v>45082</v>
      </c>
      <c r="I6028" s="20" t="s">
        <v>81</v>
      </c>
      <c r="K6028" s="61" t="str">
        <f ca="1">LeaveTracker[[#This Row],[Days]]&amp;" "&amp;LeaveTracker[[#This Row],[Type of Leave]]</f>
        <v>1 SL</v>
      </c>
      <c r="L6028" s="23">
        <f ca="1">NETWORKDAYS(LeaveTracker[[#This Row],[Start Date]],LeaveTracker[[#This Row],[End Date]],lstHolidays)</f>
        <v>1</v>
      </c>
      <c r="M6028" s="27"/>
    </row>
    <row r="6029" spans="1:13" ht="30" customHeight="1" x14ac:dyDescent="0.3">
      <c r="A6029" s="27">
        <f t="shared" si="69"/>
        <v>2216</v>
      </c>
      <c r="B6029" s="31">
        <v>45086</v>
      </c>
      <c r="D6029" s="19" t="s">
        <v>2290</v>
      </c>
      <c r="E6029" s="19" t="str">
        <f>IF(ISBLANK(LeaveTracker[[#This Row],[Employee Name]]),"-----",VLOOKUP(LeaveTracker[[#This Row],[Employee Name]],Employees[[Employee Name]:[Office]],7))</f>
        <v>OSP</v>
      </c>
      <c r="F6029" s="19">
        <f>IF(ISBLANK(LeaveTracker[[#This Row],[Employee Name]]),"-----",VLOOKUP(LeaveTracker[[#This Row],[Employee Name]],Employees[[Employee Name]:[Office]],6))</f>
        <v>0</v>
      </c>
      <c r="G6029" s="31">
        <v>45071</v>
      </c>
      <c r="H6029" s="31">
        <v>45072</v>
      </c>
      <c r="I6029" s="20" t="s">
        <v>81</v>
      </c>
      <c r="K6029" s="61" t="str">
        <f ca="1">LeaveTracker[[#This Row],[Days]]&amp;" "&amp;LeaveTracker[[#This Row],[Type of Leave]]</f>
        <v>2 SL</v>
      </c>
      <c r="L6029" s="23">
        <f ca="1">NETWORKDAYS(LeaveTracker[[#This Row],[Start Date]],LeaveTracker[[#This Row],[End Date]],lstHolidays)</f>
        <v>2</v>
      </c>
      <c r="M6029" s="27"/>
    </row>
    <row r="6030" spans="1:13" ht="30" customHeight="1" x14ac:dyDescent="0.3">
      <c r="A6030" s="27">
        <f t="shared" si="69"/>
        <v>2217</v>
      </c>
      <c r="B6030" s="31">
        <v>45086</v>
      </c>
      <c r="D6030" s="19" t="s">
        <v>2290</v>
      </c>
      <c r="E6030" s="19" t="str">
        <f>IF(ISBLANK(LeaveTracker[[#This Row],[Employee Name]]),"-----",VLOOKUP(LeaveTracker[[#This Row],[Employee Name]],Employees[[Employee Name]:[Office]],7))</f>
        <v>OSP</v>
      </c>
      <c r="F6030" s="19">
        <f>IF(ISBLANK(LeaveTracker[[#This Row],[Employee Name]]),"-----",VLOOKUP(LeaveTracker[[#This Row],[Employee Name]],Employees[[Employee Name]:[Office]],6))</f>
        <v>0</v>
      </c>
      <c r="G6030" s="31">
        <v>45075</v>
      </c>
      <c r="H6030" s="31">
        <v>45079</v>
      </c>
      <c r="I6030" s="20" t="s">
        <v>81</v>
      </c>
      <c r="K6030" s="61" t="str">
        <f ca="1">LeaveTracker[[#This Row],[Days]]&amp;" "&amp;LeaveTracker[[#This Row],[Type of Leave]]</f>
        <v>5 SL</v>
      </c>
      <c r="L6030" s="23">
        <f ca="1">NETWORKDAYS(LeaveTracker[[#This Row],[Start Date]],LeaveTracker[[#This Row],[End Date]],lstHolidays)</f>
        <v>5</v>
      </c>
      <c r="M6030" s="27"/>
    </row>
    <row r="6031" spans="1:13" ht="30" customHeight="1" x14ac:dyDescent="0.3">
      <c r="A6031" s="27">
        <f t="shared" si="69"/>
        <v>2218</v>
      </c>
      <c r="B6031" s="31">
        <v>45086</v>
      </c>
      <c r="C6031" s="31">
        <v>45079</v>
      </c>
      <c r="D6031" s="19" t="s">
        <v>1814</v>
      </c>
      <c r="E6031" s="19" t="str">
        <f>IF(ISBLANK(LeaveTracker[[#This Row],[Employee Name]]),"-----",VLOOKUP(LeaveTracker[[#This Row],[Employee Name]],Employees[[Employee Name]:[Office]],7))</f>
        <v>HOUSING</v>
      </c>
      <c r="F6031" s="19" t="str">
        <f>IF(ISBLANK(LeaveTracker[[#This Row],[Employee Name]]),"-----",VLOOKUP(LeaveTracker[[#This Row],[Employee Name]],Employees[[Employee Name]:[Office]],6))</f>
        <v>CASUAL</v>
      </c>
      <c r="G6031" s="31">
        <v>45077</v>
      </c>
      <c r="H6031" s="31">
        <v>45078</v>
      </c>
      <c r="I6031" s="20" t="s">
        <v>81</v>
      </c>
      <c r="K6031" s="61" t="str">
        <f ca="1">LeaveTracker[[#This Row],[Days]]&amp;" "&amp;LeaveTracker[[#This Row],[Type of Leave]]</f>
        <v>2 SL</v>
      </c>
      <c r="L6031" s="23">
        <f ca="1">NETWORKDAYS(LeaveTracker[[#This Row],[Start Date]],LeaveTracker[[#This Row],[End Date]],lstHolidays)</f>
        <v>2</v>
      </c>
      <c r="M6031" s="27"/>
    </row>
    <row r="6032" spans="1:13" ht="30" customHeight="1" x14ac:dyDescent="0.3">
      <c r="A6032" s="27">
        <f t="shared" si="69"/>
        <v>2219</v>
      </c>
      <c r="B6032" s="31">
        <v>45086</v>
      </c>
      <c r="C6032" s="31">
        <v>45078</v>
      </c>
      <c r="D6032" s="19" t="s">
        <v>1880</v>
      </c>
      <c r="E6032" s="19" t="str">
        <f>IF(ISBLANK(LeaveTracker[[#This Row],[Employee Name]]),"-----",VLOOKUP(LeaveTracker[[#This Row],[Employee Name]],Employees[[Employee Name]:[Office]],7))</f>
        <v>TICC</v>
      </c>
      <c r="F6032" s="19" t="str">
        <f>IF(ISBLANK(LeaveTracker[[#This Row],[Employee Name]]),"-----",VLOOKUP(LeaveTracker[[#This Row],[Employee Name]],Employees[[Employee Name]:[Office]],6))</f>
        <v>CASUAL</v>
      </c>
      <c r="G6032" s="31">
        <v>45071</v>
      </c>
      <c r="H6032" s="31">
        <v>45071</v>
      </c>
      <c r="I6032" s="20" t="s">
        <v>81</v>
      </c>
      <c r="K6032" s="61" t="str">
        <f ca="1">LeaveTracker[[#This Row],[Days]]&amp;" "&amp;LeaveTracker[[#This Row],[Type of Leave]]</f>
        <v>1 SL</v>
      </c>
      <c r="L6032" s="23">
        <f ca="1">NETWORKDAYS(LeaveTracker[[#This Row],[Start Date]],LeaveTracker[[#This Row],[End Date]],lstHolidays)</f>
        <v>1</v>
      </c>
      <c r="M6032" s="27"/>
    </row>
    <row r="6033" spans="1:13" ht="30" customHeight="1" x14ac:dyDescent="0.3">
      <c r="A6033" s="27">
        <f t="shared" si="69"/>
        <v>2220</v>
      </c>
      <c r="B6033" s="31">
        <v>45086</v>
      </c>
      <c r="C6033" s="31">
        <v>45072</v>
      </c>
      <c r="D6033" s="19" t="s">
        <v>597</v>
      </c>
      <c r="E6033" s="19" t="str">
        <f>IF(ISBLANK(LeaveTracker[[#This Row],[Employee Name]]),"-----",VLOOKUP(LeaveTracker[[#This Row],[Employee Name]],Employees[[Employee Name]:[Office]],7))</f>
        <v>MAHOGANY MARKET</v>
      </c>
      <c r="F6033" s="19" t="str">
        <f>IF(ISBLANK(LeaveTracker[[#This Row],[Employee Name]]),"-----",VLOOKUP(LeaveTracker[[#This Row],[Employee Name]],Employees[[Employee Name]:[Office]],6))</f>
        <v>REGULAR</v>
      </c>
      <c r="G6033" s="31">
        <v>45076</v>
      </c>
      <c r="H6033" s="31">
        <v>45076</v>
      </c>
      <c r="I6033" s="20" t="s">
        <v>298</v>
      </c>
      <c r="J6033" s="43" t="s">
        <v>1003</v>
      </c>
      <c r="K6033" s="61" t="str">
        <f ca="1">LeaveTracker[[#This Row],[Days]]&amp;" "&amp;LeaveTracker[[#This Row],[Type of Leave]]</f>
        <v>1 OTHER</v>
      </c>
      <c r="L6033" s="23">
        <f ca="1">NETWORKDAYS(LeaveTracker[[#This Row],[Start Date]],LeaveTracker[[#This Row],[End Date]],lstHolidays)</f>
        <v>1</v>
      </c>
      <c r="M6033" s="27"/>
    </row>
    <row r="6034" spans="1:13" ht="30" customHeight="1" x14ac:dyDescent="0.3">
      <c r="A6034" s="27">
        <f t="shared" si="69"/>
        <v>2221</v>
      </c>
      <c r="B6034" s="31">
        <v>45086</v>
      </c>
      <c r="C6034" s="31">
        <v>45083</v>
      </c>
      <c r="D6034" s="19" t="s">
        <v>1809</v>
      </c>
      <c r="E6034" s="19" t="str">
        <f>IF(ISBLANK(LeaveTracker[[#This Row],[Employee Name]]),"-----",VLOOKUP(LeaveTracker[[#This Row],[Employee Name]],Employees[[Employee Name]:[Office]],7))</f>
        <v>CENRO</v>
      </c>
      <c r="F6034" s="19" t="str">
        <f>IF(ISBLANK(LeaveTracker[[#This Row],[Employee Name]]),"-----",VLOOKUP(LeaveTracker[[#This Row],[Employee Name]],Employees[[Employee Name]:[Office]],6))</f>
        <v>CASUAL</v>
      </c>
      <c r="G6034" s="31">
        <v>45082</v>
      </c>
      <c r="H6034" s="31">
        <v>45082</v>
      </c>
      <c r="I6034" s="20" t="s">
        <v>81</v>
      </c>
      <c r="K6034" s="61" t="str">
        <f ca="1">LeaveTracker[[#This Row],[Days]]&amp;" "&amp;LeaveTracker[[#This Row],[Type of Leave]]</f>
        <v>1 SL</v>
      </c>
      <c r="L6034" s="23">
        <f ca="1">NETWORKDAYS(LeaveTracker[[#This Row],[Start Date]],LeaveTracker[[#This Row],[End Date]],lstHolidays)</f>
        <v>1</v>
      </c>
      <c r="M6034" s="27"/>
    </row>
    <row r="6035" spans="1:13" ht="30" customHeight="1" x14ac:dyDescent="0.3">
      <c r="A6035" s="27">
        <f t="shared" si="69"/>
        <v>2222</v>
      </c>
      <c r="B6035" s="31">
        <v>45086</v>
      </c>
      <c r="C6035" s="31">
        <v>45084</v>
      </c>
      <c r="D6035" s="19" t="s">
        <v>2129</v>
      </c>
      <c r="E6035" s="19" t="str">
        <f>IF(ISBLANK(LeaveTracker[[#This Row],[Employee Name]]),"-----",VLOOKUP(LeaveTracker[[#This Row],[Employee Name]],Employees[[Employee Name]:[Office]],7))</f>
        <v>CEO</v>
      </c>
      <c r="F6035" s="19">
        <f>IF(ISBLANK(LeaveTracker[[#This Row],[Employee Name]]),"-----",VLOOKUP(LeaveTracker[[#This Row],[Employee Name]],Employees[[Employee Name]:[Office]],6))</f>
        <v>0</v>
      </c>
      <c r="G6035" s="31">
        <v>45083</v>
      </c>
      <c r="H6035" s="31">
        <v>45083</v>
      </c>
      <c r="I6035" s="20" t="s">
        <v>298</v>
      </c>
      <c r="J6035" s="43" t="s">
        <v>1003</v>
      </c>
      <c r="K6035" s="61" t="str">
        <f ca="1">LeaveTracker[[#This Row],[Days]]&amp;" "&amp;LeaveTracker[[#This Row],[Type of Leave]]</f>
        <v>1 OTHER</v>
      </c>
      <c r="L6035" s="23">
        <f ca="1">NETWORKDAYS(LeaveTracker[[#This Row],[Start Date]],LeaveTracker[[#This Row],[End Date]],lstHolidays)</f>
        <v>1</v>
      </c>
      <c r="M6035" s="27"/>
    </row>
    <row r="6036" spans="1:13" ht="30" customHeight="1" x14ac:dyDescent="0.3">
      <c r="A6036" s="27">
        <f t="shared" si="69"/>
        <v>2223</v>
      </c>
      <c r="B6036" s="31">
        <v>45086</v>
      </c>
      <c r="C6036" s="31">
        <v>45079</v>
      </c>
      <c r="D6036" s="19" t="s">
        <v>1311</v>
      </c>
      <c r="E6036" s="19" t="str">
        <f>IF(ISBLANK(LeaveTracker[[#This Row],[Employee Name]]),"-----",VLOOKUP(LeaveTracker[[#This Row],[Employee Name]],Employees[[Employee Name]:[Office]],7))</f>
        <v>CEO</v>
      </c>
      <c r="F6036" s="19" t="str">
        <f>IF(ISBLANK(LeaveTracker[[#This Row],[Employee Name]]),"-----",VLOOKUP(LeaveTracker[[#This Row],[Employee Name]],Employees[[Employee Name]:[Office]],6))</f>
        <v>REGULAR</v>
      </c>
      <c r="G6036" s="31">
        <v>45078</v>
      </c>
      <c r="H6036" s="31">
        <v>45078</v>
      </c>
      <c r="I6036" s="20" t="s">
        <v>81</v>
      </c>
      <c r="K6036" s="61" t="str">
        <f ca="1">LeaveTracker[[#This Row],[Days]]&amp;" "&amp;LeaveTracker[[#This Row],[Type of Leave]]</f>
        <v>1 SL</v>
      </c>
      <c r="L6036" s="23">
        <f ca="1">NETWORKDAYS(LeaveTracker[[#This Row],[Start Date]],LeaveTracker[[#This Row],[End Date]],lstHolidays)</f>
        <v>1</v>
      </c>
      <c r="M6036" s="27"/>
    </row>
    <row r="6037" spans="1:13" ht="30" customHeight="1" x14ac:dyDescent="0.3">
      <c r="A6037" s="27">
        <f t="shared" si="69"/>
        <v>2224</v>
      </c>
      <c r="B6037" s="31">
        <v>45086</v>
      </c>
      <c r="C6037" s="31">
        <v>45083</v>
      </c>
      <c r="D6037" s="19" t="s">
        <v>1311</v>
      </c>
      <c r="E6037" s="19" t="str">
        <f>IF(ISBLANK(LeaveTracker[[#This Row],[Employee Name]]),"-----",VLOOKUP(LeaveTracker[[#This Row],[Employee Name]],Employees[[Employee Name]:[Office]],7))</f>
        <v>CEO</v>
      </c>
      <c r="F6037" s="19" t="str">
        <f>IF(ISBLANK(LeaveTracker[[#This Row],[Employee Name]]),"-----",VLOOKUP(LeaveTracker[[#This Row],[Employee Name]],Employees[[Employee Name]:[Office]],6))</f>
        <v>REGULAR</v>
      </c>
      <c r="G6037" s="31">
        <v>45082</v>
      </c>
      <c r="H6037" s="31">
        <v>45082</v>
      </c>
      <c r="I6037" s="20" t="s">
        <v>81</v>
      </c>
      <c r="K6037" s="61" t="str">
        <f ca="1">LeaveTracker[[#This Row],[Days]]&amp;" "&amp;LeaveTracker[[#This Row],[Type of Leave]]</f>
        <v>1 SL</v>
      </c>
      <c r="L6037" s="23">
        <f ca="1">NETWORKDAYS(LeaveTracker[[#This Row],[Start Date]],LeaveTracker[[#This Row],[End Date]],lstHolidays)</f>
        <v>1</v>
      </c>
      <c r="M6037" s="27"/>
    </row>
    <row r="6038" spans="1:13" ht="30" customHeight="1" x14ac:dyDescent="0.3">
      <c r="A6038" s="27">
        <f t="shared" si="69"/>
        <v>2225</v>
      </c>
      <c r="B6038" s="31">
        <v>45086</v>
      </c>
      <c r="C6038" s="31">
        <v>45083</v>
      </c>
      <c r="D6038" s="19" t="s">
        <v>2116</v>
      </c>
      <c r="E6038" s="19" t="str">
        <f>IF(ISBLANK(LeaveTracker[[#This Row],[Employee Name]]),"-----",VLOOKUP(LeaveTracker[[#This Row],[Employee Name]],Employees[[Employee Name]:[Office]],7))</f>
        <v>CENRO</v>
      </c>
      <c r="F6038" s="19">
        <f>IF(ISBLANK(LeaveTracker[[#This Row],[Employee Name]]),"-----",VLOOKUP(LeaveTracker[[#This Row],[Employee Name]],Employees[[Employee Name]:[Office]],6))</f>
        <v>0</v>
      </c>
      <c r="G6038" s="31">
        <v>45079</v>
      </c>
      <c r="H6038" s="31">
        <v>45080</v>
      </c>
      <c r="I6038" s="20" t="s">
        <v>81</v>
      </c>
      <c r="K6038" s="61" t="str">
        <f ca="1">LeaveTracker[[#This Row],[Days]]&amp;" "&amp;LeaveTracker[[#This Row],[Type of Leave]]</f>
        <v>1 SL</v>
      </c>
      <c r="L6038" s="23">
        <f ca="1">NETWORKDAYS(LeaveTracker[[#This Row],[Start Date]],LeaveTracker[[#This Row],[End Date]],lstHolidays)</f>
        <v>1</v>
      </c>
      <c r="M6038" s="27"/>
    </row>
    <row r="6039" spans="1:13" ht="30" customHeight="1" x14ac:dyDescent="0.3">
      <c r="A6039" s="27">
        <f t="shared" si="69"/>
        <v>2226</v>
      </c>
      <c r="B6039" s="31">
        <v>45086</v>
      </c>
      <c r="D6039" s="19" t="s">
        <v>2227</v>
      </c>
      <c r="E6039" s="19" t="str">
        <f>IF(ISBLANK(LeaveTracker[[#This Row],[Employee Name]]),"-----",VLOOKUP(LeaveTracker[[#This Row],[Employee Name]],Employees[[Employee Name]:[Office]],7))</f>
        <v>CENRO</v>
      </c>
      <c r="F6039" s="19">
        <f>IF(ISBLANK(LeaveTracker[[#This Row],[Employee Name]]),"-----",VLOOKUP(LeaveTracker[[#This Row],[Employee Name]],Employees[[Employee Name]:[Office]],6))</f>
        <v>0</v>
      </c>
      <c r="G6039" s="31">
        <v>45083</v>
      </c>
      <c r="H6039" s="31">
        <v>45083</v>
      </c>
      <c r="I6039" s="20" t="s">
        <v>82</v>
      </c>
      <c r="K6039" s="61" t="str">
        <f ca="1">LeaveTracker[[#This Row],[Days]]&amp;" "&amp;LeaveTracker[[#This Row],[Type of Leave]]</f>
        <v>1 VL</v>
      </c>
      <c r="L6039" s="23">
        <f ca="1">NETWORKDAYS(LeaveTracker[[#This Row],[Start Date]],LeaveTracker[[#This Row],[End Date]],lstHolidays)</f>
        <v>1</v>
      </c>
      <c r="M6039" s="27"/>
    </row>
    <row r="6040" spans="1:13" ht="30" customHeight="1" x14ac:dyDescent="0.3">
      <c r="A6040" s="27">
        <f t="shared" si="69"/>
        <v>2227</v>
      </c>
      <c r="B6040" s="31">
        <v>45086</v>
      </c>
      <c r="D6040" s="19" t="s">
        <v>2227</v>
      </c>
      <c r="E6040" s="19" t="str">
        <f>IF(ISBLANK(LeaveTracker[[#This Row],[Employee Name]]),"-----",VLOOKUP(LeaveTracker[[#This Row],[Employee Name]],Employees[[Employee Name]:[Office]],7))</f>
        <v>CENRO</v>
      </c>
      <c r="F6040" s="19">
        <f>IF(ISBLANK(LeaveTracker[[#This Row],[Employee Name]]),"-----",VLOOKUP(LeaveTracker[[#This Row],[Employee Name]],Employees[[Employee Name]:[Office]],6))</f>
        <v>0</v>
      </c>
      <c r="G6040" s="31">
        <v>45086</v>
      </c>
      <c r="H6040" s="31">
        <v>45086</v>
      </c>
      <c r="I6040" s="20" t="s">
        <v>82</v>
      </c>
      <c r="K6040" s="61" t="str">
        <f ca="1">LeaveTracker[[#This Row],[Days]]&amp;" "&amp;LeaveTracker[[#This Row],[Type of Leave]]</f>
        <v>1 VL</v>
      </c>
      <c r="L6040" s="23">
        <f ca="1">NETWORKDAYS(LeaveTracker[[#This Row],[Start Date]],LeaveTracker[[#This Row],[End Date]],lstHolidays)</f>
        <v>1</v>
      </c>
      <c r="M6040" s="27"/>
    </row>
    <row r="6041" spans="1:13" ht="30" customHeight="1" x14ac:dyDescent="0.3">
      <c r="A6041" s="27">
        <f t="shared" si="69"/>
        <v>2228</v>
      </c>
      <c r="B6041" s="31">
        <v>45086</v>
      </c>
      <c r="D6041" s="19" t="s">
        <v>2227</v>
      </c>
      <c r="E6041" s="19" t="str">
        <f>IF(ISBLANK(LeaveTracker[[#This Row],[Employee Name]]),"-----",VLOOKUP(LeaveTracker[[#This Row],[Employee Name]],Employees[[Employee Name]:[Office]],7))</f>
        <v>CENRO</v>
      </c>
      <c r="F6041" s="19">
        <f>IF(ISBLANK(LeaveTracker[[#This Row],[Employee Name]]),"-----",VLOOKUP(LeaveTracker[[#This Row],[Employee Name]],Employees[[Employee Name]:[Office]],6))</f>
        <v>0</v>
      </c>
      <c r="G6041" s="31">
        <v>45091</v>
      </c>
      <c r="H6041" s="31">
        <v>45091</v>
      </c>
      <c r="I6041" s="20" t="s">
        <v>82</v>
      </c>
      <c r="K6041" s="61" t="str">
        <f ca="1">LeaveTracker[[#This Row],[Days]]&amp;" "&amp;LeaveTracker[[#This Row],[Type of Leave]]</f>
        <v>1 VL</v>
      </c>
      <c r="L6041" s="23">
        <f ca="1">NETWORKDAYS(LeaveTracker[[#This Row],[Start Date]],LeaveTracker[[#This Row],[End Date]],lstHolidays)</f>
        <v>1</v>
      </c>
      <c r="M6041" s="27"/>
    </row>
    <row r="6042" spans="1:13" ht="30" customHeight="1" x14ac:dyDescent="0.3">
      <c r="A6042" s="27">
        <f t="shared" si="69"/>
        <v>2229</v>
      </c>
      <c r="B6042" s="31">
        <v>45086</v>
      </c>
      <c r="D6042" s="19" t="s">
        <v>2227</v>
      </c>
      <c r="E6042" s="19" t="str">
        <f>IF(ISBLANK(LeaveTracker[[#This Row],[Employee Name]]),"-----",VLOOKUP(LeaveTracker[[#This Row],[Employee Name]],Employees[[Employee Name]:[Office]],7))</f>
        <v>CENRO</v>
      </c>
      <c r="F6042" s="19">
        <f>IF(ISBLANK(LeaveTracker[[#This Row],[Employee Name]]),"-----",VLOOKUP(LeaveTracker[[#This Row],[Employee Name]],Employees[[Employee Name]:[Office]],6))</f>
        <v>0</v>
      </c>
      <c r="G6042" s="31">
        <v>45093</v>
      </c>
      <c r="H6042" s="31">
        <v>45093</v>
      </c>
      <c r="I6042" s="20" t="s">
        <v>82</v>
      </c>
      <c r="K6042" s="61" t="str">
        <f ca="1">LeaveTracker[[#This Row],[Days]]&amp;" "&amp;LeaveTracker[[#This Row],[Type of Leave]]</f>
        <v>1 VL</v>
      </c>
      <c r="L6042" s="23">
        <f ca="1">NETWORKDAYS(LeaveTracker[[#This Row],[Start Date]],LeaveTracker[[#This Row],[End Date]],lstHolidays)</f>
        <v>1</v>
      </c>
      <c r="M6042" s="27"/>
    </row>
    <row r="6043" spans="1:13" ht="30" customHeight="1" x14ac:dyDescent="0.3">
      <c r="A6043" s="27">
        <f t="shared" si="69"/>
        <v>2230</v>
      </c>
      <c r="B6043" s="31">
        <v>45086</v>
      </c>
      <c r="D6043" s="19" t="s">
        <v>2227</v>
      </c>
      <c r="E6043" s="19" t="str">
        <f>IF(ISBLANK(LeaveTracker[[#This Row],[Employee Name]]),"-----",VLOOKUP(LeaveTracker[[#This Row],[Employee Name]],Employees[[Employee Name]:[Office]],7))</f>
        <v>CENRO</v>
      </c>
      <c r="F6043" s="19">
        <f>IF(ISBLANK(LeaveTracker[[#This Row],[Employee Name]]),"-----",VLOOKUP(LeaveTracker[[#This Row],[Employee Name]],Employees[[Employee Name]:[Office]],6))</f>
        <v>0</v>
      </c>
      <c r="G6043" s="31">
        <v>45097</v>
      </c>
      <c r="H6043" s="31">
        <v>45097</v>
      </c>
      <c r="I6043" s="20" t="s">
        <v>82</v>
      </c>
      <c r="K6043" s="61" t="str">
        <f ca="1">LeaveTracker[[#This Row],[Days]]&amp;" "&amp;LeaveTracker[[#This Row],[Type of Leave]]</f>
        <v>1 VL</v>
      </c>
      <c r="L6043" s="23">
        <f ca="1">NETWORKDAYS(LeaveTracker[[#This Row],[Start Date]],LeaveTracker[[#This Row],[End Date]],lstHolidays)</f>
        <v>1</v>
      </c>
      <c r="M6043" s="27"/>
    </row>
    <row r="6044" spans="1:13" ht="30" customHeight="1" x14ac:dyDescent="0.3">
      <c r="A6044" s="27">
        <f t="shared" si="69"/>
        <v>2231</v>
      </c>
      <c r="B6044" s="31">
        <v>45086</v>
      </c>
      <c r="C6044" s="31">
        <v>45083</v>
      </c>
      <c r="D6044" s="19" t="s">
        <v>1919</v>
      </c>
      <c r="E6044" s="19" t="str">
        <f>IF(ISBLANK(LeaveTracker[[#This Row],[Employee Name]]),"-----",VLOOKUP(LeaveTracker[[#This Row],[Employee Name]],Employees[[Employee Name]:[Office]],7))</f>
        <v>COOP</v>
      </c>
      <c r="F6044" s="19" t="str">
        <f>IF(ISBLANK(LeaveTracker[[#This Row],[Employee Name]]),"-----",VLOOKUP(LeaveTracker[[#This Row],[Employee Name]],Employees[[Employee Name]:[Office]],6))</f>
        <v>JOBCON</v>
      </c>
      <c r="G6044" s="31">
        <v>45082</v>
      </c>
      <c r="H6044" s="31">
        <v>45082</v>
      </c>
      <c r="I6044" s="20" t="s">
        <v>81</v>
      </c>
      <c r="J6044" s="43" t="s">
        <v>2392</v>
      </c>
      <c r="K6044" s="61" t="str">
        <f ca="1">LeaveTracker[[#This Row],[Days]]&amp;" "&amp;LeaveTracker[[#This Row],[Type of Leave]]</f>
        <v>1 SL</v>
      </c>
      <c r="L6044" s="23">
        <f ca="1">NETWORKDAYS(LeaveTracker[[#This Row],[Start Date]],LeaveTracker[[#This Row],[End Date]],lstHolidays)</f>
        <v>1</v>
      </c>
      <c r="M6044" s="27"/>
    </row>
    <row r="6045" spans="1:13" ht="30" customHeight="1" x14ac:dyDescent="0.3">
      <c r="A6045" s="27">
        <f t="shared" si="69"/>
        <v>2232</v>
      </c>
      <c r="B6045" s="31">
        <v>45086</v>
      </c>
      <c r="C6045" s="31">
        <v>45082</v>
      </c>
      <c r="D6045" s="19" t="s">
        <v>2276</v>
      </c>
      <c r="E6045" s="19">
        <f>IF(ISBLANK(LeaveTracker[[#This Row],[Employee Name]]),"-----",VLOOKUP(LeaveTracker[[#This Row],[Employee Name]],Employees[[Employee Name]:[Office]],7))</f>
        <v>0</v>
      </c>
      <c r="F6045" s="19">
        <f>IF(ISBLANK(LeaveTracker[[#This Row],[Employee Name]]),"-----",VLOOKUP(LeaveTracker[[#This Row],[Employee Name]],Employees[[Employee Name]:[Office]],6))</f>
        <v>0</v>
      </c>
      <c r="G6045" s="31">
        <v>45079</v>
      </c>
      <c r="H6045" s="31">
        <v>45079</v>
      </c>
      <c r="I6045" s="20" t="s">
        <v>81</v>
      </c>
      <c r="J6045" s="43" t="s">
        <v>2392</v>
      </c>
      <c r="K6045" s="61" t="str">
        <f ca="1">LeaveTracker[[#This Row],[Days]]&amp;" "&amp;LeaveTracker[[#This Row],[Type of Leave]]</f>
        <v>1 SL</v>
      </c>
      <c r="L6045" s="23">
        <f ca="1">NETWORKDAYS(LeaveTracker[[#This Row],[Start Date]],LeaveTracker[[#This Row],[End Date]],lstHolidays)</f>
        <v>1</v>
      </c>
      <c r="M6045" s="27"/>
    </row>
    <row r="6046" spans="1:13" ht="30" customHeight="1" x14ac:dyDescent="0.3">
      <c r="A6046" s="27">
        <f t="shared" si="69"/>
        <v>2233</v>
      </c>
      <c r="B6046" s="31">
        <v>45086</v>
      </c>
      <c r="D6046" s="19" t="s">
        <v>2276</v>
      </c>
      <c r="E6046" s="19">
        <f>IF(ISBLANK(LeaveTracker[[#This Row],[Employee Name]]),"-----",VLOOKUP(LeaveTracker[[#This Row],[Employee Name]],Employees[[Employee Name]:[Office]],7))</f>
        <v>0</v>
      </c>
      <c r="F6046" s="19">
        <f>IF(ISBLANK(LeaveTracker[[#This Row],[Employee Name]]),"-----",VLOOKUP(LeaveTracker[[#This Row],[Employee Name]],Employees[[Employee Name]:[Office]],6))</f>
        <v>0</v>
      </c>
      <c r="G6046" s="31">
        <v>45072</v>
      </c>
      <c r="H6046" s="31">
        <v>45072</v>
      </c>
      <c r="I6046" s="20" t="s">
        <v>81</v>
      </c>
      <c r="J6046" s="43" t="s">
        <v>2392</v>
      </c>
      <c r="K6046" s="61" t="str">
        <f ca="1">LeaveTracker[[#This Row],[Days]]&amp;" "&amp;LeaveTracker[[#This Row],[Type of Leave]]</f>
        <v>1 SL</v>
      </c>
      <c r="L6046" s="23">
        <f ca="1">NETWORKDAYS(LeaveTracker[[#This Row],[Start Date]],LeaveTracker[[#This Row],[End Date]],lstHolidays)</f>
        <v>1</v>
      </c>
      <c r="M6046" s="27"/>
    </row>
    <row r="6047" spans="1:13" ht="30" customHeight="1" x14ac:dyDescent="0.3">
      <c r="A6047" s="27">
        <f t="shared" si="69"/>
        <v>2234</v>
      </c>
      <c r="B6047" s="31">
        <v>45086</v>
      </c>
      <c r="C6047" s="31">
        <v>45082</v>
      </c>
      <c r="D6047" s="19" t="s">
        <v>304</v>
      </c>
      <c r="E6047" s="19" t="str">
        <f>IF(ISBLANK(LeaveTracker[[#This Row],[Employee Name]]),"-----",VLOOKUP(LeaveTracker[[#This Row],[Employee Name]],Employees[[Employee Name]:[Office]],7))</f>
        <v>TOPS (ADMIN CSU)</v>
      </c>
      <c r="F6047" s="19" t="str">
        <f>IF(ISBLANK(LeaveTracker[[#This Row],[Employee Name]]),"-----",VLOOKUP(LeaveTracker[[#This Row],[Employee Name]],Employees[[Employee Name]:[Office]],6))</f>
        <v>REGULAR</v>
      </c>
      <c r="G6047" s="31">
        <v>45077</v>
      </c>
      <c r="H6047" s="31">
        <v>45077</v>
      </c>
      <c r="I6047" s="20" t="s">
        <v>81</v>
      </c>
      <c r="K6047" s="61" t="str">
        <f ca="1">LeaveTracker[[#This Row],[Days]]&amp;" "&amp;LeaveTracker[[#This Row],[Type of Leave]]</f>
        <v>1 SL</v>
      </c>
      <c r="L6047" s="23">
        <f ca="1">NETWORKDAYS(LeaveTracker[[#This Row],[Start Date]],LeaveTracker[[#This Row],[End Date]],lstHolidays)</f>
        <v>1</v>
      </c>
      <c r="M6047" s="27"/>
    </row>
    <row r="6048" spans="1:13" ht="30" customHeight="1" x14ac:dyDescent="0.3">
      <c r="A6048" s="27">
        <f t="shared" si="69"/>
        <v>2235</v>
      </c>
      <c r="B6048" s="31">
        <v>45086</v>
      </c>
      <c r="C6048" s="31">
        <v>45082</v>
      </c>
      <c r="D6048" s="19" t="s">
        <v>304</v>
      </c>
      <c r="E6048" s="19" t="str">
        <f>IF(ISBLANK(LeaveTracker[[#This Row],[Employee Name]]),"-----",VLOOKUP(LeaveTracker[[#This Row],[Employee Name]],Employees[[Employee Name]:[Office]],7))</f>
        <v>TOPS (ADMIN CSU)</v>
      </c>
      <c r="F6048" s="19" t="str">
        <f>IF(ISBLANK(LeaveTracker[[#This Row],[Employee Name]]),"-----",VLOOKUP(LeaveTracker[[#This Row],[Employee Name]],Employees[[Employee Name]:[Office]],6))</f>
        <v>REGULAR</v>
      </c>
      <c r="G6048" s="31">
        <v>45079</v>
      </c>
      <c r="H6048" s="31">
        <v>45079</v>
      </c>
      <c r="I6048" s="20" t="s">
        <v>81</v>
      </c>
      <c r="K6048" s="61" t="str">
        <f ca="1">LeaveTracker[[#This Row],[Days]]&amp;" "&amp;LeaveTracker[[#This Row],[Type of Leave]]</f>
        <v>1 SL</v>
      </c>
      <c r="L6048" s="23">
        <f ca="1">NETWORKDAYS(LeaveTracker[[#This Row],[Start Date]],LeaveTracker[[#This Row],[End Date]],lstHolidays)</f>
        <v>1</v>
      </c>
      <c r="M6048" s="27"/>
    </row>
    <row r="6049" spans="1:13" ht="30" customHeight="1" x14ac:dyDescent="0.3">
      <c r="A6049" s="27">
        <f t="shared" si="69"/>
        <v>2236</v>
      </c>
      <c r="B6049" s="31">
        <v>45086</v>
      </c>
      <c r="C6049" s="31">
        <v>45082</v>
      </c>
      <c r="D6049" s="19" t="s">
        <v>566</v>
      </c>
      <c r="E6049" s="19" t="str">
        <f>IF(ISBLANK(LeaveTracker[[#This Row],[Employee Name]]),"-----",VLOOKUP(LeaveTracker[[#This Row],[Employee Name]],Employees[[Employee Name]:[Office]],7))</f>
        <v>CENRO</v>
      </c>
      <c r="F6049" s="19" t="str">
        <f>IF(ISBLANK(LeaveTracker[[#This Row],[Employee Name]]),"-----",VLOOKUP(LeaveTracker[[#This Row],[Employee Name]],Employees[[Employee Name]:[Office]],6))</f>
        <v>REGULAR</v>
      </c>
      <c r="G6049" s="31">
        <v>45077</v>
      </c>
      <c r="H6049" s="31">
        <v>45077</v>
      </c>
      <c r="I6049" s="20" t="s">
        <v>82</v>
      </c>
      <c r="K6049" s="61" t="str">
        <f ca="1">LeaveTracker[[#This Row],[Days]]&amp;" "&amp;LeaveTracker[[#This Row],[Type of Leave]]</f>
        <v>1 VL</v>
      </c>
      <c r="L6049" s="23">
        <f ca="1">NETWORKDAYS(LeaveTracker[[#This Row],[Start Date]],LeaveTracker[[#This Row],[End Date]],lstHolidays)</f>
        <v>1</v>
      </c>
      <c r="M6049" s="27"/>
    </row>
    <row r="6050" spans="1:13" ht="30" customHeight="1" x14ac:dyDescent="0.3">
      <c r="A6050" s="27">
        <f t="shared" si="69"/>
        <v>2237</v>
      </c>
      <c r="B6050" s="31">
        <v>45086</v>
      </c>
      <c r="C6050" s="31">
        <v>45082</v>
      </c>
      <c r="D6050" s="19" t="s">
        <v>566</v>
      </c>
      <c r="E6050" s="19" t="str">
        <f>IF(ISBLANK(LeaveTracker[[#This Row],[Employee Name]]),"-----",VLOOKUP(LeaveTracker[[#This Row],[Employee Name]],Employees[[Employee Name]:[Office]],7))</f>
        <v>CENRO</v>
      </c>
      <c r="F6050" s="19" t="str">
        <f>IF(ISBLANK(LeaveTracker[[#This Row],[Employee Name]]),"-----",VLOOKUP(LeaveTracker[[#This Row],[Employee Name]],Employees[[Employee Name]:[Office]],6))</f>
        <v>REGULAR</v>
      </c>
      <c r="G6050" s="31">
        <v>45078</v>
      </c>
      <c r="H6050" s="31">
        <v>45079</v>
      </c>
      <c r="I6050" s="20" t="s">
        <v>82</v>
      </c>
      <c r="K6050" s="61" t="str">
        <f ca="1">LeaveTracker[[#This Row],[Days]]&amp;" "&amp;LeaveTracker[[#This Row],[Type of Leave]]</f>
        <v>2 VL</v>
      </c>
      <c r="L6050" s="23">
        <f ca="1">NETWORKDAYS(LeaveTracker[[#This Row],[Start Date]],LeaveTracker[[#This Row],[End Date]],lstHolidays)</f>
        <v>2</v>
      </c>
      <c r="M6050" s="27"/>
    </row>
    <row r="6051" spans="1:13" ht="30" customHeight="1" x14ac:dyDescent="0.3">
      <c r="A6051" s="27">
        <f t="shared" si="69"/>
        <v>2238</v>
      </c>
      <c r="B6051" s="31">
        <v>45086</v>
      </c>
      <c r="C6051" s="31">
        <v>45082</v>
      </c>
      <c r="D6051" s="19" t="s">
        <v>574</v>
      </c>
      <c r="E6051" s="19" t="str">
        <f>IF(ISBLANK(LeaveTracker[[#This Row],[Employee Name]]),"-----",VLOOKUP(LeaveTracker[[#This Row],[Employee Name]],Employees[[Employee Name]:[Office]],7))</f>
        <v>CCT</v>
      </c>
      <c r="F6051" s="19" t="str">
        <f>IF(ISBLANK(LeaveTracker[[#This Row],[Employee Name]]),"-----",VLOOKUP(LeaveTracker[[#This Row],[Employee Name]],Employees[[Employee Name]:[Office]],6))</f>
        <v>REGULAR</v>
      </c>
      <c r="G6051" s="31">
        <v>45079</v>
      </c>
      <c r="H6051" s="31">
        <v>45079</v>
      </c>
      <c r="I6051" s="20" t="s">
        <v>81</v>
      </c>
      <c r="K6051" s="61" t="str">
        <f ca="1">LeaveTracker[[#This Row],[Days]]&amp;" "&amp;LeaveTracker[[#This Row],[Type of Leave]]</f>
        <v>1 SL</v>
      </c>
      <c r="L6051" s="23">
        <f ca="1">NETWORKDAYS(LeaveTracker[[#This Row],[Start Date]],LeaveTracker[[#This Row],[End Date]],lstHolidays)</f>
        <v>1</v>
      </c>
      <c r="M6051" s="27"/>
    </row>
    <row r="6052" spans="1:13" ht="30" customHeight="1" x14ac:dyDescent="0.3">
      <c r="A6052" s="27">
        <f t="shared" ref="A6052:A6116" si="70">A6051+1</f>
        <v>2239</v>
      </c>
      <c r="B6052" s="31">
        <v>45086</v>
      </c>
      <c r="C6052" s="31">
        <v>45082</v>
      </c>
      <c r="D6052" s="19" t="s">
        <v>504</v>
      </c>
      <c r="E6052" s="19" t="str">
        <f>IF(ISBLANK(LeaveTracker[[#This Row],[Employee Name]]),"-----",VLOOKUP(LeaveTracker[[#This Row],[Employee Name]],Employees[[Employee Name]:[Office]],7))</f>
        <v>THRDC</v>
      </c>
      <c r="F6052" s="19" t="str">
        <f>IF(ISBLANK(LeaveTracker[[#This Row],[Employee Name]]),"-----",VLOOKUP(LeaveTracker[[#This Row],[Employee Name]],Employees[[Employee Name]:[Office]],6))</f>
        <v>REGULAR</v>
      </c>
      <c r="G6052" s="31">
        <v>45079</v>
      </c>
      <c r="H6052" s="31">
        <v>45079</v>
      </c>
      <c r="I6052" s="20" t="s">
        <v>81</v>
      </c>
      <c r="K6052" s="61" t="str">
        <f ca="1">LeaveTracker[[#This Row],[Days]]&amp;" "&amp;LeaveTracker[[#This Row],[Type of Leave]]</f>
        <v>1 SL</v>
      </c>
      <c r="L6052" s="23">
        <f ca="1">NETWORKDAYS(LeaveTracker[[#This Row],[Start Date]],LeaveTracker[[#This Row],[End Date]],lstHolidays)</f>
        <v>1</v>
      </c>
      <c r="M6052" s="27"/>
    </row>
    <row r="6053" spans="1:13" ht="30" customHeight="1" x14ac:dyDescent="0.3">
      <c r="A6053" s="27">
        <f t="shared" si="70"/>
        <v>2240</v>
      </c>
      <c r="B6053" s="31">
        <v>45086</v>
      </c>
      <c r="C6053" s="31">
        <v>45075</v>
      </c>
      <c r="D6053" s="19" t="s">
        <v>380</v>
      </c>
      <c r="E6053" s="19" t="str">
        <f>IF(ISBLANK(LeaveTracker[[#This Row],[Employee Name]]),"-----",VLOOKUP(LeaveTracker[[#This Row],[Employee Name]],Employees[[Employee Name]:[Office]],7))</f>
        <v>CCT</v>
      </c>
      <c r="F6053" s="19" t="str">
        <f>IF(ISBLANK(LeaveTracker[[#This Row],[Employee Name]]),"-----",VLOOKUP(LeaveTracker[[#This Row],[Employee Name]],Employees[[Employee Name]:[Office]],6))</f>
        <v>REGULAR</v>
      </c>
      <c r="G6053" s="31">
        <v>45082</v>
      </c>
      <c r="H6053" s="31">
        <v>45082</v>
      </c>
      <c r="I6053" s="20" t="s">
        <v>298</v>
      </c>
      <c r="J6053" s="43" t="s">
        <v>1003</v>
      </c>
      <c r="K6053" s="61" t="str">
        <f ca="1">LeaveTracker[[#This Row],[Days]]&amp;" "&amp;LeaveTracker[[#This Row],[Type of Leave]]</f>
        <v>1 OTHER</v>
      </c>
      <c r="L6053" s="23">
        <f ca="1">NETWORKDAYS(LeaveTracker[[#This Row],[Start Date]],LeaveTracker[[#This Row],[End Date]],lstHolidays)</f>
        <v>1</v>
      </c>
      <c r="M6053" s="27"/>
    </row>
    <row r="6054" spans="1:13" ht="30" customHeight="1" x14ac:dyDescent="0.3">
      <c r="A6054" s="27">
        <f t="shared" si="70"/>
        <v>2241</v>
      </c>
      <c r="B6054" s="31">
        <v>45086</v>
      </c>
      <c r="C6054" s="31">
        <v>45077</v>
      </c>
      <c r="D6054" s="19" t="s">
        <v>473</v>
      </c>
      <c r="E6054" s="19" t="str">
        <f>IF(ISBLANK(LeaveTracker[[#This Row],[Employee Name]]),"-----",VLOOKUP(LeaveTracker[[#This Row],[Employee Name]],Employees[[Employee Name]:[Office]],7))</f>
        <v>PIO</v>
      </c>
      <c r="F6054" s="19" t="str">
        <f>IF(ISBLANK(LeaveTracker[[#This Row],[Employee Name]]),"-----",VLOOKUP(LeaveTracker[[#This Row],[Employee Name]],Employees[[Employee Name]:[Office]],6))</f>
        <v>REGULAR</v>
      </c>
      <c r="G6054" s="31">
        <v>45075</v>
      </c>
      <c r="H6054" s="31">
        <v>45076</v>
      </c>
      <c r="I6054" s="20" t="s">
        <v>81</v>
      </c>
      <c r="K6054" s="61" t="str">
        <f ca="1">LeaveTracker[[#This Row],[Days]]&amp;" "&amp;LeaveTracker[[#This Row],[Type of Leave]]</f>
        <v>2 SL</v>
      </c>
      <c r="L6054" s="23">
        <f ca="1">NETWORKDAYS(LeaveTracker[[#This Row],[Start Date]],LeaveTracker[[#This Row],[End Date]],lstHolidays)</f>
        <v>2</v>
      </c>
      <c r="M6054" s="27"/>
    </row>
    <row r="6055" spans="1:13" ht="30" customHeight="1" x14ac:dyDescent="0.3">
      <c r="A6055" s="27">
        <f t="shared" si="70"/>
        <v>2242</v>
      </c>
      <c r="B6055" s="31">
        <v>45086</v>
      </c>
      <c r="C6055" s="31">
        <v>45083</v>
      </c>
      <c r="D6055" s="19" t="s">
        <v>473</v>
      </c>
      <c r="E6055" s="19" t="str">
        <f>IF(ISBLANK(LeaveTracker[[#This Row],[Employee Name]]),"-----",VLOOKUP(LeaveTracker[[#This Row],[Employee Name]],Employees[[Employee Name]:[Office]],7))</f>
        <v>PIO</v>
      </c>
      <c r="F6055" s="19" t="str">
        <f>IF(ISBLANK(LeaveTracker[[#This Row],[Employee Name]]),"-----",VLOOKUP(LeaveTracker[[#This Row],[Employee Name]],Employees[[Employee Name]:[Office]],6))</f>
        <v>REGULAR</v>
      </c>
      <c r="G6055" s="31">
        <v>45082</v>
      </c>
      <c r="H6055" s="31">
        <v>45082</v>
      </c>
      <c r="I6055" s="20" t="s">
        <v>81</v>
      </c>
      <c r="K6055" s="61" t="str">
        <f ca="1">LeaveTracker[[#This Row],[Days]]&amp;" "&amp;LeaveTracker[[#This Row],[Type of Leave]]</f>
        <v>1 SL</v>
      </c>
      <c r="L6055" s="23">
        <f ca="1">NETWORKDAYS(LeaveTracker[[#This Row],[Start Date]],LeaveTracker[[#This Row],[End Date]],lstHolidays)</f>
        <v>1</v>
      </c>
      <c r="M6055" s="27"/>
    </row>
    <row r="6056" spans="1:13" ht="30" customHeight="1" x14ac:dyDescent="0.3">
      <c r="A6056" s="27">
        <f t="shared" si="70"/>
        <v>2243</v>
      </c>
      <c r="B6056" s="31">
        <v>45086</v>
      </c>
      <c r="C6056" s="31">
        <v>45082</v>
      </c>
      <c r="D6056" s="19" t="s">
        <v>541</v>
      </c>
      <c r="E6056" s="19" t="str">
        <f>IF(ISBLANK(LeaveTracker[[#This Row],[Employee Name]]),"-----",VLOOKUP(LeaveTracker[[#This Row],[Employee Name]],Employees[[Employee Name]:[Office]],7))</f>
        <v>LCR</v>
      </c>
      <c r="F6056" s="19" t="str">
        <f>IF(ISBLANK(LeaveTracker[[#This Row],[Employee Name]]),"-----",VLOOKUP(LeaveTracker[[#This Row],[Employee Name]],Employees[[Employee Name]:[Office]],6))</f>
        <v>REGULAR</v>
      </c>
      <c r="G6056" s="31">
        <v>45079</v>
      </c>
      <c r="H6056" s="31">
        <v>45079</v>
      </c>
      <c r="I6056" s="20" t="s">
        <v>81</v>
      </c>
      <c r="K6056" s="61" t="str">
        <f ca="1">LeaveTracker[[#This Row],[Days]]&amp;" "&amp;LeaveTracker[[#This Row],[Type of Leave]]</f>
        <v>1 SL</v>
      </c>
      <c r="L6056" s="23">
        <f ca="1">NETWORKDAYS(LeaveTracker[[#This Row],[Start Date]],LeaveTracker[[#This Row],[End Date]],lstHolidays)</f>
        <v>1</v>
      </c>
      <c r="M6056" s="27"/>
    </row>
    <row r="6057" spans="1:13" ht="30" customHeight="1" x14ac:dyDescent="0.3">
      <c r="A6057" s="27">
        <f t="shared" si="70"/>
        <v>2244</v>
      </c>
      <c r="B6057" s="31">
        <v>45086</v>
      </c>
      <c r="C6057" s="31">
        <v>45077</v>
      </c>
      <c r="D6057" s="19" t="s">
        <v>163</v>
      </c>
      <c r="E6057" s="19" t="str">
        <f>IF(ISBLANK(LeaveTracker[[#This Row],[Employee Name]]),"-----",VLOOKUP(LeaveTracker[[#This Row],[Employee Name]],Employees[[Employee Name]:[Office]],7))</f>
        <v>CHO</v>
      </c>
      <c r="F6057" s="19" t="str">
        <f>IF(ISBLANK(LeaveTracker[[#This Row],[Employee Name]]),"-----",VLOOKUP(LeaveTracker[[#This Row],[Employee Name]],Employees[[Employee Name]:[Office]],6))</f>
        <v>REGULAR</v>
      </c>
      <c r="G6057" s="31">
        <v>45069</v>
      </c>
      <c r="H6057" s="31">
        <v>45069</v>
      </c>
      <c r="I6057" s="20" t="s">
        <v>81</v>
      </c>
      <c r="K6057" s="61" t="str">
        <f ca="1">LeaveTracker[[#This Row],[Days]]&amp;" "&amp;LeaveTracker[[#This Row],[Type of Leave]]</f>
        <v>1 SL</v>
      </c>
      <c r="L6057" s="23">
        <f ca="1">NETWORKDAYS(LeaveTracker[[#This Row],[Start Date]],LeaveTracker[[#This Row],[End Date]],lstHolidays)</f>
        <v>1</v>
      </c>
      <c r="M6057" s="27"/>
    </row>
    <row r="6058" spans="1:13" ht="30" customHeight="1" x14ac:dyDescent="0.3">
      <c r="A6058" s="27">
        <f t="shared" si="70"/>
        <v>2245</v>
      </c>
      <c r="B6058" s="31">
        <v>45086</v>
      </c>
      <c r="C6058" s="31">
        <v>45083</v>
      </c>
      <c r="D6058" s="19" t="s">
        <v>538</v>
      </c>
      <c r="E6058" s="19" t="str">
        <f>IF(ISBLANK(LeaveTracker[[#This Row],[Employee Name]]),"-----",VLOOKUP(LeaveTracker[[#This Row],[Employee Name]],Employees[[Employee Name]:[Office]],7))</f>
        <v>LCR</v>
      </c>
      <c r="F6058" s="19" t="str">
        <f>IF(ISBLANK(LeaveTracker[[#This Row],[Employee Name]]),"-----",VLOOKUP(LeaveTracker[[#This Row],[Employee Name]],Employees[[Employee Name]:[Office]],6))</f>
        <v>REGULAR</v>
      </c>
      <c r="G6058" s="31">
        <v>45082</v>
      </c>
      <c r="H6058" s="31">
        <v>45082</v>
      </c>
      <c r="I6058" s="20" t="s">
        <v>81</v>
      </c>
      <c r="K6058" s="61" t="str">
        <f ca="1">LeaveTracker[[#This Row],[Days]]&amp;" "&amp;LeaveTracker[[#This Row],[Type of Leave]]</f>
        <v>1 SL</v>
      </c>
      <c r="L6058" s="23">
        <f ca="1">NETWORKDAYS(LeaveTracker[[#This Row],[Start Date]],LeaveTracker[[#This Row],[End Date]],lstHolidays)</f>
        <v>1</v>
      </c>
      <c r="M6058" s="27"/>
    </row>
    <row r="6059" spans="1:13" ht="30" customHeight="1" x14ac:dyDescent="0.3">
      <c r="A6059" s="27">
        <f t="shared" si="70"/>
        <v>2246</v>
      </c>
      <c r="B6059" s="31">
        <v>45086</v>
      </c>
      <c r="C6059" s="31">
        <v>45082</v>
      </c>
      <c r="D6059" s="19" t="s">
        <v>402</v>
      </c>
      <c r="E6059" s="19" t="str">
        <f>IF(ISBLANK(LeaveTracker[[#This Row],[Employee Name]]),"-----",VLOOKUP(LeaveTracker[[#This Row],[Employee Name]],Employees[[Employee Name]:[Office]],7))</f>
        <v>CTO</v>
      </c>
      <c r="F6059" s="19" t="str">
        <f>IF(ISBLANK(LeaveTracker[[#This Row],[Employee Name]]),"-----",VLOOKUP(LeaveTracker[[#This Row],[Employee Name]],Employees[[Employee Name]:[Office]],6))</f>
        <v>REGULAR</v>
      </c>
      <c r="G6059" s="31">
        <v>45080</v>
      </c>
      <c r="H6059" s="31">
        <v>45080</v>
      </c>
      <c r="I6059" s="20" t="s">
        <v>81</v>
      </c>
      <c r="K6059" s="61" t="str">
        <f ca="1">LeaveTracker[[#This Row],[Days]]&amp;" "&amp;LeaveTracker[[#This Row],[Type of Leave]]</f>
        <v>0 SL</v>
      </c>
      <c r="L6059" s="23">
        <f ca="1">NETWORKDAYS(LeaveTracker[[#This Row],[Start Date]],LeaveTracker[[#This Row],[End Date]],lstHolidays)</f>
        <v>0</v>
      </c>
      <c r="M6059" s="27"/>
    </row>
    <row r="6060" spans="1:13" ht="30" customHeight="1" x14ac:dyDescent="0.3">
      <c r="A6060" s="27">
        <f t="shared" si="70"/>
        <v>2247</v>
      </c>
      <c r="B6060" s="31">
        <v>45086</v>
      </c>
      <c r="C6060" s="31">
        <v>45082</v>
      </c>
      <c r="D6060" s="19" t="s">
        <v>121</v>
      </c>
      <c r="E6060" s="19" t="str">
        <f>IF(ISBLANK(LeaveTracker[[#This Row],[Employee Name]]),"-----",VLOOKUP(LeaveTracker[[#This Row],[Employee Name]],Employees[[Employee Name]:[Office]],7))</f>
        <v>CHARACTER OFFICE</v>
      </c>
      <c r="F6060" s="19" t="str">
        <f>IF(ISBLANK(LeaveTracker[[#This Row],[Employee Name]]),"-----",VLOOKUP(LeaveTracker[[#This Row],[Employee Name]],Employees[[Employee Name]:[Office]],6))</f>
        <v>REGULAR</v>
      </c>
      <c r="G6060" s="31">
        <v>45090</v>
      </c>
      <c r="H6060" s="31">
        <v>45092</v>
      </c>
      <c r="I6060" s="20" t="s">
        <v>82</v>
      </c>
      <c r="K6060" s="61" t="str">
        <f ca="1">LeaveTracker[[#This Row],[Days]]&amp;" "&amp;LeaveTracker[[#This Row],[Type of Leave]]</f>
        <v>3 VL</v>
      </c>
      <c r="L6060" s="23">
        <f ca="1">NETWORKDAYS(LeaveTracker[[#This Row],[Start Date]],LeaveTracker[[#This Row],[End Date]],lstHolidays)</f>
        <v>3</v>
      </c>
      <c r="M6060" s="27"/>
    </row>
    <row r="6061" spans="1:13" ht="30" customHeight="1" x14ac:dyDescent="0.3">
      <c r="A6061" s="27">
        <f t="shared" si="70"/>
        <v>2248</v>
      </c>
      <c r="B6061" s="31">
        <v>45086</v>
      </c>
      <c r="C6061" s="31">
        <v>45082</v>
      </c>
      <c r="D6061" s="19" t="s">
        <v>121</v>
      </c>
      <c r="E6061" s="19" t="str">
        <f>IF(ISBLANK(LeaveTracker[[#This Row],[Employee Name]]),"-----",VLOOKUP(LeaveTracker[[#This Row],[Employee Name]],Employees[[Employee Name]:[Office]],7))</f>
        <v>CHARACTER OFFICE</v>
      </c>
      <c r="F6061" s="19" t="str">
        <f>IF(ISBLANK(LeaveTracker[[#This Row],[Employee Name]]),"-----",VLOOKUP(LeaveTracker[[#This Row],[Employee Name]],Employees[[Employee Name]:[Office]],6))</f>
        <v>REGULAR</v>
      </c>
      <c r="G6061" s="31">
        <v>45078</v>
      </c>
      <c r="H6061" s="31">
        <v>45079</v>
      </c>
      <c r="I6061" s="20" t="s">
        <v>81</v>
      </c>
      <c r="K6061" s="61" t="str">
        <f ca="1">LeaveTracker[[#This Row],[Days]]&amp;" "&amp;LeaveTracker[[#This Row],[Type of Leave]]</f>
        <v>2 SL</v>
      </c>
      <c r="L6061" s="23">
        <f ca="1">NETWORKDAYS(LeaveTracker[[#This Row],[Start Date]],LeaveTracker[[#This Row],[End Date]],lstHolidays)</f>
        <v>2</v>
      </c>
      <c r="M6061" s="27"/>
    </row>
    <row r="6062" spans="1:13" ht="30" customHeight="1" x14ac:dyDescent="0.3">
      <c r="A6062" s="27">
        <f t="shared" si="70"/>
        <v>2249</v>
      </c>
      <c r="B6062" s="31">
        <v>45086</v>
      </c>
      <c r="C6062" s="31">
        <v>45083</v>
      </c>
      <c r="D6062" s="19" t="s">
        <v>171</v>
      </c>
      <c r="E6062" s="19" t="str">
        <f>IF(ISBLANK(LeaveTracker[[#This Row],[Employee Name]]),"-----",VLOOKUP(LeaveTracker[[#This Row],[Employee Name]],Employees[[Employee Name]:[Office]],7))</f>
        <v>HRMO</v>
      </c>
      <c r="F6062" s="19" t="str">
        <f>IF(ISBLANK(LeaveTracker[[#This Row],[Employee Name]]),"-----",VLOOKUP(LeaveTracker[[#This Row],[Employee Name]],Employees[[Employee Name]:[Office]],6))</f>
        <v>REGULAR</v>
      </c>
      <c r="G6062" s="31">
        <v>45082</v>
      </c>
      <c r="H6062" s="31">
        <v>45082</v>
      </c>
      <c r="I6062" s="19"/>
      <c r="K6062" s="61" t="str">
        <f ca="1">LeaveTracker[[#This Row],[Days]]&amp;" "&amp;LeaveTracker[[#This Row],[Type of Leave]]</f>
        <v xml:space="preserve">1 </v>
      </c>
      <c r="L6062" s="23">
        <f ca="1">NETWORKDAYS(LeaveTracker[[#This Row],[Start Date]],LeaveTracker[[#This Row],[End Date]],lstHolidays)</f>
        <v>1</v>
      </c>
      <c r="M6062" s="27"/>
    </row>
    <row r="6063" spans="1:13" ht="30" customHeight="1" x14ac:dyDescent="0.3">
      <c r="A6063" s="27">
        <f t="shared" si="70"/>
        <v>2250</v>
      </c>
      <c r="B6063" s="31">
        <v>45086</v>
      </c>
      <c r="C6063" s="31">
        <v>45075</v>
      </c>
      <c r="D6063" s="19" t="s">
        <v>1964</v>
      </c>
      <c r="E6063" s="19" t="str">
        <f>IF(ISBLANK(LeaveTracker[[#This Row],[Employee Name]]),"-----",VLOOKUP(LeaveTracker[[#This Row],[Employee Name]],Employees[[Employee Name]:[Office]],7))</f>
        <v>ONT</v>
      </c>
      <c r="F6063" s="19" t="str">
        <f>IF(ISBLANK(LeaveTracker[[#This Row],[Employee Name]]),"-----",VLOOKUP(LeaveTracker[[#This Row],[Employee Name]],Employees[[Employee Name]:[Office]],6))</f>
        <v>REGULAR</v>
      </c>
      <c r="G6063" s="31">
        <v>45078</v>
      </c>
      <c r="H6063" s="31">
        <v>45107</v>
      </c>
      <c r="I6063" s="20" t="s">
        <v>81</v>
      </c>
      <c r="K6063" s="61" t="str">
        <f ca="1">LeaveTracker[[#This Row],[Days]]&amp;" "&amp;LeaveTracker[[#This Row],[Type of Leave]]</f>
        <v>22 SL</v>
      </c>
      <c r="L6063" s="23">
        <f ca="1">NETWORKDAYS(LeaveTracker[[#This Row],[Start Date]],LeaveTracker[[#This Row],[End Date]],lstHolidays)</f>
        <v>22</v>
      </c>
      <c r="M6063" s="27"/>
    </row>
    <row r="6064" spans="1:13" ht="30" customHeight="1" x14ac:dyDescent="0.3">
      <c r="A6064" s="27">
        <f t="shared" si="70"/>
        <v>2251</v>
      </c>
      <c r="B6064" s="31">
        <v>45086</v>
      </c>
      <c r="C6064" s="31">
        <v>45075</v>
      </c>
      <c r="D6064" s="19" t="s">
        <v>1877</v>
      </c>
      <c r="E6064" s="19" t="str">
        <f>IF(ISBLANK(LeaveTracker[[#This Row],[Employee Name]]),"-----",VLOOKUP(LeaveTracker[[#This Row],[Employee Name]],Employees[[Employee Name]:[Office]],7))</f>
        <v>TICC</v>
      </c>
      <c r="F6064" s="19" t="str">
        <f>IF(ISBLANK(LeaveTracker[[#This Row],[Employee Name]]),"-----",VLOOKUP(LeaveTracker[[#This Row],[Employee Name]],Employees[[Employee Name]:[Office]],6))</f>
        <v>CASUAL</v>
      </c>
      <c r="G6064" s="31">
        <v>45082</v>
      </c>
      <c r="H6064" s="31">
        <v>45082</v>
      </c>
      <c r="I6064" s="20" t="s">
        <v>298</v>
      </c>
      <c r="J6064" s="43" t="s">
        <v>1003</v>
      </c>
      <c r="K6064" s="61" t="str">
        <f ca="1">LeaveTracker[[#This Row],[Days]]&amp;" "&amp;LeaveTracker[[#This Row],[Type of Leave]]</f>
        <v>1 OTHER</v>
      </c>
      <c r="L6064" s="23">
        <f ca="1">NETWORKDAYS(LeaveTracker[[#This Row],[Start Date]],LeaveTracker[[#This Row],[End Date]],lstHolidays)</f>
        <v>1</v>
      </c>
      <c r="M6064" s="27"/>
    </row>
    <row r="6065" spans="1:13" ht="30" customHeight="1" x14ac:dyDescent="0.3">
      <c r="A6065" s="27">
        <f t="shared" si="70"/>
        <v>2252</v>
      </c>
      <c r="B6065" s="31">
        <v>45086</v>
      </c>
      <c r="C6065" s="31">
        <v>45082</v>
      </c>
      <c r="D6065" s="19" t="s">
        <v>2030</v>
      </c>
      <c r="E6065" s="19" t="str">
        <f>IF(ISBLANK(LeaveTracker[[#This Row],[Employee Name]]),"-----",VLOOKUP(LeaveTracker[[#This Row],[Employee Name]],Employees[[Employee Name]:[Office]],7))</f>
        <v>EDP</v>
      </c>
      <c r="F6065" s="19" t="str">
        <f>IF(ISBLANK(LeaveTracker[[#This Row],[Employee Name]]),"-----",VLOOKUP(LeaveTracker[[#This Row],[Employee Name]],Employees[[Employee Name]:[Office]],6))</f>
        <v>CASUAL</v>
      </c>
      <c r="G6065" s="31">
        <v>45078</v>
      </c>
      <c r="H6065" s="31">
        <v>45079</v>
      </c>
      <c r="I6065" s="20" t="s">
        <v>81</v>
      </c>
      <c r="K6065" s="61" t="str">
        <f ca="1">LeaveTracker[[#This Row],[Days]]&amp;" "&amp;LeaveTracker[[#This Row],[Type of Leave]]</f>
        <v>2 SL</v>
      </c>
      <c r="L6065" s="23">
        <f ca="1">NETWORKDAYS(LeaveTracker[[#This Row],[Start Date]],LeaveTracker[[#This Row],[End Date]],lstHolidays)</f>
        <v>2</v>
      </c>
      <c r="M6065" s="27"/>
    </row>
    <row r="6066" spans="1:13" ht="30" customHeight="1" x14ac:dyDescent="0.3">
      <c r="A6066" s="27">
        <f t="shared" si="70"/>
        <v>2253</v>
      </c>
      <c r="B6066" s="31">
        <v>45086</v>
      </c>
      <c r="C6066" s="31">
        <v>45080</v>
      </c>
      <c r="D6066" s="19" t="s">
        <v>1845</v>
      </c>
      <c r="E6066" s="19" t="str">
        <f>IF(ISBLANK(LeaveTracker[[#This Row],[Employee Name]]),"-----",VLOOKUP(LeaveTracker[[#This Row],[Employee Name]],Employees[[Employee Name]:[Office]],7))</f>
        <v>EEO/CITY MARKET</v>
      </c>
      <c r="F6066" s="19" t="str">
        <f>IF(ISBLANK(LeaveTracker[[#This Row],[Employee Name]]),"-----",VLOOKUP(LeaveTracker[[#This Row],[Employee Name]],Employees[[Employee Name]:[Office]],6))</f>
        <v>CASUAL</v>
      </c>
      <c r="G6066" s="31">
        <v>45078</v>
      </c>
      <c r="H6066" s="31">
        <v>45079</v>
      </c>
      <c r="I6066" s="20" t="s">
        <v>81</v>
      </c>
      <c r="K6066" s="61" t="str">
        <f ca="1">LeaveTracker[[#This Row],[Days]]&amp;" "&amp;LeaveTracker[[#This Row],[Type of Leave]]</f>
        <v>2 SL</v>
      </c>
      <c r="L6066" s="23">
        <f ca="1">NETWORKDAYS(LeaveTracker[[#This Row],[Start Date]],LeaveTracker[[#This Row],[End Date]],lstHolidays)</f>
        <v>2</v>
      </c>
      <c r="M6066" s="27"/>
    </row>
    <row r="6067" spans="1:13" ht="30" customHeight="1" x14ac:dyDescent="0.3">
      <c r="A6067" s="27">
        <f t="shared" si="70"/>
        <v>2254</v>
      </c>
      <c r="B6067" s="31">
        <v>45086</v>
      </c>
      <c r="C6067" s="31">
        <v>45079</v>
      </c>
      <c r="D6067" s="19" t="s">
        <v>1791</v>
      </c>
      <c r="E6067" s="19" t="str">
        <f>IF(ISBLANK(LeaveTracker[[#This Row],[Employee Name]]),"-----",VLOOKUP(LeaveTracker[[#This Row],[Employee Name]],Employees[[Employee Name]:[Office]],7))</f>
        <v>NUTRITION OFFICE</v>
      </c>
      <c r="F6067" s="19" t="str">
        <f>IF(ISBLANK(LeaveTracker[[#This Row],[Employee Name]]),"-----",VLOOKUP(LeaveTracker[[#This Row],[Employee Name]],Employees[[Employee Name]:[Office]],6))</f>
        <v>REGULAR</v>
      </c>
      <c r="G6067" s="31">
        <v>45049</v>
      </c>
      <c r="H6067" s="31">
        <v>45050</v>
      </c>
      <c r="I6067" s="20" t="s">
        <v>81</v>
      </c>
      <c r="K6067" s="61" t="str">
        <f ca="1">LeaveTracker[[#This Row],[Days]]&amp;" "&amp;LeaveTracker[[#This Row],[Type of Leave]]</f>
        <v>2 SL</v>
      </c>
      <c r="L6067" s="23">
        <f ca="1">NETWORKDAYS(LeaveTracker[[#This Row],[Start Date]],LeaveTracker[[#This Row],[End Date]],lstHolidays)</f>
        <v>2</v>
      </c>
      <c r="M6067" s="27"/>
    </row>
    <row r="6068" spans="1:13" ht="30" customHeight="1" x14ac:dyDescent="0.3">
      <c r="A6068" s="27">
        <f t="shared" si="70"/>
        <v>2255</v>
      </c>
      <c r="B6068" s="31">
        <v>45086</v>
      </c>
      <c r="C6068" s="31">
        <v>45079</v>
      </c>
      <c r="D6068" s="19" t="s">
        <v>1791</v>
      </c>
      <c r="E6068" s="19" t="str">
        <f>IF(ISBLANK(LeaveTracker[[#This Row],[Employee Name]]),"-----",VLOOKUP(LeaveTracker[[#This Row],[Employee Name]],Employees[[Employee Name]:[Office]],7))</f>
        <v>NUTRITION OFFICE</v>
      </c>
      <c r="F6068" s="19" t="str">
        <f>IF(ISBLANK(LeaveTracker[[#This Row],[Employee Name]]),"-----",VLOOKUP(LeaveTracker[[#This Row],[Employee Name]],Employees[[Employee Name]:[Office]],6))</f>
        <v>REGULAR</v>
      </c>
      <c r="G6068" s="31">
        <v>45053</v>
      </c>
      <c r="H6068" s="31">
        <v>45053</v>
      </c>
      <c r="I6068" s="20" t="s">
        <v>81</v>
      </c>
      <c r="K6068" s="61" t="str">
        <f ca="1">LeaveTracker[[#This Row],[Days]]&amp;" "&amp;LeaveTracker[[#This Row],[Type of Leave]]</f>
        <v>0 SL</v>
      </c>
      <c r="L6068" s="23">
        <f ca="1">NETWORKDAYS(LeaveTracker[[#This Row],[Start Date]],LeaveTracker[[#This Row],[End Date]],lstHolidays)</f>
        <v>0</v>
      </c>
      <c r="M6068" s="27"/>
    </row>
    <row r="6069" spans="1:13" ht="30" customHeight="1" x14ac:dyDescent="0.3">
      <c r="A6069" s="27">
        <f t="shared" si="70"/>
        <v>2256</v>
      </c>
      <c r="B6069" s="31">
        <v>45086</v>
      </c>
      <c r="C6069" s="31">
        <v>45079</v>
      </c>
      <c r="D6069" s="19" t="s">
        <v>1791</v>
      </c>
      <c r="E6069" s="19" t="str">
        <f>IF(ISBLANK(LeaveTracker[[#This Row],[Employee Name]]),"-----",VLOOKUP(LeaveTracker[[#This Row],[Employee Name]],Employees[[Employee Name]:[Office]],7))</f>
        <v>NUTRITION OFFICE</v>
      </c>
      <c r="F6069" s="19" t="str">
        <f>IF(ISBLANK(LeaveTracker[[#This Row],[Employee Name]]),"-----",VLOOKUP(LeaveTracker[[#This Row],[Employee Name]],Employees[[Employee Name]:[Office]],6))</f>
        <v>REGULAR</v>
      </c>
      <c r="G6069" s="31">
        <v>45055</v>
      </c>
      <c r="H6069" s="31">
        <v>45055</v>
      </c>
      <c r="I6069" s="20" t="s">
        <v>81</v>
      </c>
      <c r="K6069" s="61" t="str">
        <f ca="1">LeaveTracker[[#This Row],[Days]]&amp;" "&amp;LeaveTracker[[#This Row],[Type of Leave]]</f>
        <v>1 SL</v>
      </c>
      <c r="L6069" s="23">
        <f ca="1">NETWORKDAYS(LeaveTracker[[#This Row],[Start Date]],LeaveTracker[[#This Row],[End Date]],lstHolidays)</f>
        <v>1</v>
      </c>
      <c r="M6069" s="27"/>
    </row>
    <row r="6070" spans="1:13" ht="30" customHeight="1" x14ac:dyDescent="0.3">
      <c r="A6070" s="27">
        <f t="shared" si="70"/>
        <v>2257</v>
      </c>
      <c r="B6070" s="31">
        <v>45086</v>
      </c>
      <c r="C6070" s="31">
        <v>45078</v>
      </c>
      <c r="D6070" s="19" t="s">
        <v>1321</v>
      </c>
      <c r="E6070" s="19" t="str">
        <f>IF(ISBLANK(LeaveTracker[[#This Row],[Employee Name]]),"-----",VLOOKUP(LeaveTracker[[#This Row],[Employee Name]],Employees[[Employee Name]:[Office]],7))</f>
        <v>CHO</v>
      </c>
      <c r="F6070" s="19" t="str">
        <f>IF(ISBLANK(LeaveTracker[[#This Row],[Employee Name]]),"-----",VLOOKUP(LeaveTracker[[#This Row],[Employee Name]],Employees[[Employee Name]:[Office]],6))</f>
        <v>REGULAR</v>
      </c>
      <c r="G6070" s="31">
        <v>45077</v>
      </c>
      <c r="H6070" s="31">
        <v>45077</v>
      </c>
      <c r="I6070" s="20" t="s">
        <v>81</v>
      </c>
      <c r="K6070" s="61" t="str">
        <f ca="1">LeaveTracker[[#This Row],[Days]]&amp;" "&amp;LeaveTracker[[#This Row],[Type of Leave]]</f>
        <v>1 SL</v>
      </c>
      <c r="L6070" s="23">
        <f ca="1">NETWORKDAYS(LeaveTracker[[#This Row],[Start Date]],LeaveTracker[[#This Row],[End Date]],lstHolidays)</f>
        <v>1</v>
      </c>
      <c r="M6070" s="27"/>
    </row>
    <row r="6071" spans="1:13" ht="30" customHeight="1" x14ac:dyDescent="0.3">
      <c r="A6071" s="27">
        <f t="shared" si="70"/>
        <v>2258</v>
      </c>
      <c r="B6071" s="31">
        <v>45086</v>
      </c>
      <c r="C6071" s="31">
        <v>45071</v>
      </c>
      <c r="D6071" s="19" t="s">
        <v>1826</v>
      </c>
      <c r="E6071" s="19" t="str">
        <f>IF(ISBLANK(LeaveTracker[[#This Row],[Employee Name]]),"-----",VLOOKUP(LeaveTracker[[#This Row],[Employee Name]],Employees[[Employee Name]:[Office]],7))</f>
        <v>CHO</v>
      </c>
      <c r="F6071" s="19" t="str">
        <f>IF(ISBLANK(LeaveTracker[[#This Row],[Employee Name]]),"-----",VLOOKUP(LeaveTracker[[#This Row],[Employee Name]],Employees[[Employee Name]:[Office]],6))</f>
        <v>CASUAL</v>
      </c>
      <c r="G6071" s="31">
        <v>45070</v>
      </c>
      <c r="H6071" s="31">
        <v>45070</v>
      </c>
      <c r="I6071" s="20" t="s">
        <v>81</v>
      </c>
      <c r="K6071" s="61" t="str">
        <f ca="1">LeaveTracker[[#This Row],[Days]]&amp;" "&amp;LeaveTracker[[#This Row],[Type of Leave]]</f>
        <v>1 SL</v>
      </c>
      <c r="L6071" s="23">
        <f ca="1">NETWORKDAYS(LeaveTracker[[#This Row],[Start Date]],LeaveTracker[[#This Row],[End Date]],lstHolidays)</f>
        <v>1</v>
      </c>
      <c r="M6071" s="27"/>
    </row>
    <row r="6072" spans="1:13" ht="30" customHeight="1" x14ac:dyDescent="0.3">
      <c r="A6072" s="27">
        <f t="shared" si="70"/>
        <v>2259</v>
      </c>
      <c r="B6072" s="31">
        <v>45086</v>
      </c>
      <c r="C6072" s="31">
        <v>45077</v>
      </c>
      <c r="D6072" s="19" t="s">
        <v>1816</v>
      </c>
      <c r="E6072" s="19" t="str">
        <f>IF(ISBLANK(LeaveTracker[[#This Row],[Employee Name]]),"-----",VLOOKUP(LeaveTracker[[#This Row],[Employee Name]],Employees[[Employee Name]:[Office]],7))</f>
        <v>CHO</v>
      </c>
      <c r="F6072" s="19" t="str">
        <f>IF(ISBLANK(LeaveTracker[[#This Row],[Employee Name]]),"-----",VLOOKUP(LeaveTracker[[#This Row],[Employee Name]],Employees[[Employee Name]:[Office]],6))</f>
        <v>CASUAL</v>
      </c>
      <c r="G6072" s="31">
        <v>45086</v>
      </c>
      <c r="H6072" s="31">
        <v>45086</v>
      </c>
      <c r="I6072" s="20" t="s">
        <v>298</v>
      </c>
      <c r="K6072" s="61" t="str">
        <f ca="1">LeaveTracker[[#This Row],[Days]]&amp;" "&amp;LeaveTracker[[#This Row],[Type of Leave]]</f>
        <v>1 OTHER</v>
      </c>
      <c r="L6072" s="23">
        <f ca="1">NETWORKDAYS(LeaveTracker[[#This Row],[Start Date]],LeaveTracker[[#This Row],[End Date]],lstHolidays)</f>
        <v>1</v>
      </c>
      <c r="M6072" s="27"/>
    </row>
    <row r="6073" spans="1:13" ht="30" customHeight="1" x14ac:dyDescent="0.3">
      <c r="A6073" s="27">
        <f t="shared" si="70"/>
        <v>2260</v>
      </c>
      <c r="B6073" s="31">
        <v>45086</v>
      </c>
      <c r="C6073" s="31">
        <v>45077</v>
      </c>
      <c r="D6073" s="19" t="s">
        <v>1782</v>
      </c>
      <c r="E6073" s="19" t="str">
        <f>IF(ISBLANK(LeaveTracker[[#This Row],[Employee Name]]),"-----",VLOOKUP(LeaveTracker[[#This Row],[Employee Name]],Employees[[Employee Name]:[Office]],7))</f>
        <v>CHO</v>
      </c>
      <c r="F6073" s="19" t="str">
        <f>IF(ISBLANK(LeaveTracker[[#This Row],[Employee Name]]),"-----",VLOOKUP(LeaveTracker[[#This Row],[Employee Name]],Employees[[Employee Name]:[Office]],6))</f>
        <v>CASUAL</v>
      </c>
      <c r="G6073" s="31">
        <v>45076</v>
      </c>
      <c r="H6073" s="31">
        <v>45076</v>
      </c>
      <c r="I6073" s="20" t="s">
        <v>81</v>
      </c>
      <c r="K6073" s="61" t="str">
        <f ca="1">LeaveTracker[[#This Row],[Days]]&amp;" "&amp;LeaveTracker[[#This Row],[Type of Leave]]</f>
        <v>1 SL</v>
      </c>
      <c r="L6073" s="23">
        <f ca="1">NETWORKDAYS(LeaveTracker[[#This Row],[Start Date]],LeaveTracker[[#This Row],[End Date]],lstHolidays)</f>
        <v>1</v>
      </c>
      <c r="M6073" s="27"/>
    </row>
    <row r="6074" spans="1:13" ht="30" customHeight="1" x14ac:dyDescent="0.3">
      <c r="A6074" s="27">
        <f t="shared" si="70"/>
        <v>2261</v>
      </c>
      <c r="B6074" s="31">
        <v>45086</v>
      </c>
      <c r="C6074" s="31">
        <v>45083</v>
      </c>
      <c r="D6074" s="19" t="s">
        <v>1782</v>
      </c>
      <c r="E6074" s="19" t="str">
        <f>IF(ISBLANK(LeaveTracker[[#This Row],[Employee Name]]),"-----",VLOOKUP(LeaveTracker[[#This Row],[Employee Name]],Employees[[Employee Name]:[Office]],7))</f>
        <v>CHO</v>
      </c>
      <c r="F6074" s="19" t="str">
        <f>IF(ISBLANK(LeaveTracker[[#This Row],[Employee Name]]),"-----",VLOOKUP(LeaveTracker[[#This Row],[Employee Name]],Employees[[Employee Name]:[Office]],6))</f>
        <v>CASUAL</v>
      </c>
      <c r="G6074" s="31">
        <v>45082</v>
      </c>
      <c r="H6074" s="31">
        <v>45082</v>
      </c>
      <c r="I6074" s="20" t="s">
        <v>81</v>
      </c>
      <c r="K6074" s="61" t="str">
        <f ca="1">LeaveTracker[[#This Row],[Days]]&amp;" "&amp;LeaveTracker[[#This Row],[Type of Leave]]</f>
        <v>1 SL</v>
      </c>
      <c r="L6074" s="23">
        <f ca="1">NETWORKDAYS(LeaveTracker[[#This Row],[Start Date]],LeaveTracker[[#This Row],[End Date]],lstHolidays)</f>
        <v>1</v>
      </c>
      <c r="M6074" s="27"/>
    </row>
    <row r="6075" spans="1:13" ht="30" customHeight="1" x14ac:dyDescent="0.3">
      <c r="A6075" s="27">
        <f t="shared" si="70"/>
        <v>2262</v>
      </c>
      <c r="B6075" s="31">
        <v>45086</v>
      </c>
      <c r="C6075" s="31">
        <v>45075</v>
      </c>
      <c r="D6075" s="19" t="s">
        <v>1814</v>
      </c>
      <c r="E6075" s="19" t="str">
        <f>IF(ISBLANK(LeaveTracker[[#This Row],[Employee Name]]),"-----",VLOOKUP(LeaveTracker[[#This Row],[Employee Name]],Employees[[Employee Name]:[Office]],7))</f>
        <v>HOUSING</v>
      </c>
      <c r="F6075" s="19" t="str">
        <f>IF(ISBLANK(LeaveTracker[[#This Row],[Employee Name]]),"-----",VLOOKUP(LeaveTracker[[#This Row],[Employee Name]],Employees[[Employee Name]:[Office]],6))</f>
        <v>CASUAL</v>
      </c>
      <c r="G6075" s="31">
        <v>45070</v>
      </c>
      <c r="H6075" s="31">
        <v>45072</v>
      </c>
      <c r="I6075" s="20" t="s">
        <v>81</v>
      </c>
      <c r="K6075" s="61" t="str">
        <f ca="1">LeaveTracker[[#This Row],[Days]]&amp;" "&amp;LeaveTracker[[#This Row],[Type of Leave]]</f>
        <v>3 SL</v>
      </c>
      <c r="L6075" s="23">
        <f ca="1">NETWORKDAYS(LeaveTracker[[#This Row],[Start Date]],LeaveTracker[[#This Row],[End Date]],lstHolidays)</f>
        <v>3</v>
      </c>
      <c r="M6075" s="27"/>
    </row>
    <row r="6076" spans="1:13" ht="30" customHeight="1" x14ac:dyDescent="0.3">
      <c r="A6076" s="27">
        <f t="shared" si="70"/>
        <v>2263</v>
      </c>
      <c r="B6076" s="31">
        <v>45086</v>
      </c>
      <c r="C6076" s="31">
        <v>45080</v>
      </c>
      <c r="D6076" s="19" t="s">
        <v>1765</v>
      </c>
      <c r="E6076" s="19" t="str">
        <f>IF(ISBLANK(LeaveTracker[[#This Row],[Employee Name]]),"-----",VLOOKUP(LeaveTracker[[#This Row],[Employee Name]],Employees[[Employee Name]:[Office]],7))</f>
        <v>EEO/CITY MARKET</v>
      </c>
      <c r="F6076" s="19" t="str">
        <f>IF(ISBLANK(LeaveTracker[[#This Row],[Employee Name]]),"-----",VLOOKUP(LeaveTracker[[#This Row],[Employee Name]],Employees[[Employee Name]:[Office]],6))</f>
        <v>CASUAL</v>
      </c>
      <c r="G6076" s="31">
        <v>45096</v>
      </c>
      <c r="H6076" s="31">
        <v>45097</v>
      </c>
      <c r="I6076" s="20" t="s">
        <v>82</v>
      </c>
      <c r="K6076" s="61" t="str">
        <f ca="1">LeaveTracker[[#This Row],[Days]]&amp;" "&amp;LeaveTracker[[#This Row],[Type of Leave]]</f>
        <v>2 VL</v>
      </c>
      <c r="L6076" s="23">
        <f ca="1">NETWORKDAYS(LeaveTracker[[#This Row],[Start Date]],LeaveTracker[[#This Row],[End Date]],lstHolidays)</f>
        <v>2</v>
      </c>
      <c r="M6076" s="27"/>
    </row>
    <row r="6077" spans="1:13" ht="30" customHeight="1" x14ac:dyDescent="0.3">
      <c r="A6077" s="27">
        <f t="shared" si="70"/>
        <v>2264</v>
      </c>
      <c r="B6077" s="31">
        <v>45086</v>
      </c>
      <c r="C6077" s="31">
        <v>45080</v>
      </c>
      <c r="D6077" s="19" t="s">
        <v>1974</v>
      </c>
      <c r="E6077" s="19" t="str">
        <f>IF(ISBLANK(LeaveTracker[[#This Row],[Employee Name]]),"-----",VLOOKUP(LeaveTracker[[#This Row],[Employee Name]],Employees[[Employee Name]:[Office]],7))</f>
        <v>CENRO</v>
      </c>
      <c r="F6077" s="19">
        <f>IF(ISBLANK(LeaveTracker[[#This Row],[Employee Name]]),"-----",VLOOKUP(LeaveTracker[[#This Row],[Employee Name]],Employees[[Employee Name]:[Office]],6))</f>
        <v>0</v>
      </c>
      <c r="G6077" s="31">
        <v>45078</v>
      </c>
      <c r="H6077" s="31">
        <v>45078</v>
      </c>
      <c r="I6077" s="20" t="s">
        <v>81</v>
      </c>
      <c r="K6077" s="61" t="str">
        <f ca="1">LeaveTracker[[#This Row],[Days]]&amp;" "&amp;LeaveTracker[[#This Row],[Type of Leave]]</f>
        <v>1 SL</v>
      </c>
      <c r="L6077" s="23">
        <f ca="1">NETWORKDAYS(LeaveTracker[[#This Row],[Start Date]],LeaveTracker[[#This Row],[End Date]],lstHolidays)</f>
        <v>1</v>
      </c>
      <c r="M6077" s="27"/>
    </row>
    <row r="6078" spans="1:13" ht="30" customHeight="1" x14ac:dyDescent="0.3">
      <c r="A6078" s="27">
        <f t="shared" si="70"/>
        <v>2265</v>
      </c>
      <c r="B6078" s="31">
        <v>45086</v>
      </c>
      <c r="C6078" s="31">
        <v>45082</v>
      </c>
      <c r="D6078" s="19" t="s">
        <v>1976</v>
      </c>
      <c r="E6078" s="19" t="str">
        <f>IF(ISBLANK(LeaveTracker[[#This Row],[Employee Name]]),"-----",VLOOKUP(LeaveTracker[[#This Row],[Employee Name]],Employees[[Employee Name]:[Office]],7))</f>
        <v>TERMINAL</v>
      </c>
      <c r="F6078" s="19" t="str">
        <f>IF(ISBLANK(LeaveTracker[[#This Row],[Employee Name]]),"-----",VLOOKUP(LeaveTracker[[#This Row],[Employee Name]],Employees[[Employee Name]:[Office]],6))</f>
        <v>CASUAL</v>
      </c>
      <c r="G6078" s="31">
        <v>45079</v>
      </c>
      <c r="H6078" s="31">
        <v>45079</v>
      </c>
      <c r="I6078" s="20" t="s">
        <v>81</v>
      </c>
      <c r="K6078" s="61" t="str">
        <f ca="1">LeaveTracker[[#This Row],[Days]]&amp;" "&amp;LeaveTracker[[#This Row],[Type of Leave]]</f>
        <v>1 SL</v>
      </c>
      <c r="L6078" s="23">
        <f ca="1">NETWORKDAYS(LeaveTracker[[#This Row],[Start Date]],LeaveTracker[[#This Row],[End Date]],lstHolidays)</f>
        <v>1</v>
      </c>
      <c r="M6078" s="27"/>
    </row>
    <row r="6079" spans="1:13" ht="30" customHeight="1" x14ac:dyDescent="0.3">
      <c r="A6079" s="27">
        <f t="shared" si="70"/>
        <v>2266</v>
      </c>
      <c r="B6079" s="31">
        <v>45086</v>
      </c>
      <c r="C6079" s="31">
        <v>45084</v>
      </c>
      <c r="D6079" s="19" t="s">
        <v>2114</v>
      </c>
      <c r="E6079" s="19" t="str">
        <f>IF(ISBLANK(LeaveTracker[[#This Row],[Employee Name]]),"-----",VLOOKUP(LeaveTracker[[#This Row],[Employee Name]],Employees[[Employee Name]:[Office]],7))</f>
        <v>BPLO</v>
      </c>
      <c r="F6079" s="19">
        <f>IF(ISBLANK(LeaveTracker[[#This Row],[Employee Name]]),"-----",VLOOKUP(LeaveTracker[[#This Row],[Employee Name]],Employees[[Employee Name]:[Office]],6))</f>
        <v>0</v>
      </c>
      <c r="G6079" s="31">
        <v>45082</v>
      </c>
      <c r="H6079" s="31">
        <v>45083</v>
      </c>
      <c r="I6079" s="20" t="s">
        <v>81</v>
      </c>
      <c r="K6079" s="61" t="str">
        <f ca="1">LeaveTracker[[#This Row],[Days]]&amp;" "&amp;LeaveTracker[[#This Row],[Type of Leave]]</f>
        <v>2 SL</v>
      </c>
      <c r="L6079" s="23">
        <f ca="1">NETWORKDAYS(LeaveTracker[[#This Row],[Start Date]],LeaveTracker[[#This Row],[End Date]],lstHolidays)</f>
        <v>2</v>
      </c>
      <c r="M6079" s="27"/>
    </row>
    <row r="6080" spans="1:13" ht="30" customHeight="1" x14ac:dyDescent="0.3">
      <c r="A6080" s="27">
        <f t="shared" si="70"/>
        <v>2267</v>
      </c>
      <c r="B6080" s="31">
        <v>45086</v>
      </c>
      <c r="C6080" s="31">
        <v>45082</v>
      </c>
      <c r="D6080" s="19" t="s">
        <v>1851</v>
      </c>
      <c r="E6080" s="19" t="str">
        <f>IF(ISBLANK(LeaveTracker[[#This Row],[Employee Name]]),"-----",VLOOKUP(LeaveTracker[[#This Row],[Employee Name]],Employees[[Employee Name]:[Office]],7))</f>
        <v>BIR</v>
      </c>
      <c r="F6080" s="19" t="str">
        <f>IF(ISBLANK(LeaveTracker[[#This Row],[Employee Name]]),"-----",VLOOKUP(LeaveTracker[[#This Row],[Employee Name]],Employees[[Employee Name]:[Office]],6))</f>
        <v>CASUAL</v>
      </c>
      <c r="G6080" s="31">
        <v>45070</v>
      </c>
      <c r="H6080" s="31">
        <v>45070</v>
      </c>
      <c r="I6080" s="20" t="s">
        <v>298</v>
      </c>
      <c r="K6080" s="61" t="str">
        <f ca="1">LeaveTracker[[#This Row],[Days]]&amp;" "&amp;LeaveTracker[[#This Row],[Type of Leave]]</f>
        <v>1 OTHER</v>
      </c>
      <c r="L6080" s="23">
        <f ca="1">NETWORKDAYS(LeaveTracker[[#This Row],[Start Date]],LeaveTracker[[#This Row],[End Date]],lstHolidays)</f>
        <v>1</v>
      </c>
      <c r="M6080" s="27"/>
    </row>
    <row r="6081" spans="1:13" ht="30" customHeight="1" x14ac:dyDescent="0.3">
      <c r="A6081" s="27">
        <f t="shared" si="70"/>
        <v>2268</v>
      </c>
      <c r="B6081" s="31">
        <v>45086</v>
      </c>
      <c r="C6081" s="31">
        <v>45082</v>
      </c>
      <c r="D6081" s="19" t="s">
        <v>1851</v>
      </c>
      <c r="E6081" s="19" t="str">
        <f>IF(ISBLANK(LeaveTracker[[#This Row],[Employee Name]]),"-----",VLOOKUP(LeaveTracker[[#This Row],[Employee Name]],Employees[[Employee Name]:[Office]],7))</f>
        <v>BIR</v>
      </c>
      <c r="F6081" s="19" t="str">
        <f>IF(ISBLANK(LeaveTracker[[#This Row],[Employee Name]]),"-----",VLOOKUP(LeaveTracker[[#This Row],[Employee Name]],Employees[[Employee Name]:[Office]],6))</f>
        <v>CASUAL</v>
      </c>
      <c r="G6081" s="31">
        <v>45076</v>
      </c>
      <c r="H6081" s="31">
        <v>45076</v>
      </c>
      <c r="I6081" s="20" t="s">
        <v>298</v>
      </c>
      <c r="K6081" s="61" t="str">
        <f ca="1">LeaveTracker[[#This Row],[Days]]&amp;" "&amp;LeaveTracker[[#This Row],[Type of Leave]]</f>
        <v>1 OTHER</v>
      </c>
      <c r="L6081" s="23">
        <f ca="1">NETWORKDAYS(LeaveTracker[[#This Row],[Start Date]],LeaveTracker[[#This Row],[End Date]],lstHolidays)</f>
        <v>1</v>
      </c>
      <c r="M6081" s="27"/>
    </row>
    <row r="6082" spans="1:13" ht="30" customHeight="1" x14ac:dyDescent="0.3">
      <c r="A6082" s="27">
        <f t="shared" si="70"/>
        <v>2269</v>
      </c>
      <c r="B6082" s="31">
        <v>45086</v>
      </c>
      <c r="C6082" s="31">
        <v>45082</v>
      </c>
      <c r="D6082" s="19" t="s">
        <v>1851</v>
      </c>
      <c r="E6082" s="19" t="str">
        <f>IF(ISBLANK(LeaveTracker[[#This Row],[Employee Name]]),"-----",VLOOKUP(LeaveTracker[[#This Row],[Employee Name]],Employees[[Employee Name]:[Office]],7))</f>
        <v>BIR</v>
      </c>
      <c r="F6082" s="19" t="str">
        <f>IF(ISBLANK(LeaveTracker[[#This Row],[Employee Name]]),"-----",VLOOKUP(LeaveTracker[[#This Row],[Employee Name]],Employees[[Employee Name]:[Office]],6))</f>
        <v>CASUAL</v>
      </c>
      <c r="G6082" s="31">
        <v>45090</v>
      </c>
      <c r="H6082" s="31">
        <v>45093</v>
      </c>
      <c r="I6082" s="20" t="s">
        <v>82</v>
      </c>
      <c r="K6082" s="61" t="str">
        <f ca="1">LeaveTracker[[#This Row],[Days]]&amp;" "&amp;LeaveTracker[[#This Row],[Type of Leave]]</f>
        <v>4 VL</v>
      </c>
      <c r="L6082" s="23">
        <f ca="1">NETWORKDAYS(LeaveTracker[[#This Row],[Start Date]],LeaveTracker[[#This Row],[End Date]],lstHolidays)</f>
        <v>4</v>
      </c>
      <c r="M6082" s="27"/>
    </row>
    <row r="6083" spans="1:13" ht="30" customHeight="1" x14ac:dyDescent="0.3">
      <c r="A6083" s="27">
        <f t="shared" si="70"/>
        <v>2270</v>
      </c>
      <c r="B6083" s="31">
        <v>45086</v>
      </c>
      <c r="C6083" s="31">
        <v>45079</v>
      </c>
      <c r="D6083" s="19" t="s">
        <v>1927</v>
      </c>
      <c r="E6083" s="19" t="str">
        <f>IF(ISBLANK(LeaveTracker[[#This Row],[Employee Name]]),"-----",VLOOKUP(LeaveTracker[[#This Row],[Employee Name]],Employees[[Employee Name]:[Office]],7))</f>
        <v>INTERNAL</v>
      </c>
      <c r="F6083" s="19" t="str">
        <f>IF(ISBLANK(LeaveTracker[[#This Row],[Employee Name]]),"-----",VLOOKUP(LeaveTracker[[#This Row],[Employee Name]],Employees[[Employee Name]:[Office]],6))</f>
        <v>CASUAL</v>
      </c>
      <c r="G6083" s="31">
        <v>45078</v>
      </c>
      <c r="H6083" s="31">
        <v>45078</v>
      </c>
      <c r="I6083" s="20" t="s">
        <v>81</v>
      </c>
      <c r="K6083" s="61" t="str">
        <f ca="1">LeaveTracker[[#This Row],[Days]]&amp;" "&amp;LeaveTracker[[#This Row],[Type of Leave]]</f>
        <v>1 SL</v>
      </c>
      <c r="L6083" s="23">
        <f ca="1">NETWORKDAYS(LeaveTracker[[#This Row],[Start Date]],LeaveTracker[[#This Row],[End Date]],lstHolidays)</f>
        <v>1</v>
      </c>
      <c r="M6083" s="27"/>
    </row>
    <row r="6084" spans="1:13" ht="30" customHeight="1" x14ac:dyDescent="0.3">
      <c r="A6084" s="27">
        <f t="shared" si="70"/>
        <v>2271</v>
      </c>
      <c r="B6084" s="31">
        <v>45086</v>
      </c>
      <c r="C6084" s="31">
        <v>45078</v>
      </c>
      <c r="D6084" s="19" t="s">
        <v>1775</v>
      </c>
      <c r="E6084" s="19" t="str">
        <f>IF(ISBLANK(LeaveTracker[[#This Row],[Employee Name]]),"-----",VLOOKUP(LeaveTracker[[#This Row],[Employee Name]],Employees[[Employee Name]:[Office]],7))</f>
        <v>GSO</v>
      </c>
      <c r="F6084" s="19" t="str">
        <f>IF(ISBLANK(LeaveTracker[[#This Row],[Employee Name]]),"-----",VLOOKUP(LeaveTracker[[#This Row],[Employee Name]],Employees[[Employee Name]:[Office]],6))</f>
        <v>CASUAL</v>
      </c>
      <c r="G6084" s="31">
        <v>45085</v>
      </c>
      <c r="H6084" s="31">
        <v>45086</v>
      </c>
      <c r="I6084" s="20" t="s">
        <v>82</v>
      </c>
      <c r="K6084" s="61" t="str">
        <f ca="1">LeaveTracker[[#This Row],[Days]]&amp;" "&amp;LeaveTracker[[#This Row],[Type of Leave]]</f>
        <v>2 VL</v>
      </c>
      <c r="L6084" s="23">
        <f ca="1">NETWORKDAYS(LeaveTracker[[#This Row],[Start Date]],LeaveTracker[[#This Row],[End Date]],lstHolidays)</f>
        <v>2</v>
      </c>
      <c r="M6084" s="27"/>
    </row>
    <row r="6085" spans="1:13" ht="30" customHeight="1" x14ac:dyDescent="0.3">
      <c r="A6085" s="27">
        <f t="shared" si="70"/>
        <v>2272</v>
      </c>
      <c r="B6085" s="31">
        <v>45086</v>
      </c>
      <c r="C6085" s="31">
        <v>45078</v>
      </c>
      <c r="D6085" s="19" t="s">
        <v>1879</v>
      </c>
      <c r="E6085" s="19" t="str">
        <f>IF(ISBLANK(LeaveTracker[[#This Row],[Employee Name]]),"-----",VLOOKUP(LeaveTracker[[#This Row],[Employee Name]],Employees[[Employee Name]:[Office]],7))</f>
        <v>TICC</v>
      </c>
      <c r="F6085" s="19" t="str">
        <f>IF(ISBLANK(LeaveTracker[[#This Row],[Employee Name]]),"-----",VLOOKUP(LeaveTracker[[#This Row],[Employee Name]],Employees[[Employee Name]:[Office]],6))</f>
        <v>CASUAL</v>
      </c>
      <c r="G6085" s="31">
        <v>45074</v>
      </c>
      <c r="H6085" s="31">
        <v>45074</v>
      </c>
      <c r="I6085" s="20" t="s">
        <v>81</v>
      </c>
      <c r="K6085" s="61" t="str">
        <f ca="1">LeaveTracker[[#This Row],[Days]]&amp;" "&amp;LeaveTracker[[#This Row],[Type of Leave]]</f>
        <v>0 SL</v>
      </c>
      <c r="L6085" s="23">
        <f ca="1">NETWORKDAYS(LeaveTracker[[#This Row],[Start Date]],LeaveTracker[[#This Row],[End Date]],lstHolidays)</f>
        <v>0</v>
      </c>
      <c r="M6085" s="27"/>
    </row>
    <row r="6086" spans="1:13" ht="30" customHeight="1" x14ac:dyDescent="0.3">
      <c r="A6086" s="27">
        <f t="shared" si="70"/>
        <v>2273</v>
      </c>
      <c r="B6086" s="31">
        <v>45086</v>
      </c>
      <c r="C6086" s="31">
        <v>45075</v>
      </c>
      <c r="D6086" s="19" t="s">
        <v>1867</v>
      </c>
      <c r="E6086" s="19" t="str">
        <f>IF(ISBLANK(LeaveTracker[[#This Row],[Employee Name]]),"-----",VLOOKUP(LeaveTracker[[#This Row],[Employee Name]],Employees[[Employee Name]:[Office]],7))</f>
        <v>TCSNHS-ISHS</v>
      </c>
      <c r="F6086" s="19" t="str">
        <f>IF(ISBLANK(LeaveTracker[[#This Row],[Employee Name]]),"-----",VLOOKUP(LeaveTracker[[#This Row],[Employee Name]],Employees[[Employee Name]:[Office]],6))</f>
        <v>CASUAL</v>
      </c>
      <c r="G6086" s="31">
        <v>45077</v>
      </c>
      <c r="H6086" s="31">
        <v>45077</v>
      </c>
      <c r="I6086" s="20" t="s">
        <v>82</v>
      </c>
      <c r="K6086" s="61" t="str">
        <f ca="1">LeaveTracker[[#This Row],[Days]]&amp;" "&amp;LeaveTracker[[#This Row],[Type of Leave]]</f>
        <v>1 VL</v>
      </c>
      <c r="L6086" s="23">
        <f ca="1">NETWORKDAYS(LeaveTracker[[#This Row],[Start Date]],LeaveTracker[[#This Row],[End Date]],lstHolidays)</f>
        <v>1</v>
      </c>
      <c r="M6086" s="27"/>
    </row>
    <row r="6087" spans="1:13" ht="30" customHeight="1" x14ac:dyDescent="0.3">
      <c r="A6087" s="27">
        <f t="shared" si="70"/>
        <v>2274</v>
      </c>
      <c r="B6087" s="31">
        <v>45086</v>
      </c>
      <c r="C6087" s="31">
        <v>45078</v>
      </c>
      <c r="D6087" s="20" t="s">
        <v>1817</v>
      </c>
      <c r="E6087" s="19" t="str">
        <f>IF(ISBLANK(LeaveTracker[[#This Row],[Employee Name]]),"-----",VLOOKUP(LeaveTracker[[#This Row],[Employee Name]],Employees[[Employee Name]:[Office]],7))</f>
        <v>TCNHS</v>
      </c>
      <c r="F6087" s="19" t="str">
        <f>IF(ISBLANK(LeaveTracker[[#This Row],[Employee Name]]),"-----",VLOOKUP(LeaveTracker[[#This Row],[Employee Name]],Employees[[Employee Name]:[Office]],6))</f>
        <v>CASUAL</v>
      </c>
      <c r="G6087" s="31">
        <v>45077</v>
      </c>
      <c r="H6087" s="31">
        <v>45077</v>
      </c>
      <c r="I6087" s="20" t="s">
        <v>81</v>
      </c>
      <c r="K6087" s="61" t="str">
        <f ca="1">LeaveTracker[[#This Row],[Days]]&amp;" "&amp;LeaveTracker[[#This Row],[Type of Leave]]</f>
        <v>1 SL</v>
      </c>
      <c r="L6087" s="23">
        <f ca="1">NETWORKDAYS(LeaveTracker[[#This Row],[Start Date]],LeaveTracker[[#This Row],[End Date]],lstHolidays)</f>
        <v>1</v>
      </c>
      <c r="M6087" s="27"/>
    </row>
    <row r="6088" spans="1:13" ht="30" customHeight="1" x14ac:dyDescent="0.3">
      <c r="A6088" s="27">
        <f t="shared" si="70"/>
        <v>2275</v>
      </c>
      <c r="B6088" s="31">
        <v>45086</v>
      </c>
      <c r="C6088" s="31">
        <v>45072</v>
      </c>
      <c r="D6088" s="19" t="s">
        <v>1811</v>
      </c>
      <c r="E6088" s="19" t="str">
        <f>IF(ISBLANK(LeaveTracker[[#This Row],[Employee Name]]),"-----",VLOOKUP(LeaveTracker[[#This Row],[Employee Name]],Employees[[Employee Name]:[Office]],7))</f>
        <v>TCNHS</v>
      </c>
      <c r="F6088" s="19" t="str">
        <f>IF(ISBLANK(LeaveTracker[[#This Row],[Employee Name]]),"-----",VLOOKUP(LeaveTracker[[#This Row],[Employee Name]],Employees[[Employee Name]:[Office]],6))</f>
        <v>CASUAL</v>
      </c>
      <c r="G6088" s="31">
        <v>45069</v>
      </c>
      <c r="H6088" s="31">
        <v>45071</v>
      </c>
      <c r="I6088" s="20" t="s">
        <v>81</v>
      </c>
      <c r="K6088" s="61" t="str">
        <f ca="1">LeaveTracker[[#This Row],[Days]]&amp;" "&amp;LeaveTracker[[#This Row],[Type of Leave]]</f>
        <v>3 SL</v>
      </c>
      <c r="L6088" s="23">
        <f ca="1">NETWORKDAYS(LeaveTracker[[#This Row],[Start Date]],LeaveTracker[[#This Row],[End Date]],lstHolidays)</f>
        <v>3</v>
      </c>
      <c r="M6088" s="27"/>
    </row>
    <row r="6089" spans="1:13" ht="30" customHeight="1" x14ac:dyDescent="0.3">
      <c r="A6089" s="27">
        <f t="shared" si="70"/>
        <v>2276</v>
      </c>
      <c r="B6089" s="31">
        <v>45086</v>
      </c>
      <c r="C6089" s="31">
        <v>45075</v>
      </c>
      <c r="D6089" s="19" t="s">
        <v>1811</v>
      </c>
      <c r="E6089" s="19" t="str">
        <f>IF(ISBLANK(LeaveTracker[[#This Row],[Employee Name]]),"-----",VLOOKUP(LeaveTracker[[#This Row],[Employee Name]],Employees[[Employee Name]:[Office]],7))</f>
        <v>TCNHS</v>
      </c>
      <c r="F6089" s="19" t="str">
        <f>IF(ISBLANK(LeaveTracker[[#This Row],[Employee Name]]),"-----",VLOOKUP(LeaveTracker[[#This Row],[Employee Name]],Employees[[Employee Name]:[Office]],6))</f>
        <v>CASUAL</v>
      </c>
      <c r="G6089" s="31">
        <v>45072</v>
      </c>
      <c r="H6089" s="31">
        <v>45072</v>
      </c>
      <c r="I6089" s="20" t="s">
        <v>81</v>
      </c>
      <c r="K6089" s="61" t="str">
        <f ca="1">LeaveTracker[[#This Row],[Days]]&amp;" "&amp;LeaveTracker[[#This Row],[Type of Leave]]</f>
        <v>1 SL</v>
      </c>
      <c r="L6089" s="23">
        <f ca="1">NETWORKDAYS(LeaveTracker[[#This Row],[Start Date]],LeaveTracker[[#This Row],[End Date]],lstHolidays)</f>
        <v>1</v>
      </c>
      <c r="M6089" s="27"/>
    </row>
    <row r="6090" spans="1:13" ht="30" customHeight="1" x14ac:dyDescent="0.3">
      <c r="A6090" s="27">
        <f t="shared" si="70"/>
        <v>2277</v>
      </c>
      <c r="B6090" s="31">
        <v>45086</v>
      </c>
      <c r="C6090" s="31">
        <v>45068</v>
      </c>
      <c r="D6090" s="19" t="s">
        <v>1811</v>
      </c>
      <c r="E6090" s="19" t="str">
        <f>IF(ISBLANK(LeaveTracker[[#This Row],[Employee Name]]),"-----",VLOOKUP(LeaveTracker[[#This Row],[Employee Name]],Employees[[Employee Name]:[Office]],7))</f>
        <v>TCNHS</v>
      </c>
      <c r="F6090" s="19" t="str">
        <f>IF(ISBLANK(LeaveTracker[[#This Row],[Employee Name]]),"-----",VLOOKUP(LeaveTracker[[#This Row],[Employee Name]],Employees[[Employee Name]:[Office]],6))</f>
        <v>CASUAL</v>
      </c>
      <c r="G6090" s="31">
        <v>45063</v>
      </c>
      <c r="H6090" s="31">
        <v>45063</v>
      </c>
      <c r="I6090" s="20" t="s">
        <v>81</v>
      </c>
      <c r="K6090" s="61" t="str">
        <f ca="1">LeaveTracker[[#This Row],[Days]]&amp;" "&amp;LeaveTracker[[#This Row],[Type of Leave]]</f>
        <v>1 SL</v>
      </c>
      <c r="L6090" s="23">
        <f ca="1">NETWORKDAYS(LeaveTracker[[#This Row],[Start Date]],LeaveTracker[[#This Row],[End Date]],lstHolidays)</f>
        <v>1</v>
      </c>
      <c r="M6090" s="27"/>
    </row>
    <row r="6091" spans="1:13" ht="30" customHeight="1" x14ac:dyDescent="0.3">
      <c r="A6091" s="27">
        <f t="shared" si="70"/>
        <v>2278</v>
      </c>
      <c r="B6091" s="31">
        <v>45086</v>
      </c>
      <c r="C6091" s="31">
        <v>45065</v>
      </c>
      <c r="D6091" s="19" t="s">
        <v>1938</v>
      </c>
      <c r="E6091" s="19" t="str">
        <f>IF(ISBLANK(LeaveTracker[[#This Row],[Employee Name]]),"-----",VLOOKUP(LeaveTracker[[#This Row],[Employee Name]],Employees[[Employee Name]:[Office]],7))</f>
        <v>HOUSING</v>
      </c>
      <c r="F6091" s="19" t="str">
        <f>IF(ISBLANK(LeaveTracker[[#This Row],[Employee Name]]),"-----",VLOOKUP(LeaveTracker[[#This Row],[Employee Name]],Employees[[Employee Name]:[Office]],6))</f>
        <v>CASUAL</v>
      </c>
      <c r="G6091" s="31">
        <v>45072</v>
      </c>
      <c r="H6091" s="31">
        <v>45072</v>
      </c>
      <c r="I6091" s="20" t="s">
        <v>298</v>
      </c>
      <c r="J6091" s="43" t="s">
        <v>1003</v>
      </c>
      <c r="K6091" s="61" t="str">
        <f ca="1">LeaveTracker[[#This Row],[Days]]&amp;" "&amp;LeaveTracker[[#This Row],[Type of Leave]]</f>
        <v>1 OTHER</v>
      </c>
      <c r="L6091" s="23">
        <f ca="1">NETWORKDAYS(LeaveTracker[[#This Row],[Start Date]],LeaveTracker[[#This Row],[End Date]],lstHolidays)</f>
        <v>1</v>
      </c>
      <c r="M6091" s="27"/>
    </row>
    <row r="6092" spans="1:13" ht="30" customHeight="1" x14ac:dyDescent="0.3">
      <c r="A6092" s="27">
        <f t="shared" si="70"/>
        <v>2279</v>
      </c>
      <c r="B6092" s="31">
        <v>45086</v>
      </c>
      <c r="C6092" s="31">
        <v>45082</v>
      </c>
      <c r="D6092" s="19" t="s">
        <v>1938</v>
      </c>
      <c r="E6092" s="19" t="str">
        <f>IF(ISBLANK(LeaveTracker[[#This Row],[Employee Name]]),"-----",VLOOKUP(LeaveTracker[[#This Row],[Employee Name]],Employees[[Employee Name]:[Office]],7))</f>
        <v>HOUSING</v>
      </c>
      <c r="F6092" s="19" t="str">
        <f>IF(ISBLANK(LeaveTracker[[#This Row],[Employee Name]]),"-----",VLOOKUP(LeaveTracker[[#This Row],[Employee Name]],Employees[[Employee Name]:[Office]],6))</f>
        <v>CASUAL</v>
      </c>
      <c r="G6092" s="31">
        <v>45075</v>
      </c>
      <c r="H6092" s="31">
        <v>45077</v>
      </c>
      <c r="I6092" s="31" t="s">
        <v>81</v>
      </c>
      <c r="K6092" s="61" t="str">
        <f ca="1">LeaveTracker[[#This Row],[Days]]&amp;" "&amp;LeaveTracker[[#This Row],[Type of Leave]]</f>
        <v>3 SL</v>
      </c>
      <c r="L6092" s="23">
        <f ca="1">NETWORKDAYS(LeaveTracker[[#This Row],[Start Date]],LeaveTracker[[#This Row],[End Date]],lstHolidays)</f>
        <v>3</v>
      </c>
      <c r="M6092" s="27"/>
    </row>
    <row r="6093" spans="1:13" ht="30" customHeight="1" x14ac:dyDescent="0.3">
      <c r="A6093" s="27">
        <f t="shared" si="70"/>
        <v>2280</v>
      </c>
      <c r="B6093" s="31">
        <v>45086</v>
      </c>
      <c r="C6093" s="31">
        <v>45072</v>
      </c>
      <c r="D6093" s="19" t="s">
        <v>1787</v>
      </c>
      <c r="E6093" s="19" t="str">
        <f>IF(ISBLANK(LeaveTracker[[#This Row],[Employee Name]]),"-----",VLOOKUP(LeaveTracker[[#This Row],[Employee Name]],Employees[[Employee Name]:[Office]],7))</f>
        <v>MAHOGANY MARKET</v>
      </c>
      <c r="F6093" s="19" t="str">
        <f>IF(ISBLANK(LeaveTracker[[#This Row],[Employee Name]]),"-----",VLOOKUP(LeaveTracker[[#This Row],[Employee Name]],Employees[[Employee Name]:[Office]],6))</f>
        <v>CASUAL</v>
      </c>
      <c r="G6093" s="31">
        <v>45071</v>
      </c>
      <c r="H6093" s="31">
        <v>45107</v>
      </c>
      <c r="I6093" s="20" t="s">
        <v>81</v>
      </c>
      <c r="K6093" s="61" t="str">
        <f ca="1">LeaveTracker[[#This Row],[Days]]&amp;" "&amp;LeaveTracker[[#This Row],[Type of Leave]]</f>
        <v>27 SL</v>
      </c>
      <c r="L6093" s="23">
        <f ca="1">NETWORKDAYS(LeaveTracker[[#This Row],[Start Date]],LeaveTracker[[#This Row],[End Date]],lstHolidays)</f>
        <v>27</v>
      </c>
      <c r="M6093" s="27"/>
    </row>
    <row r="6094" spans="1:13" ht="30" customHeight="1" x14ac:dyDescent="0.3">
      <c r="A6094" s="27">
        <f t="shared" si="70"/>
        <v>2281</v>
      </c>
      <c r="B6094" s="31">
        <v>45086</v>
      </c>
      <c r="C6094" s="31">
        <v>45078</v>
      </c>
      <c r="D6094" s="19" t="s">
        <v>1823</v>
      </c>
      <c r="E6094" s="19" t="str">
        <f>IF(ISBLANK(LeaveTracker[[#This Row],[Employee Name]]),"-----",VLOOKUP(LeaveTracker[[#This Row],[Employee Name]],Employees[[Employee Name]:[Office]],7))</f>
        <v>TICC</v>
      </c>
      <c r="F6094" s="19" t="str">
        <f>IF(ISBLANK(LeaveTracker[[#This Row],[Employee Name]]),"-----",VLOOKUP(LeaveTracker[[#This Row],[Employee Name]],Employees[[Employee Name]:[Office]],6))</f>
        <v>CASUAL</v>
      </c>
      <c r="G6094" s="31">
        <v>45071</v>
      </c>
      <c r="H6094" s="31">
        <v>45071</v>
      </c>
      <c r="I6094" s="20" t="s">
        <v>81</v>
      </c>
      <c r="K6094" s="61" t="str">
        <f ca="1">LeaveTracker[[#This Row],[Days]]&amp;" "&amp;LeaveTracker[[#This Row],[Type of Leave]]</f>
        <v>1 SL</v>
      </c>
      <c r="L6094" s="23">
        <f ca="1">NETWORKDAYS(LeaveTracker[[#This Row],[Start Date]],LeaveTracker[[#This Row],[End Date]],lstHolidays)</f>
        <v>1</v>
      </c>
      <c r="M6094" s="27"/>
    </row>
    <row r="6095" spans="1:13" ht="30" customHeight="1" x14ac:dyDescent="0.3">
      <c r="A6095" s="27">
        <f t="shared" si="70"/>
        <v>2282</v>
      </c>
      <c r="B6095" s="31">
        <v>45086</v>
      </c>
      <c r="C6095" s="31">
        <v>45079</v>
      </c>
      <c r="D6095" s="19" t="s">
        <v>1801</v>
      </c>
      <c r="E6095" s="19" t="str">
        <f>IF(ISBLANK(LeaveTracker[[#This Row],[Employee Name]]),"-----",VLOOKUP(LeaveTracker[[#This Row],[Employee Name]],Employees[[Employee Name]:[Office]],7))</f>
        <v>CENRO</v>
      </c>
      <c r="F6095" s="19" t="str">
        <f>IF(ISBLANK(LeaveTracker[[#This Row],[Employee Name]]),"-----",VLOOKUP(LeaveTracker[[#This Row],[Employee Name]],Employees[[Employee Name]:[Office]],6))</f>
        <v>CASUAL</v>
      </c>
      <c r="G6095" s="31">
        <v>45068</v>
      </c>
      <c r="H6095" s="31">
        <v>45072</v>
      </c>
      <c r="I6095" s="20" t="s">
        <v>81</v>
      </c>
      <c r="K6095" s="61" t="str">
        <f ca="1">LeaveTracker[[#This Row],[Days]]&amp;" "&amp;LeaveTracker[[#This Row],[Type of Leave]]</f>
        <v>5 SL</v>
      </c>
      <c r="L6095" s="23">
        <f ca="1">NETWORKDAYS(LeaveTracker[[#This Row],[Start Date]],LeaveTracker[[#This Row],[End Date]],lstHolidays)</f>
        <v>5</v>
      </c>
      <c r="M6095" s="27"/>
    </row>
    <row r="6096" spans="1:13" ht="30" customHeight="1" x14ac:dyDescent="0.3">
      <c r="A6096" s="27">
        <f t="shared" si="70"/>
        <v>2283</v>
      </c>
      <c r="B6096" s="31">
        <v>45086</v>
      </c>
      <c r="C6096" s="31">
        <v>45075</v>
      </c>
      <c r="D6096" s="19" t="s">
        <v>925</v>
      </c>
      <c r="E6096" s="19" t="str">
        <f>IF(ISBLANK(LeaveTracker[[#This Row],[Employee Name]]),"-----",VLOOKUP(LeaveTracker[[#This Row],[Employee Name]],Employees[[Employee Name]:[Office]],7))</f>
        <v>TCNHS</v>
      </c>
      <c r="F6096" s="19" t="str">
        <f>IF(ISBLANK(LeaveTracker[[#This Row],[Employee Name]]),"-----",VLOOKUP(LeaveTracker[[#This Row],[Employee Name]],Employees[[Employee Name]:[Office]],6))</f>
        <v>REGULAR</v>
      </c>
      <c r="G6096" s="31">
        <v>45071</v>
      </c>
      <c r="H6096" s="31">
        <v>45072</v>
      </c>
      <c r="I6096" s="20" t="s">
        <v>81</v>
      </c>
      <c r="K6096" s="61" t="str">
        <f ca="1">LeaveTracker[[#This Row],[Days]]&amp;" "&amp;LeaveTracker[[#This Row],[Type of Leave]]</f>
        <v>2 SL</v>
      </c>
      <c r="L6096" s="23">
        <f ca="1">NETWORKDAYS(LeaveTracker[[#This Row],[Start Date]],LeaveTracker[[#This Row],[End Date]],lstHolidays)</f>
        <v>2</v>
      </c>
      <c r="M6096" s="27"/>
    </row>
    <row r="6097" spans="1:13" ht="30" customHeight="1" x14ac:dyDescent="0.3">
      <c r="A6097" s="27">
        <f t="shared" si="70"/>
        <v>2284</v>
      </c>
      <c r="B6097" s="31">
        <v>45086</v>
      </c>
      <c r="C6097" s="31">
        <v>45078</v>
      </c>
      <c r="D6097" s="19" t="s">
        <v>1739</v>
      </c>
      <c r="E6097" s="19" t="str">
        <f>IF(ISBLANK(LeaveTracker[[#This Row],[Employee Name]]),"-----",VLOOKUP(LeaveTracker[[#This Row],[Employee Name]],Employees[[Employee Name]:[Office]],7))</f>
        <v>TCNHS-ISHS</v>
      </c>
      <c r="F6097" s="19" t="str">
        <f>IF(ISBLANK(LeaveTracker[[#This Row],[Employee Name]]),"-----",VLOOKUP(LeaveTracker[[#This Row],[Employee Name]],Employees[[Employee Name]:[Office]],6))</f>
        <v>CASUAL</v>
      </c>
      <c r="G6097" s="31">
        <v>45077</v>
      </c>
      <c r="H6097" s="31">
        <v>45077</v>
      </c>
      <c r="I6097" s="20" t="s">
        <v>81</v>
      </c>
      <c r="K6097" s="61" t="str">
        <f ca="1">LeaveTracker[[#This Row],[Days]]&amp;" "&amp;LeaveTracker[[#This Row],[Type of Leave]]</f>
        <v>1 SL</v>
      </c>
      <c r="L6097" s="23">
        <f ca="1">NETWORKDAYS(LeaveTracker[[#This Row],[Start Date]],LeaveTracker[[#This Row],[End Date]],lstHolidays)</f>
        <v>1</v>
      </c>
      <c r="M6097" s="27"/>
    </row>
    <row r="6098" spans="1:13" ht="30" customHeight="1" x14ac:dyDescent="0.3">
      <c r="A6098" s="27">
        <f t="shared" si="70"/>
        <v>2285</v>
      </c>
      <c r="B6098" s="31">
        <v>45086</v>
      </c>
      <c r="C6098" s="31">
        <v>45077</v>
      </c>
      <c r="D6098" s="19" t="s">
        <v>2356</v>
      </c>
      <c r="E6098" s="19" t="str">
        <f>IF(ISBLANK(LeaveTracker[[#This Row],[Employee Name]]),"-----",VLOOKUP(LeaveTracker[[#This Row],[Employee Name]],Employees[[Employee Name]:[Office]],7))</f>
        <v>CPDO</v>
      </c>
      <c r="F6098" s="19">
        <f>IF(ISBLANK(LeaveTracker[[#This Row],[Employee Name]]),"-----",VLOOKUP(LeaveTracker[[#This Row],[Employee Name]],Employees[[Employee Name]:[Office]],6))</f>
        <v>0</v>
      </c>
      <c r="G6098" s="31">
        <v>45076</v>
      </c>
      <c r="H6098" s="31">
        <v>45076</v>
      </c>
      <c r="I6098" s="20" t="s">
        <v>81</v>
      </c>
      <c r="K6098" s="61" t="str">
        <f ca="1">LeaveTracker[[#This Row],[Days]]&amp;" "&amp;LeaveTracker[[#This Row],[Type of Leave]]</f>
        <v>1 SL</v>
      </c>
      <c r="L6098" s="23">
        <f ca="1">NETWORKDAYS(LeaveTracker[[#This Row],[Start Date]],LeaveTracker[[#This Row],[End Date]],lstHolidays)</f>
        <v>1</v>
      </c>
      <c r="M6098" s="27"/>
    </row>
    <row r="6099" spans="1:13" ht="30" customHeight="1" x14ac:dyDescent="0.3">
      <c r="A6099" s="27">
        <f t="shared" si="70"/>
        <v>2286</v>
      </c>
      <c r="B6099" s="31">
        <v>45086</v>
      </c>
      <c r="C6099" s="31">
        <v>45084</v>
      </c>
      <c r="D6099" s="19" t="s">
        <v>2356</v>
      </c>
      <c r="E6099" s="19" t="str">
        <f>IF(ISBLANK(LeaveTracker[[#This Row],[Employee Name]]),"-----",VLOOKUP(LeaveTracker[[#This Row],[Employee Name]],Employees[[Employee Name]:[Office]],7))</f>
        <v>CPDO</v>
      </c>
      <c r="F6099" s="19">
        <f>IF(ISBLANK(LeaveTracker[[#This Row],[Employee Name]]),"-----",VLOOKUP(LeaveTracker[[#This Row],[Employee Name]],Employees[[Employee Name]:[Office]],6))</f>
        <v>0</v>
      </c>
      <c r="G6099" s="24">
        <v>45090</v>
      </c>
      <c r="H6099" s="24">
        <v>45090</v>
      </c>
      <c r="I6099" s="20" t="s">
        <v>82</v>
      </c>
      <c r="K6099" s="61" t="str">
        <f ca="1">LeaveTracker[[#This Row],[Days]]&amp;" "&amp;LeaveTracker[[#This Row],[Type of Leave]]</f>
        <v>1 VL</v>
      </c>
      <c r="L6099" s="23">
        <f ca="1">NETWORKDAYS(LeaveTracker[[#This Row],[Start Date]],LeaveTracker[[#This Row],[End Date]],lstHolidays)</f>
        <v>1</v>
      </c>
      <c r="M6099" s="27"/>
    </row>
    <row r="6100" spans="1:13" ht="30" customHeight="1" x14ac:dyDescent="0.3">
      <c r="A6100" s="27">
        <f t="shared" si="70"/>
        <v>2287</v>
      </c>
      <c r="B6100" s="31">
        <v>45086</v>
      </c>
      <c r="C6100" s="31">
        <v>45084</v>
      </c>
      <c r="D6100" s="19" t="s">
        <v>2356</v>
      </c>
      <c r="E6100" s="19" t="str">
        <f>IF(ISBLANK(LeaveTracker[[#This Row],[Employee Name]]),"-----",VLOOKUP(LeaveTracker[[#This Row],[Employee Name]],Employees[[Employee Name]:[Office]],7))</f>
        <v>CPDO</v>
      </c>
      <c r="F6100" s="19">
        <f>IF(ISBLANK(LeaveTracker[[#This Row],[Employee Name]]),"-----",VLOOKUP(LeaveTracker[[#This Row],[Employee Name]],Employees[[Employee Name]:[Office]],6))</f>
        <v>0</v>
      </c>
      <c r="G6100" s="24">
        <v>45097</v>
      </c>
      <c r="H6100" s="24">
        <v>45097</v>
      </c>
      <c r="I6100" s="20" t="s">
        <v>82</v>
      </c>
      <c r="K6100" s="61" t="str">
        <f ca="1">LeaveTracker[[#This Row],[Days]]&amp;" "&amp;LeaveTracker[[#This Row],[Type of Leave]]</f>
        <v>1 VL</v>
      </c>
      <c r="L6100" s="23">
        <f ca="1">NETWORKDAYS(LeaveTracker[[#This Row],[Start Date]],LeaveTracker[[#This Row],[End Date]],lstHolidays)</f>
        <v>1</v>
      </c>
      <c r="M6100" s="27"/>
    </row>
    <row r="6101" spans="1:13" ht="30" customHeight="1" x14ac:dyDescent="0.3">
      <c r="A6101" s="27">
        <f t="shared" si="70"/>
        <v>2288</v>
      </c>
      <c r="B6101" s="31">
        <v>45086</v>
      </c>
      <c r="C6101" s="31">
        <v>45084</v>
      </c>
      <c r="D6101" s="19" t="s">
        <v>2290</v>
      </c>
      <c r="E6101" s="19" t="str">
        <f>IF(ISBLANK(LeaveTracker[[#This Row],[Employee Name]]),"-----",VLOOKUP(LeaveTracker[[#This Row],[Employee Name]],Employees[[Employee Name]:[Office]],7))</f>
        <v>OSP</v>
      </c>
      <c r="F6101" s="19">
        <f>IF(ISBLANK(LeaveTracker[[#This Row],[Employee Name]]),"-----",VLOOKUP(LeaveTracker[[#This Row],[Employee Name]],Employees[[Employee Name]:[Office]],6))</f>
        <v>0</v>
      </c>
      <c r="G6101" s="24">
        <v>45090</v>
      </c>
      <c r="H6101" s="24">
        <v>45090</v>
      </c>
      <c r="I6101" s="20" t="s">
        <v>82</v>
      </c>
      <c r="K6101" s="61" t="str">
        <f ca="1">LeaveTracker[[#This Row],[Days]]&amp;" "&amp;LeaveTracker[[#This Row],[Type of Leave]]</f>
        <v>1 VL</v>
      </c>
      <c r="L6101" s="23">
        <f ca="1">NETWORKDAYS(LeaveTracker[[#This Row],[Start Date]],LeaveTracker[[#This Row],[End Date]],lstHolidays)</f>
        <v>1</v>
      </c>
      <c r="M6101" s="27"/>
    </row>
    <row r="6102" spans="1:13" ht="30" customHeight="1" x14ac:dyDescent="0.3">
      <c r="A6102" s="27">
        <f t="shared" si="70"/>
        <v>2289</v>
      </c>
      <c r="B6102" s="31">
        <v>45086</v>
      </c>
      <c r="C6102" s="31">
        <v>45084</v>
      </c>
      <c r="D6102" s="19" t="s">
        <v>1749</v>
      </c>
      <c r="E6102" s="19">
        <f>IF(ISBLANK(LeaveTracker[[#This Row],[Employee Name]]),"-----",VLOOKUP(LeaveTracker[[#This Row],[Employee Name]],Employees[[Employee Name]:[Office]],7))</f>
        <v>0</v>
      </c>
      <c r="F6102" s="19" t="str">
        <f>IF(ISBLANK(LeaveTracker[[#This Row],[Employee Name]]),"-----",VLOOKUP(LeaveTracker[[#This Row],[Employee Name]],Employees[[Employee Name]:[Office]],6))</f>
        <v>CASUAL</v>
      </c>
      <c r="G6102" s="24">
        <v>45077</v>
      </c>
      <c r="H6102" s="24">
        <v>45077</v>
      </c>
      <c r="I6102" s="20" t="s">
        <v>81</v>
      </c>
      <c r="K6102" s="61" t="str">
        <f ca="1">LeaveTracker[[#This Row],[Days]]&amp;" "&amp;LeaveTracker[[#This Row],[Type of Leave]]</f>
        <v>1 SL</v>
      </c>
      <c r="L6102" s="23">
        <f ca="1">NETWORKDAYS(LeaveTracker[[#This Row],[Start Date]],LeaveTracker[[#This Row],[End Date]],lstHolidays)</f>
        <v>1</v>
      </c>
      <c r="M6102" s="27"/>
    </row>
    <row r="6103" spans="1:13" ht="30" customHeight="1" x14ac:dyDescent="0.3">
      <c r="A6103" s="27">
        <f t="shared" si="70"/>
        <v>2290</v>
      </c>
      <c r="B6103" s="31">
        <v>45086</v>
      </c>
      <c r="C6103" s="31">
        <v>45084</v>
      </c>
      <c r="D6103" s="19" t="s">
        <v>1749</v>
      </c>
      <c r="E6103" s="19">
        <f>IF(ISBLANK(LeaveTracker[[#This Row],[Employee Name]]),"-----",VLOOKUP(LeaveTracker[[#This Row],[Employee Name]],Employees[[Employee Name]:[Office]],7))</f>
        <v>0</v>
      </c>
      <c r="F6103" s="19" t="str">
        <f>IF(ISBLANK(LeaveTracker[[#This Row],[Employee Name]]),"-----",VLOOKUP(LeaveTracker[[#This Row],[Employee Name]],Employees[[Employee Name]:[Office]],6))</f>
        <v>CASUAL</v>
      </c>
      <c r="G6103" s="24">
        <v>45083</v>
      </c>
      <c r="H6103" s="24">
        <v>45083</v>
      </c>
      <c r="I6103" s="20" t="s">
        <v>81</v>
      </c>
      <c r="K6103" s="61" t="str">
        <f ca="1">LeaveTracker[[#This Row],[Days]]&amp;" "&amp;LeaveTracker[[#This Row],[Type of Leave]]</f>
        <v>1 SL</v>
      </c>
      <c r="L6103" s="23">
        <f ca="1">NETWORKDAYS(LeaveTracker[[#This Row],[Start Date]],LeaveTracker[[#This Row],[End Date]],lstHolidays)</f>
        <v>1</v>
      </c>
      <c r="M6103" s="27"/>
    </row>
    <row r="6104" spans="1:13" ht="30" customHeight="1" x14ac:dyDescent="0.3">
      <c r="A6104" s="27">
        <f t="shared" si="70"/>
        <v>2291</v>
      </c>
      <c r="B6104" s="31">
        <v>45086</v>
      </c>
      <c r="C6104" s="31">
        <v>45078</v>
      </c>
      <c r="D6104" s="19" t="s">
        <v>2396</v>
      </c>
      <c r="E6104" s="19" t="str">
        <f>IF(ISBLANK(LeaveTracker[[#This Row],[Employee Name]]),"-----",VLOOKUP(LeaveTracker[[#This Row],[Employee Name]],Employees[[Employee Name]:[Office]],7))</f>
        <v>SPED</v>
      </c>
      <c r="F6104" s="19">
        <f>IF(ISBLANK(LeaveTracker[[#This Row],[Employee Name]]),"-----",VLOOKUP(LeaveTracker[[#This Row],[Employee Name]],Employees[[Employee Name]:[Office]],6))</f>
        <v>0</v>
      </c>
      <c r="G6104" s="24">
        <v>45082</v>
      </c>
      <c r="H6104" s="24">
        <v>45086</v>
      </c>
      <c r="I6104" s="20" t="s">
        <v>298</v>
      </c>
      <c r="K6104" s="61" t="str">
        <f ca="1">LeaveTracker[[#This Row],[Days]]&amp;" "&amp;LeaveTracker[[#This Row],[Type of Leave]]</f>
        <v>5 OTHER</v>
      </c>
      <c r="L6104" s="23">
        <f ca="1">NETWORKDAYS(LeaveTracker[[#This Row],[Start Date]],LeaveTracker[[#This Row],[End Date]],lstHolidays)</f>
        <v>5</v>
      </c>
      <c r="M6104" s="27"/>
    </row>
    <row r="6105" spans="1:13" ht="30" customHeight="1" x14ac:dyDescent="0.3">
      <c r="A6105" s="27">
        <f t="shared" si="70"/>
        <v>2292</v>
      </c>
      <c r="B6105" s="31">
        <v>45086</v>
      </c>
      <c r="C6105" s="31">
        <v>45044</v>
      </c>
      <c r="D6105" s="19" t="s">
        <v>2396</v>
      </c>
      <c r="E6105" s="19" t="str">
        <f>IF(ISBLANK(LeaveTracker[[#This Row],[Employee Name]]),"-----",VLOOKUP(LeaveTracker[[#This Row],[Employee Name]],Employees[[Employee Name]:[Office]],7))</f>
        <v>SPED</v>
      </c>
      <c r="F6105" s="19">
        <f>IF(ISBLANK(LeaveTracker[[#This Row],[Employee Name]]),"-----",VLOOKUP(LeaveTracker[[#This Row],[Employee Name]],Employees[[Employee Name]:[Office]],6))</f>
        <v>0</v>
      </c>
      <c r="G6105" s="24">
        <v>45077</v>
      </c>
      <c r="H6105" s="24">
        <v>45079</v>
      </c>
      <c r="I6105" s="20" t="s">
        <v>298</v>
      </c>
      <c r="J6105" s="43" t="s">
        <v>1003</v>
      </c>
      <c r="K6105" s="61" t="str">
        <f ca="1">LeaveTracker[[#This Row],[Days]]&amp;" "&amp;LeaveTracker[[#This Row],[Type of Leave]]</f>
        <v>3 OTHER</v>
      </c>
      <c r="L6105" s="23">
        <f ca="1">NETWORKDAYS(LeaveTracker[[#This Row],[Start Date]],LeaveTracker[[#This Row],[End Date]],lstHolidays)</f>
        <v>3</v>
      </c>
      <c r="M6105" s="27"/>
    </row>
    <row r="6106" spans="1:13" ht="30" customHeight="1" x14ac:dyDescent="0.3">
      <c r="A6106" s="27">
        <f t="shared" si="70"/>
        <v>2293</v>
      </c>
      <c r="B6106" s="31">
        <v>45086</v>
      </c>
      <c r="C6106" s="31">
        <v>45079</v>
      </c>
      <c r="D6106" s="19" t="s">
        <v>2398</v>
      </c>
      <c r="E6106" s="19" t="str">
        <f>IF(ISBLANK(LeaveTracker[[#This Row],[Employee Name]]),"-----",VLOOKUP(LeaveTracker[[#This Row],[Employee Name]],Employees[[Employee Name]:[Office]],7))</f>
        <v>PICNIC GROVE</v>
      </c>
      <c r="F6106" s="19">
        <f>IF(ISBLANK(LeaveTracker[[#This Row],[Employee Name]]),"-----",VLOOKUP(LeaveTracker[[#This Row],[Employee Name]],Employees[[Employee Name]:[Office]],6))</f>
        <v>0</v>
      </c>
      <c r="G6106" s="24">
        <v>45072</v>
      </c>
      <c r="H6106" s="24">
        <v>45072</v>
      </c>
      <c r="I6106" s="20" t="s">
        <v>81</v>
      </c>
      <c r="K6106" s="61" t="str">
        <f ca="1">LeaveTracker[[#This Row],[Days]]&amp;" "&amp;LeaveTracker[[#This Row],[Type of Leave]]</f>
        <v>1 SL</v>
      </c>
      <c r="L6106" s="23">
        <f ca="1">NETWORKDAYS(LeaveTracker[[#This Row],[Start Date]],LeaveTracker[[#This Row],[End Date]],lstHolidays)</f>
        <v>1</v>
      </c>
      <c r="M6106" s="27"/>
    </row>
    <row r="6107" spans="1:13" ht="30" customHeight="1" x14ac:dyDescent="0.3">
      <c r="A6107" s="27">
        <f t="shared" si="70"/>
        <v>2294</v>
      </c>
      <c r="B6107" s="31">
        <v>45086</v>
      </c>
      <c r="C6107" s="31">
        <v>45084</v>
      </c>
      <c r="D6107" s="19" t="s">
        <v>2401</v>
      </c>
      <c r="E6107" s="19" t="str">
        <f>IF(ISBLANK(LeaveTracker[[#This Row],[Employee Name]]),"-----",VLOOKUP(LeaveTracker[[#This Row],[Employee Name]],Employees[[Employee Name]:[Office]],7))</f>
        <v xml:space="preserve">OFFICE OF THE SANGGUNIANG PANLUNGSOD </v>
      </c>
      <c r="F6107" s="19">
        <f>IF(ISBLANK(LeaveTracker[[#This Row],[Employee Name]]),"-----",VLOOKUP(LeaveTracker[[#This Row],[Employee Name]],Employees[[Employee Name]:[Office]],6))</f>
        <v>0</v>
      </c>
      <c r="G6107" s="24">
        <v>45090</v>
      </c>
      <c r="H6107" s="24">
        <v>45090</v>
      </c>
      <c r="I6107" s="20" t="s">
        <v>82</v>
      </c>
      <c r="K6107" s="61" t="str">
        <f ca="1">LeaveTracker[[#This Row],[Days]]&amp;" "&amp;LeaveTracker[[#This Row],[Type of Leave]]</f>
        <v>1 VL</v>
      </c>
      <c r="L6107" s="23">
        <f ca="1">NETWORKDAYS(LeaveTracker[[#This Row],[Start Date]],LeaveTracker[[#This Row],[End Date]],lstHolidays)</f>
        <v>1</v>
      </c>
      <c r="M6107" s="27"/>
    </row>
    <row r="6108" spans="1:13" ht="30" customHeight="1" x14ac:dyDescent="0.3">
      <c r="A6108" s="27">
        <f t="shared" si="70"/>
        <v>2295</v>
      </c>
      <c r="B6108" s="31">
        <v>45090</v>
      </c>
      <c r="C6108" s="31">
        <v>45086</v>
      </c>
      <c r="D6108" s="19" t="s">
        <v>726</v>
      </c>
      <c r="E6108" s="19" t="str">
        <f>IF(ISBLANK(LeaveTracker[[#This Row],[Employee Name]]),"-----",VLOOKUP(LeaveTracker[[#This Row],[Employee Name]],Employees[[Employee Name]:[Office]],7))</f>
        <v>SP</v>
      </c>
      <c r="F6108" s="19" t="str">
        <f>IF(ISBLANK(LeaveTracker[[#This Row],[Employee Name]]),"-----",VLOOKUP(LeaveTracker[[#This Row],[Employee Name]],Employees[[Employee Name]:[Office]],6))</f>
        <v>REGULAR</v>
      </c>
      <c r="G6108" s="24">
        <v>45085</v>
      </c>
      <c r="H6108" s="24">
        <v>45085</v>
      </c>
      <c r="I6108" s="20" t="s">
        <v>81</v>
      </c>
      <c r="K6108" s="61" t="str">
        <f ca="1">LeaveTracker[[#This Row],[Days]]&amp;" "&amp;LeaveTracker[[#This Row],[Type of Leave]]</f>
        <v>1 SL</v>
      </c>
      <c r="L6108" s="23">
        <f ca="1">NETWORKDAYS(LeaveTracker[[#This Row],[Start Date]],LeaveTracker[[#This Row],[End Date]],lstHolidays)</f>
        <v>1</v>
      </c>
      <c r="M6108" s="27"/>
    </row>
    <row r="6109" spans="1:13" ht="30" customHeight="1" x14ac:dyDescent="0.3">
      <c r="A6109" s="27">
        <f t="shared" si="70"/>
        <v>2296</v>
      </c>
      <c r="B6109" s="31">
        <v>45090</v>
      </c>
      <c r="C6109" s="31">
        <v>45090</v>
      </c>
      <c r="D6109" s="19" t="s">
        <v>304</v>
      </c>
      <c r="E6109" s="19" t="str">
        <f>IF(ISBLANK(LeaveTracker[[#This Row],[Employee Name]]),"-----",VLOOKUP(LeaveTracker[[#This Row],[Employee Name]],Employees[[Employee Name]:[Office]],7))</f>
        <v>TOPS (ADMIN CSU)</v>
      </c>
      <c r="F6109" s="19" t="str">
        <f>IF(ISBLANK(LeaveTracker[[#This Row],[Employee Name]]),"-----",VLOOKUP(LeaveTracker[[#This Row],[Employee Name]],Employees[[Employee Name]:[Office]],6))</f>
        <v>REGULAR</v>
      </c>
      <c r="G6109" s="24">
        <v>45085</v>
      </c>
      <c r="H6109" s="24">
        <v>45086</v>
      </c>
      <c r="I6109" s="19"/>
      <c r="K6109" s="61" t="str">
        <f ca="1">LeaveTracker[[#This Row],[Days]]&amp;" "&amp;LeaveTracker[[#This Row],[Type of Leave]]</f>
        <v xml:space="preserve">2 </v>
      </c>
      <c r="L6109" s="23">
        <f ca="1">NETWORKDAYS(LeaveTracker[[#This Row],[Start Date]],LeaveTracker[[#This Row],[End Date]],lstHolidays)</f>
        <v>2</v>
      </c>
      <c r="M6109" s="27"/>
    </row>
    <row r="6110" spans="1:13" ht="30" customHeight="1" x14ac:dyDescent="0.3">
      <c r="A6110" s="27">
        <f t="shared" si="70"/>
        <v>2297</v>
      </c>
      <c r="B6110" s="31">
        <v>45090</v>
      </c>
      <c r="C6110" s="31">
        <v>45082</v>
      </c>
      <c r="D6110" s="19" t="s">
        <v>2280</v>
      </c>
      <c r="E6110" s="19">
        <f>IF(ISBLANK(LeaveTracker[[#This Row],[Employee Name]]),"-----",VLOOKUP(LeaveTracker[[#This Row],[Employee Name]],Employees[[Employee Name]:[Office]],7))</f>
        <v>0</v>
      </c>
      <c r="F6110" s="19">
        <f>IF(ISBLANK(LeaveTracker[[#This Row],[Employee Name]]),"-----",VLOOKUP(LeaveTracker[[#This Row],[Employee Name]],Employees[[Employee Name]:[Office]],6))</f>
        <v>0</v>
      </c>
      <c r="G6110" s="50">
        <v>44710</v>
      </c>
      <c r="H6110" s="50">
        <v>44710</v>
      </c>
      <c r="I6110" s="20" t="s">
        <v>81</v>
      </c>
      <c r="J6110" s="43" t="s">
        <v>2392</v>
      </c>
      <c r="K6110" s="61" t="str">
        <f ca="1">LeaveTracker[[#This Row],[Days]]&amp;" "&amp;LeaveTracker[[#This Row],[Type of Leave]]</f>
        <v>0 SL</v>
      </c>
      <c r="L6110" s="23">
        <f ca="1">NETWORKDAYS(LeaveTracker[[#This Row],[Start Date]],LeaveTracker[[#This Row],[End Date]],lstHolidays)</f>
        <v>0</v>
      </c>
      <c r="M6110" s="27"/>
    </row>
    <row r="6111" spans="1:13" ht="30" customHeight="1" x14ac:dyDescent="0.3">
      <c r="A6111" s="27">
        <f t="shared" si="70"/>
        <v>2298</v>
      </c>
      <c r="B6111" s="31">
        <v>45090</v>
      </c>
      <c r="C6111" s="31">
        <v>45083</v>
      </c>
      <c r="D6111" s="19" t="s">
        <v>2284</v>
      </c>
      <c r="E6111" s="19" t="str">
        <f>IF(ISBLANK(LeaveTracker[[#This Row],[Employee Name]]),"-----",VLOOKUP(LeaveTracker[[#This Row],[Employee Name]],Employees[[Employee Name]:[Office]],7))</f>
        <v>SHS</v>
      </c>
      <c r="F6111" s="19">
        <f>IF(ISBLANK(LeaveTracker[[#This Row],[Employee Name]]),"-----",VLOOKUP(LeaveTracker[[#This Row],[Employee Name]],Employees[[Employee Name]:[Office]],6))</f>
        <v>0</v>
      </c>
      <c r="G6111" s="31">
        <v>45082</v>
      </c>
      <c r="H6111" s="31">
        <v>45082</v>
      </c>
      <c r="I6111" s="20" t="s">
        <v>81</v>
      </c>
      <c r="K6111" s="61" t="str">
        <f ca="1">LeaveTracker[[#This Row],[Days]]&amp;" "&amp;LeaveTracker[[#This Row],[Type of Leave]]</f>
        <v>1 SL</v>
      </c>
      <c r="L6111" s="23">
        <f ca="1">NETWORKDAYS(LeaveTracker[[#This Row],[Start Date]],LeaveTracker[[#This Row],[End Date]],lstHolidays)</f>
        <v>1</v>
      </c>
      <c r="M6111" s="27"/>
    </row>
    <row r="6112" spans="1:13" ht="30" customHeight="1" x14ac:dyDescent="0.3">
      <c r="A6112" s="27">
        <f t="shared" si="70"/>
        <v>2299</v>
      </c>
      <c r="B6112" s="31">
        <v>45090</v>
      </c>
      <c r="C6112" s="31">
        <v>45083</v>
      </c>
      <c r="D6112" s="19" t="s">
        <v>2284</v>
      </c>
      <c r="E6112" s="19" t="str">
        <f>IF(ISBLANK(LeaveTracker[[#This Row],[Employee Name]]),"-----",VLOOKUP(LeaveTracker[[#This Row],[Employee Name]],Employees[[Employee Name]:[Office]],7))</f>
        <v>SHS</v>
      </c>
      <c r="F6112" s="19">
        <f>IF(ISBLANK(LeaveTracker[[#This Row],[Employee Name]]),"-----",VLOOKUP(LeaveTracker[[#This Row],[Employee Name]],Employees[[Employee Name]:[Office]],6))</f>
        <v>0</v>
      </c>
      <c r="G6112" s="56">
        <v>44713</v>
      </c>
      <c r="H6112" s="56">
        <v>44713</v>
      </c>
      <c r="I6112" s="20" t="s">
        <v>81</v>
      </c>
      <c r="J6112" s="43" t="s">
        <v>2392</v>
      </c>
      <c r="K6112" s="61" t="str">
        <f ca="1">LeaveTracker[[#This Row],[Days]]&amp;" "&amp;LeaveTracker[[#This Row],[Type of Leave]]</f>
        <v>1 SL</v>
      </c>
      <c r="L6112" s="23">
        <f ca="1">NETWORKDAYS(LeaveTracker[[#This Row],[Start Date]],LeaveTracker[[#This Row],[End Date]],lstHolidays)</f>
        <v>1</v>
      </c>
      <c r="M6112" s="27"/>
    </row>
    <row r="6113" spans="1:13" ht="30" customHeight="1" x14ac:dyDescent="0.3">
      <c r="A6113" s="27">
        <f t="shared" si="70"/>
        <v>2300</v>
      </c>
      <c r="B6113" s="31">
        <v>45090</v>
      </c>
      <c r="C6113" s="31">
        <v>45090</v>
      </c>
      <c r="D6113" s="19" t="s">
        <v>671</v>
      </c>
      <c r="E6113" s="19" t="str">
        <f>IF(ISBLANK(LeaveTracker[[#This Row],[Employee Name]]),"-----",VLOOKUP(LeaveTracker[[#This Row],[Employee Name]],Employees[[Employee Name]:[Office]],7))</f>
        <v>SP</v>
      </c>
      <c r="F6113" s="19" t="str">
        <f>IF(ISBLANK(LeaveTracker[[#This Row],[Employee Name]]),"-----",VLOOKUP(LeaveTracker[[#This Row],[Employee Name]],Employees[[Employee Name]:[Office]],6))</f>
        <v>REGULAR</v>
      </c>
      <c r="G6113" s="24">
        <v>45086</v>
      </c>
      <c r="H6113" s="24">
        <v>45086</v>
      </c>
      <c r="I6113" s="20" t="s">
        <v>81</v>
      </c>
      <c r="K6113" s="61" t="str">
        <f ca="1">LeaveTracker[[#This Row],[Days]]&amp;" "&amp;LeaveTracker[[#This Row],[Type of Leave]]</f>
        <v>1 SL</v>
      </c>
      <c r="L6113" s="23">
        <f ca="1">NETWORKDAYS(LeaveTracker[[#This Row],[Start Date]],LeaveTracker[[#This Row],[End Date]],lstHolidays)</f>
        <v>1</v>
      </c>
      <c r="M6113" s="27"/>
    </row>
    <row r="6114" spans="1:13" ht="30" customHeight="1" x14ac:dyDescent="0.3">
      <c r="A6114" s="27">
        <f t="shared" si="70"/>
        <v>2301</v>
      </c>
      <c r="B6114" s="31">
        <v>45090</v>
      </c>
      <c r="C6114" s="31">
        <v>45090</v>
      </c>
      <c r="D6114" s="19" t="s">
        <v>1785</v>
      </c>
      <c r="E6114" s="19" t="str">
        <f>IF(ISBLANK(LeaveTracker[[#This Row],[Employee Name]]),"-----",VLOOKUP(LeaveTracker[[#This Row],[Employee Name]],Employees[[Employee Name]:[Office]],7))</f>
        <v>SP</v>
      </c>
      <c r="F6114" s="19" t="str">
        <f>IF(ISBLANK(LeaveTracker[[#This Row],[Employee Name]]),"-----",VLOOKUP(LeaveTracker[[#This Row],[Employee Name]],Employees[[Employee Name]:[Office]],6))</f>
        <v>CASUAL</v>
      </c>
      <c r="G6114" s="24">
        <v>45099</v>
      </c>
      <c r="H6114" s="24">
        <v>45100</v>
      </c>
      <c r="I6114" s="20" t="s">
        <v>298</v>
      </c>
      <c r="J6114" s="43" t="s">
        <v>1003</v>
      </c>
      <c r="K6114" s="61" t="str">
        <f ca="1">LeaveTracker[[#This Row],[Days]]&amp;" "&amp;LeaveTracker[[#This Row],[Type of Leave]]</f>
        <v>2 OTHER</v>
      </c>
      <c r="L6114" s="23">
        <f ca="1">NETWORKDAYS(LeaveTracker[[#This Row],[Start Date]],LeaveTracker[[#This Row],[End Date]],lstHolidays)</f>
        <v>2</v>
      </c>
      <c r="M6114" s="27"/>
    </row>
    <row r="6115" spans="1:13" ht="30" customHeight="1" x14ac:dyDescent="0.3">
      <c r="A6115" s="27">
        <f t="shared" si="70"/>
        <v>2302</v>
      </c>
      <c r="B6115" s="31">
        <v>45090</v>
      </c>
      <c r="C6115" s="31">
        <v>45086</v>
      </c>
      <c r="D6115" s="19" t="s">
        <v>1927</v>
      </c>
      <c r="E6115" s="19" t="str">
        <f>IF(ISBLANK(LeaveTracker[[#This Row],[Employee Name]]),"-----",VLOOKUP(LeaveTracker[[#This Row],[Employee Name]],Employees[[Employee Name]:[Office]],7))</f>
        <v>INTERNAL</v>
      </c>
      <c r="F6115" s="19" t="str">
        <f>IF(ISBLANK(LeaveTracker[[#This Row],[Employee Name]]),"-----",VLOOKUP(LeaveTracker[[#This Row],[Employee Name]],Employees[[Employee Name]:[Office]],6))</f>
        <v>CASUAL</v>
      </c>
      <c r="G6115" s="31">
        <v>45084</v>
      </c>
      <c r="H6115" s="31">
        <v>45084</v>
      </c>
      <c r="I6115" s="20" t="s">
        <v>81</v>
      </c>
      <c r="K6115" s="61" t="str">
        <f ca="1">LeaveTracker[[#This Row],[Days]]&amp;" "&amp;LeaveTracker[[#This Row],[Type of Leave]]</f>
        <v>1 SL</v>
      </c>
      <c r="L6115" s="23">
        <f ca="1">NETWORKDAYS(LeaveTracker[[#This Row],[Start Date]],LeaveTracker[[#This Row],[End Date]],lstHolidays)</f>
        <v>1</v>
      </c>
      <c r="M6115" s="27"/>
    </row>
    <row r="6116" spans="1:13" ht="30" customHeight="1" x14ac:dyDescent="0.3">
      <c r="A6116" s="27">
        <f t="shared" si="70"/>
        <v>2303</v>
      </c>
      <c r="B6116" s="31">
        <v>45090</v>
      </c>
      <c r="C6116" s="31">
        <v>45090</v>
      </c>
      <c r="D6116" s="19" t="s">
        <v>1078</v>
      </c>
      <c r="E6116" s="19" t="str">
        <f>IF(ISBLANK(LeaveTracker[[#This Row],[Employee Name]]),"-----",VLOOKUP(LeaveTracker[[#This Row],[Employee Name]],Employees[[Employee Name]:[Office]],7))</f>
        <v>CTO</v>
      </c>
      <c r="F6116" s="19" t="str">
        <f>IF(ISBLANK(LeaveTracker[[#This Row],[Employee Name]]),"-----",VLOOKUP(LeaveTracker[[#This Row],[Employee Name]],Employees[[Employee Name]:[Office]],6))</f>
        <v>REGULAR</v>
      </c>
      <c r="G6116" s="24">
        <v>45083</v>
      </c>
      <c r="H6116" s="24">
        <v>45083</v>
      </c>
      <c r="I6116" s="20" t="s">
        <v>81</v>
      </c>
      <c r="K6116" s="61" t="str">
        <f ca="1">LeaveTracker[[#This Row],[Days]]&amp;" "&amp;LeaveTracker[[#This Row],[Type of Leave]]</f>
        <v>1 SL</v>
      </c>
      <c r="L6116" s="23">
        <f ca="1">NETWORKDAYS(LeaveTracker[[#This Row],[Start Date]],LeaveTracker[[#This Row],[End Date]],lstHolidays)</f>
        <v>1</v>
      </c>
      <c r="M6116" s="27"/>
    </row>
    <row r="6117" spans="1:13" ht="30" customHeight="1" x14ac:dyDescent="0.3">
      <c r="A6117" s="27">
        <f t="shared" ref="A6117:A6180" si="71">A6116+1</f>
        <v>2304</v>
      </c>
      <c r="B6117" s="31">
        <v>45090</v>
      </c>
      <c r="C6117" s="31">
        <v>45090</v>
      </c>
      <c r="D6117" s="19" t="s">
        <v>1078</v>
      </c>
      <c r="E6117" s="19" t="str">
        <f>IF(ISBLANK(LeaveTracker[[#This Row],[Employee Name]]),"-----",VLOOKUP(LeaveTracker[[#This Row],[Employee Name]],Employees[[Employee Name]:[Office]],7))</f>
        <v>CTO</v>
      </c>
      <c r="F6117" s="19" t="str">
        <f>IF(ISBLANK(LeaveTracker[[#This Row],[Employee Name]]),"-----",VLOOKUP(LeaveTracker[[#This Row],[Employee Name]],Employees[[Employee Name]:[Office]],6))</f>
        <v>REGULAR</v>
      </c>
      <c r="G6117" s="24">
        <v>45086</v>
      </c>
      <c r="H6117" s="24">
        <v>45086</v>
      </c>
      <c r="I6117" s="20" t="s">
        <v>81</v>
      </c>
      <c r="K6117" s="61" t="str">
        <f ca="1">LeaveTracker[[#This Row],[Days]]&amp;" "&amp;LeaveTracker[[#This Row],[Type of Leave]]</f>
        <v>1 SL</v>
      </c>
      <c r="L6117" s="23">
        <f ca="1">NETWORKDAYS(LeaveTracker[[#This Row],[Start Date]],LeaveTracker[[#This Row],[End Date]],lstHolidays)</f>
        <v>1</v>
      </c>
      <c r="M6117" s="27"/>
    </row>
    <row r="6118" spans="1:13" ht="30" customHeight="1" x14ac:dyDescent="0.3">
      <c r="A6118" s="27">
        <f t="shared" si="71"/>
        <v>2305</v>
      </c>
      <c r="B6118" s="31">
        <v>45090</v>
      </c>
      <c r="C6118" s="31">
        <v>45090</v>
      </c>
      <c r="D6118" s="19" t="s">
        <v>1078</v>
      </c>
      <c r="E6118" s="19" t="str">
        <f>IF(ISBLANK(LeaveTracker[[#This Row],[Employee Name]]),"-----",VLOOKUP(LeaveTracker[[#This Row],[Employee Name]],Employees[[Employee Name]:[Office]],7))</f>
        <v>CTO</v>
      </c>
      <c r="F6118" s="19" t="str">
        <f>IF(ISBLANK(LeaveTracker[[#This Row],[Employee Name]]),"-----",VLOOKUP(LeaveTracker[[#This Row],[Employee Name]],Employees[[Employee Name]:[Office]],6))</f>
        <v>REGULAR</v>
      </c>
      <c r="G6118" s="24">
        <v>45105</v>
      </c>
      <c r="H6118" s="24">
        <v>45105</v>
      </c>
      <c r="I6118" s="20" t="s">
        <v>298</v>
      </c>
      <c r="J6118" s="43" t="s">
        <v>1003</v>
      </c>
      <c r="K6118" s="61" t="str">
        <f ca="1">LeaveTracker[[#This Row],[Days]]&amp;" "&amp;LeaveTracker[[#This Row],[Type of Leave]]</f>
        <v>1 OTHER</v>
      </c>
      <c r="L6118" s="23">
        <f ca="1">NETWORKDAYS(LeaveTracker[[#This Row],[Start Date]],LeaveTracker[[#This Row],[End Date]],lstHolidays)</f>
        <v>1</v>
      </c>
      <c r="M6118" s="27"/>
    </row>
    <row r="6119" spans="1:13" ht="30" customHeight="1" x14ac:dyDescent="0.3">
      <c r="A6119" s="27">
        <f t="shared" si="71"/>
        <v>2306</v>
      </c>
      <c r="B6119" s="31">
        <v>45090</v>
      </c>
      <c r="C6119" s="31">
        <v>45090</v>
      </c>
      <c r="D6119" s="19" t="s">
        <v>1078</v>
      </c>
      <c r="E6119" s="19" t="str">
        <f>IF(ISBLANK(LeaveTracker[[#This Row],[Employee Name]]),"-----",VLOOKUP(LeaveTracker[[#This Row],[Employee Name]],Employees[[Employee Name]:[Office]],7))</f>
        <v>CTO</v>
      </c>
      <c r="F6119" s="19" t="str">
        <f>IF(ISBLANK(LeaveTracker[[#This Row],[Employee Name]]),"-----",VLOOKUP(LeaveTracker[[#This Row],[Employee Name]],Employees[[Employee Name]:[Office]],6))</f>
        <v>REGULAR</v>
      </c>
      <c r="G6119" s="24">
        <v>45107</v>
      </c>
      <c r="H6119" s="24">
        <v>45107</v>
      </c>
      <c r="I6119" s="20" t="s">
        <v>298</v>
      </c>
      <c r="J6119" s="43" t="s">
        <v>1003</v>
      </c>
      <c r="K6119" s="61" t="str">
        <f ca="1">LeaveTracker[[#This Row],[Days]]&amp;" "&amp;LeaveTracker[[#This Row],[Type of Leave]]</f>
        <v>1 OTHER</v>
      </c>
      <c r="L6119" s="23">
        <f ca="1">NETWORKDAYS(LeaveTracker[[#This Row],[Start Date]],LeaveTracker[[#This Row],[End Date]],lstHolidays)</f>
        <v>1</v>
      </c>
      <c r="M6119" s="27"/>
    </row>
    <row r="6120" spans="1:13" ht="30" customHeight="1" x14ac:dyDescent="0.3">
      <c r="A6120" s="27">
        <f t="shared" si="71"/>
        <v>2307</v>
      </c>
      <c r="B6120" s="31">
        <v>45090</v>
      </c>
      <c r="C6120" s="31">
        <v>45086</v>
      </c>
      <c r="D6120" s="19" t="s">
        <v>2030</v>
      </c>
      <c r="E6120" s="19" t="str">
        <f>IF(ISBLANK(LeaveTracker[[#This Row],[Employee Name]]),"-----",VLOOKUP(LeaveTracker[[#This Row],[Employee Name]],Employees[[Employee Name]:[Office]],7))</f>
        <v>EDP</v>
      </c>
      <c r="F6120" s="19" t="str">
        <f>IF(ISBLANK(LeaveTracker[[#This Row],[Employee Name]]),"-----",VLOOKUP(LeaveTracker[[#This Row],[Employee Name]],Employees[[Employee Name]:[Office]],6))</f>
        <v>CASUAL</v>
      </c>
      <c r="G6120" s="24">
        <v>45083</v>
      </c>
      <c r="H6120" s="31">
        <v>45084</v>
      </c>
      <c r="I6120" s="20" t="s">
        <v>81</v>
      </c>
      <c r="K6120" s="61" t="str">
        <f ca="1">LeaveTracker[[#This Row],[Days]]&amp;" "&amp;LeaveTracker[[#This Row],[Type of Leave]]</f>
        <v>2 SL</v>
      </c>
      <c r="L6120" s="23">
        <f ca="1">NETWORKDAYS(LeaveTracker[[#This Row],[Start Date]],LeaveTracker[[#This Row],[End Date]],lstHolidays)</f>
        <v>2</v>
      </c>
      <c r="M6120" s="27"/>
    </row>
    <row r="6121" spans="1:13" ht="30" customHeight="1" x14ac:dyDescent="0.3">
      <c r="A6121" s="27">
        <f t="shared" si="71"/>
        <v>2308</v>
      </c>
      <c r="B6121" s="31">
        <v>45090</v>
      </c>
      <c r="C6121" s="31">
        <v>45090</v>
      </c>
      <c r="D6121" s="19" t="s">
        <v>407</v>
      </c>
      <c r="E6121" s="19" t="str">
        <f>IF(ISBLANK(LeaveTracker[[#This Row],[Employee Name]]),"-----",VLOOKUP(LeaveTracker[[#This Row],[Employee Name]],Employees[[Employee Name]:[Office]],7))</f>
        <v>CTO</v>
      </c>
      <c r="F6121" s="19" t="str">
        <f>IF(ISBLANK(LeaveTracker[[#This Row],[Employee Name]]),"-----",VLOOKUP(LeaveTracker[[#This Row],[Employee Name]],Employees[[Employee Name]:[Office]],6))</f>
        <v>REGULAR</v>
      </c>
      <c r="G6121" s="31">
        <v>45091</v>
      </c>
      <c r="H6121" s="31">
        <v>45091</v>
      </c>
      <c r="I6121" s="20" t="s">
        <v>298</v>
      </c>
      <c r="K6121" s="61" t="str">
        <f ca="1">LeaveTracker[[#This Row],[Days]]&amp;" "&amp;LeaveTracker[[#This Row],[Type of Leave]]</f>
        <v>1 OTHER</v>
      </c>
      <c r="L6121" s="23">
        <f ca="1">NETWORKDAYS(LeaveTracker[[#This Row],[Start Date]],LeaveTracker[[#This Row],[End Date]],lstHolidays)</f>
        <v>1</v>
      </c>
      <c r="M6121" s="27"/>
    </row>
    <row r="6122" spans="1:13" ht="30" customHeight="1" x14ac:dyDescent="0.3">
      <c r="A6122" s="27">
        <f t="shared" si="71"/>
        <v>2309</v>
      </c>
      <c r="B6122" s="31">
        <v>45090</v>
      </c>
      <c r="C6122" s="31">
        <v>45086</v>
      </c>
      <c r="D6122" s="19" t="s">
        <v>615</v>
      </c>
      <c r="E6122" s="19" t="str">
        <f>IF(ISBLANK(LeaveTracker[[#This Row],[Employee Name]]),"-----",VLOOKUP(LeaveTracker[[#This Row],[Employee Name]],Employees[[Employee Name]:[Office]],7))</f>
        <v>CBO</v>
      </c>
      <c r="F6122" s="19" t="str">
        <f>IF(ISBLANK(LeaveTracker[[#This Row],[Employee Name]]),"-----",VLOOKUP(LeaveTracker[[#This Row],[Employee Name]],Employees[[Employee Name]:[Office]],6))</f>
        <v>REGULAR</v>
      </c>
      <c r="G6122" s="31">
        <v>45085</v>
      </c>
      <c r="H6122" s="31">
        <v>45085</v>
      </c>
      <c r="I6122" s="20" t="s">
        <v>81</v>
      </c>
      <c r="K6122" s="61" t="str">
        <f ca="1">LeaveTracker[[#This Row],[Days]]&amp;" "&amp;LeaveTracker[[#This Row],[Type of Leave]]</f>
        <v>1 SL</v>
      </c>
      <c r="L6122" s="23">
        <f ca="1">NETWORKDAYS(LeaveTracker[[#This Row],[Start Date]],LeaveTracker[[#This Row],[End Date]],lstHolidays)</f>
        <v>1</v>
      </c>
      <c r="M6122" s="27"/>
    </row>
    <row r="6123" spans="1:13" ht="30" customHeight="1" x14ac:dyDescent="0.3">
      <c r="A6123" s="27">
        <f t="shared" si="71"/>
        <v>2310</v>
      </c>
      <c r="B6123" s="31">
        <v>45090</v>
      </c>
      <c r="C6123" s="31">
        <v>45089</v>
      </c>
      <c r="D6123" s="19" t="s">
        <v>2318</v>
      </c>
      <c r="E6123" s="19" t="str">
        <f>IF(ISBLANK(LeaveTracker[[#This Row],[Employee Name]]),"-----",VLOOKUP(LeaveTracker[[#This Row],[Employee Name]],Employees[[Employee Name]:[Office]],7))</f>
        <v>PICNIC GROVE</v>
      </c>
      <c r="F6123" s="19">
        <f>IF(ISBLANK(LeaveTracker[[#This Row],[Employee Name]]),"-----",VLOOKUP(LeaveTracker[[#This Row],[Employee Name]],Employees[[Employee Name]:[Office]],6))</f>
        <v>0</v>
      </c>
      <c r="G6123" s="31">
        <v>45093</v>
      </c>
      <c r="H6123" s="31">
        <v>45093</v>
      </c>
      <c r="I6123" s="20" t="s">
        <v>82</v>
      </c>
      <c r="K6123" s="61" t="str">
        <f ca="1">LeaveTracker[[#This Row],[Days]]&amp;" "&amp;LeaveTracker[[#This Row],[Type of Leave]]</f>
        <v>1 VL</v>
      </c>
      <c r="L6123" s="23">
        <f ca="1">NETWORKDAYS(LeaveTracker[[#This Row],[Start Date]],LeaveTracker[[#This Row],[End Date]],lstHolidays)</f>
        <v>1</v>
      </c>
      <c r="M6123" s="27"/>
    </row>
    <row r="6124" spans="1:13" ht="30" customHeight="1" x14ac:dyDescent="0.3">
      <c r="A6124" s="27">
        <f t="shared" si="71"/>
        <v>2311</v>
      </c>
      <c r="B6124" s="31">
        <v>45090</v>
      </c>
      <c r="C6124" s="31">
        <v>45089</v>
      </c>
      <c r="D6124" s="19" t="s">
        <v>2318</v>
      </c>
      <c r="E6124" s="19" t="str">
        <f>IF(ISBLANK(LeaveTracker[[#This Row],[Employee Name]]),"-----",VLOOKUP(LeaveTracker[[#This Row],[Employee Name]],Employees[[Employee Name]:[Office]],7))</f>
        <v>PICNIC GROVE</v>
      </c>
      <c r="F6124" s="19">
        <f>IF(ISBLANK(LeaveTracker[[#This Row],[Employee Name]]),"-----",VLOOKUP(LeaveTracker[[#This Row],[Employee Name]],Employees[[Employee Name]:[Office]],6))</f>
        <v>0</v>
      </c>
      <c r="G6124" s="31">
        <v>45096</v>
      </c>
      <c r="H6124" s="31">
        <v>45100</v>
      </c>
      <c r="I6124" s="20" t="s">
        <v>82</v>
      </c>
      <c r="K6124" s="61" t="str">
        <f ca="1">LeaveTracker[[#This Row],[Days]]&amp;" "&amp;LeaveTracker[[#This Row],[Type of Leave]]</f>
        <v>5 VL</v>
      </c>
      <c r="L6124" s="23">
        <f ca="1">NETWORKDAYS(LeaveTracker[[#This Row],[Start Date]],LeaveTracker[[#This Row],[End Date]],lstHolidays)</f>
        <v>5</v>
      </c>
      <c r="M6124" s="27"/>
    </row>
    <row r="6125" spans="1:13" ht="30" customHeight="1" x14ac:dyDescent="0.3">
      <c r="A6125" s="27">
        <f t="shared" si="71"/>
        <v>2312</v>
      </c>
      <c r="B6125" s="31">
        <v>45090</v>
      </c>
      <c r="C6125" s="31">
        <v>45089</v>
      </c>
      <c r="D6125" s="19" t="s">
        <v>2318</v>
      </c>
      <c r="E6125" s="19" t="str">
        <f>IF(ISBLANK(LeaveTracker[[#This Row],[Employee Name]]),"-----",VLOOKUP(LeaveTracker[[#This Row],[Employee Name]],Employees[[Employee Name]:[Office]],7))</f>
        <v>PICNIC GROVE</v>
      </c>
      <c r="F6125" s="19">
        <f>IF(ISBLANK(LeaveTracker[[#This Row],[Employee Name]]),"-----",VLOOKUP(LeaveTracker[[#This Row],[Employee Name]],Employees[[Employee Name]:[Office]],6))</f>
        <v>0</v>
      </c>
      <c r="G6125" s="31">
        <v>45103</v>
      </c>
      <c r="H6125" s="31">
        <v>45104</v>
      </c>
      <c r="I6125" s="20" t="s">
        <v>82</v>
      </c>
      <c r="K6125" s="61" t="str">
        <f ca="1">LeaveTracker[[#This Row],[Days]]&amp;" "&amp;LeaveTracker[[#This Row],[Type of Leave]]</f>
        <v>2 VL</v>
      </c>
      <c r="L6125" s="23">
        <f ca="1">NETWORKDAYS(LeaveTracker[[#This Row],[Start Date]],LeaveTracker[[#This Row],[End Date]],lstHolidays)</f>
        <v>2</v>
      </c>
      <c r="M6125" s="27"/>
    </row>
    <row r="6126" spans="1:13" ht="30" customHeight="1" x14ac:dyDescent="0.3">
      <c r="A6126" s="27">
        <f t="shared" si="71"/>
        <v>2313</v>
      </c>
      <c r="B6126" s="31">
        <v>45090</v>
      </c>
      <c r="C6126" s="31">
        <v>45089</v>
      </c>
      <c r="D6126" s="19" t="s">
        <v>2318</v>
      </c>
      <c r="E6126" s="19" t="str">
        <f>IF(ISBLANK(LeaveTracker[[#This Row],[Employee Name]]),"-----",VLOOKUP(LeaveTracker[[#This Row],[Employee Name]],Employees[[Employee Name]:[Office]],7))</f>
        <v>PICNIC GROVE</v>
      </c>
      <c r="F6126" s="19">
        <f>IF(ISBLANK(LeaveTracker[[#This Row],[Employee Name]]),"-----",VLOOKUP(LeaveTracker[[#This Row],[Employee Name]],Employees[[Employee Name]:[Office]],6))</f>
        <v>0</v>
      </c>
      <c r="G6126" s="31">
        <v>45106</v>
      </c>
      <c r="H6126" s="31">
        <v>45107</v>
      </c>
      <c r="I6126" s="20" t="s">
        <v>82</v>
      </c>
      <c r="K6126" s="61" t="str">
        <f ca="1">LeaveTracker[[#This Row],[Days]]&amp;" "&amp;LeaveTracker[[#This Row],[Type of Leave]]</f>
        <v>2 VL</v>
      </c>
      <c r="L6126" s="23">
        <f ca="1">NETWORKDAYS(LeaveTracker[[#This Row],[Start Date]],LeaveTracker[[#This Row],[End Date]],lstHolidays)</f>
        <v>2</v>
      </c>
      <c r="M6126" s="27"/>
    </row>
    <row r="6127" spans="1:13" ht="30" customHeight="1" x14ac:dyDescent="0.3">
      <c r="A6127" s="27">
        <f t="shared" si="71"/>
        <v>2314</v>
      </c>
      <c r="B6127" s="31">
        <v>45090</v>
      </c>
      <c r="C6127" s="31">
        <v>45089</v>
      </c>
      <c r="D6127" s="19" t="s">
        <v>2318</v>
      </c>
      <c r="E6127" s="19" t="str">
        <f>IF(ISBLANK(LeaveTracker[[#This Row],[Employee Name]]),"-----",VLOOKUP(LeaveTracker[[#This Row],[Employee Name]],Employees[[Employee Name]:[Office]],7))</f>
        <v>PICNIC GROVE</v>
      </c>
      <c r="F6127" s="19">
        <f>IF(ISBLANK(LeaveTracker[[#This Row],[Employee Name]]),"-----",VLOOKUP(LeaveTracker[[#This Row],[Employee Name]],Employees[[Employee Name]:[Office]],6))</f>
        <v>0</v>
      </c>
      <c r="G6127" s="24">
        <v>45110</v>
      </c>
      <c r="H6127" s="24">
        <v>45114</v>
      </c>
      <c r="I6127" s="20" t="s">
        <v>82</v>
      </c>
      <c r="K6127" s="61" t="str">
        <f ca="1">LeaveTracker[[#This Row],[Days]]&amp;" "&amp;LeaveTracker[[#This Row],[Type of Leave]]</f>
        <v>5 VL</v>
      </c>
      <c r="L6127" s="23">
        <f ca="1">NETWORKDAYS(LeaveTracker[[#This Row],[Start Date]],LeaveTracker[[#This Row],[End Date]],lstHolidays)</f>
        <v>5</v>
      </c>
      <c r="M6127" s="27"/>
    </row>
    <row r="6128" spans="1:13" ht="30" customHeight="1" x14ac:dyDescent="0.3">
      <c r="A6128" s="27">
        <f t="shared" si="71"/>
        <v>2315</v>
      </c>
      <c r="B6128" s="31">
        <v>45090</v>
      </c>
      <c r="C6128" s="31">
        <v>45089</v>
      </c>
      <c r="D6128" s="19" t="s">
        <v>2318</v>
      </c>
      <c r="E6128" s="19" t="str">
        <f>IF(ISBLANK(LeaveTracker[[#This Row],[Employee Name]]),"-----",VLOOKUP(LeaveTracker[[#This Row],[Employee Name]],Employees[[Employee Name]:[Office]],7))</f>
        <v>PICNIC GROVE</v>
      </c>
      <c r="F6128" s="19">
        <f>IF(ISBLANK(LeaveTracker[[#This Row],[Employee Name]]),"-----",VLOOKUP(LeaveTracker[[#This Row],[Employee Name]],Employees[[Employee Name]:[Office]],6))</f>
        <v>0</v>
      </c>
      <c r="G6128" s="24">
        <v>45117</v>
      </c>
      <c r="H6128" s="21">
        <v>45121</v>
      </c>
      <c r="I6128" s="20" t="s">
        <v>82</v>
      </c>
      <c r="K6128" s="61" t="str">
        <f ca="1">LeaveTracker[[#This Row],[Days]]&amp;" "&amp;LeaveTracker[[#This Row],[Type of Leave]]</f>
        <v>5 VL</v>
      </c>
      <c r="L6128" s="23">
        <f ca="1">NETWORKDAYS(LeaveTracker[[#This Row],[Start Date]],LeaveTracker[[#This Row],[End Date]],lstHolidays)</f>
        <v>5</v>
      </c>
      <c r="M6128" s="27"/>
    </row>
    <row r="6129" spans="1:13" ht="30" customHeight="1" x14ac:dyDescent="0.3">
      <c r="A6129" s="27">
        <f t="shared" si="71"/>
        <v>2316</v>
      </c>
      <c r="B6129" s="31">
        <v>45090</v>
      </c>
      <c r="C6129" s="31">
        <v>45084</v>
      </c>
      <c r="D6129" s="19" t="s">
        <v>950</v>
      </c>
      <c r="E6129" s="19" t="str">
        <f>IF(ISBLANK(LeaveTracker[[#This Row],[Employee Name]]),"-----",VLOOKUP(LeaveTracker[[#This Row],[Employee Name]],Employees[[Employee Name]:[Office]],7))</f>
        <v>ACCOUNTING</v>
      </c>
      <c r="F6129" s="19" t="str">
        <f>IF(ISBLANK(LeaveTracker[[#This Row],[Employee Name]]),"-----",VLOOKUP(LeaveTracker[[#This Row],[Employee Name]],Employees[[Employee Name]:[Office]],6))</f>
        <v>REGULAR</v>
      </c>
      <c r="G6129" s="31">
        <v>45084</v>
      </c>
      <c r="H6129" s="31">
        <v>45084</v>
      </c>
      <c r="I6129" s="20" t="s">
        <v>81</v>
      </c>
      <c r="K6129" s="61" t="str">
        <f ca="1">LeaveTracker[[#This Row],[Days]]&amp;" "&amp;LeaveTracker[[#This Row],[Type of Leave]]</f>
        <v>1 SL</v>
      </c>
      <c r="L6129" s="23">
        <f ca="1">NETWORKDAYS(LeaveTracker[[#This Row],[Start Date]],LeaveTracker[[#This Row],[End Date]],lstHolidays)</f>
        <v>1</v>
      </c>
      <c r="M6129" s="27"/>
    </row>
    <row r="6130" spans="1:13" ht="30" customHeight="1" x14ac:dyDescent="0.3">
      <c r="A6130" s="27">
        <f t="shared" si="71"/>
        <v>2317</v>
      </c>
      <c r="B6130" s="31">
        <v>45090</v>
      </c>
      <c r="C6130" s="31">
        <v>45085</v>
      </c>
      <c r="D6130" s="19" t="s">
        <v>566</v>
      </c>
      <c r="E6130" s="19" t="str">
        <f>IF(ISBLANK(LeaveTracker[[#This Row],[Employee Name]]),"-----",VLOOKUP(LeaveTracker[[#This Row],[Employee Name]],Employees[[Employee Name]:[Office]],7))</f>
        <v>CENRO</v>
      </c>
      <c r="F6130" s="19" t="str">
        <f>IF(ISBLANK(LeaveTracker[[#This Row],[Employee Name]]),"-----",VLOOKUP(LeaveTracker[[#This Row],[Employee Name]],Employees[[Employee Name]:[Office]],6))</f>
        <v>REGULAR</v>
      </c>
      <c r="G6130" s="31">
        <v>45083</v>
      </c>
      <c r="H6130" s="31">
        <v>45084</v>
      </c>
      <c r="I6130" s="20" t="s">
        <v>81</v>
      </c>
      <c r="K6130" s="61" t="str">
        <f ca="1">LeaveTracker[[#This Row],[Days]]&amp;" "&amp;LeaveTracker[[#This Row],[Type of Leave]]</f>
        <v>2 SL</v>
      </c>
      <c r="L6130" s="23">
        <f ca="1">NETWORKDAYS(LeaveTracker[[#This Row],[Start Date]],LeaveTracker[[#This Row],[End Date]],lstHolidays)</f>
        <v>2</v>
      </c>
      <c r="M6130" s="27"/>
    </row>
    <row r="6131" spans="1:13" ht="30" customHeight="1" x14ac:dyDescent="0.3">
      <c r="A6131" s="27">
        <f t="shared" si="71"/>
        <v>2318</v>
      </c>
      <c r="B6131" s="31">
        <v>45090</v>
      </c>
      <c r="C6131" s="31">
        <v>45085</v>
      </c>
      <c r="D6131" s="19" t="s">
        <v>1070</v>
      </c>
      <c r="E6131" s="19" t="str">
        <f>IF(ISBLANK(LeaveTracker[[#This Row],[Employee Name]]),"-----",VLOOKUP(LeaveTracker[[#This Row],[Employee Name]],Employees[[Employee Name]:[Office]],7))</f>
        <v>PIO</v>
      </c>
      <c r="F6131" s="19" t="str">
        <f>IF(ISBLANK(LeaveTracker[[#This Row],[Employee Name]]),"-----",VLOOKUP(LeaveTracker[[#This Row],[Employee Name]],Employees[[Employee Name]:[Office]],6))</f>
        <v>REGULAR</v>
      </c>
      <c r="G6131" s="31">
        <v>45084</v>
      </c>
      <c r="H6131" s="31">
        <v>45084</v>
      </c>
      <c r="I6131" s="20" t="s">
        <v>81</v>
      </c>
      <c r="K6131" s="61" t="str">
        <f ca="1">LeaveTracker[[#This Row],[Days]]&amp;" "&amp;LeaveTracker[[#This Row],[Type of Leave]]</f>
        <v>1 SL</v>
      </c>
      <c r="L6131" s="23">
        <f ca="1">NETWORKDAYS(LeaveTracker[[#This Row],[Start Date]],LeaveTracker[[#This Row],[End Date]],lstHolidays)</f>
        <v>1</v>
      </c>
      <c r="M6131" s="27"/>
    </row>
    <row r="6132" spans="1:13" ht="30" customHeight="1" x14ac:dyDescent="0.3">
      <c r="A6132" s="27">
        <f t="shared" si="71"/>
        <v>2319</v>
      </c>
      <c r="B6132" s="31">
        <v>45090</v>
      </c>
      <c r="C6132" s="31">
        <v>45083</v>
      </c>
      <c r="D6132" s="19" t="s">
        <v>1070</v>
      </c>
      <c r="E6132" s="19" t="str">
        <f>IF(ISBLANK(LeaveTracker[[#This Row],[Employee Name]]),"-----",VLOOKUP(LeaveTracker[[#This Row],[Employee Name]],Employees[[Employee Name]:[Office]],7))</f>
        <v>PIO</v>
      </c>
      <c r="F6132" s="19" t="str">
        <f>IF(ISBLANK(LeaveTracker[[#This Row],[Employee Name]]),"-----",VLOOKUP(LeaveTracker[[#This Row],[Employee Name]],Employees[[Employee Name]:[Office]],6))</f>
        <v>REGULAR</v>
      </c>
      <c r="G6132" s="31">
        <v>45082</v>
      </c>
      <c r="H6132" s="31">
        <v>45082</v>
      </c>
      <c r="I6132" s="20" t="s">
        <v>81</v>
      </c>
      <c r="K6132" s="61" t="str">
        <f ca="1">LeaveTracker[[#This Row],[Days]]&amp;" "&amp;LeaveTracker[[#This Row],[Type of Leave]]</f>
        <v>1 SL</v>
      </c>
      <c r="L6132" s="23">
        <f ca="1">NETWORKDAYS(LeaveTracker[[#This Row],[Start Date]],LeaveTracker[[#This Row],[End Date]],lstHolidays)</f>
        <v>1</v>
      </c>
      <c r="M6132" s="27"/>
    </row>
    <row r="6133" spans="1:13" ht="30" customHeight="1" x14ac:dyDescent="0.3">
      <c r="A6133" s="27">
        <f t="shared" si="71"/>
        <v>2320</v>
      </c>
      <c r="B6133" s="31">
        <v>45090</v>
      </c>
      <c r="C6133" s="31">
        <v>45085</v>
      </c>
      <c r="D6133" s="19" t="s">
        <v>407</v>
      </c>
      <c r="E6133" s="19" t="str">
        <f>IF(ISBLANK(LeaveTracker[[#This Row],[Employee Name]]),"-----",VLOOKUP(LeaveTracker[[#This Row],[Employee Name]],Employees[[Employee Name]:[Office]],7))</f>
        <v>CTO</v>
      </c>
      <c r="F6133" s="19" t="str">
        <f>IF(ISBLANK(LeaveTracker[[#This Row],[Employee Name]]),"-----",VLOOKUP(LeaveTracker[[#This Row],[Employee Name]],Employees[[Employee Name]:[Office]],6))</f>
        <v>REGULAR</v>
      </c>
      <c r="G6133" s="31">
        <v>45092</v>
      </c>
      <c r="H6133" s="31">
        <v>45092</v>
      </c>
      <c r="I6133" s="20" t="s">
        <v>298</v>
      </c>
      <c r="J6133" s="43" t="s">
        <v>1003</v>
      </c>
      <c r="K6133" s="61" t="str">
        <f ca="1">LeaveTracker[[#This Row],[Days]]&amp;" "&amp;LeaveTracker[[#This Row],[Type of Leave]]</f>
        <v>1 OTHER</v>
      </c>
      <c r="L6133" s="23">
        <f ca="1">NETWORKDAYS(LeaveTracker[[#This Row],[Start Date]],LeaveTracker[[#This Row],[End Date]],lstHolidays)</f>
        <v>1</v>
      </c>
      <c r="M6133" s="27"/>
    </row>
    <row r="6134" spans="1:13" ht="30" customHeight="1" x14ac:dyDescent="0.3">
      <c r="A6134" s="27">
        <f t="shared" si="71"/>
        <v>2321</v>
      </c>
      <c r="B6134" s="31">
        <v>45090</v>
      </c>
      <c r="C6134" s="31">
        <v>45085</v>
      </c>
      <c r="D6134" s="19" t="s">
        <v>660</v>
      </c>
      <c r="E6134" s="19" t="str">
        <f>IF(ISBLANK(LeaveTracker[[#This Row],[Employee Name]]),"-----",VLOOKUP(LeaveTracker[[#This Row],[Employee Name]],Employees[[Employee Name]:[Office]],7))</f>
        <v>CTO</v>
      </c>
      <c r="F6134" s="19" t="str">
        <f>IF(ISBLANK(LeaveTracker[[#This Row],[Employee Name]]),"-----",VLOOKUP(LeaveTracker[[#This Row],[Employee Name]],Employees[[Employee Name]:[Office]],6))</f>
        <v>REGULAR</v>
      </c>
      <c r="G6134" s="31">
        <v>45097</v>
      </c>
      <c r="H6134" s="31">
        <v>45097</v>
      </c>
      <c r="I6134" s="20" t="s">
        <v>298</v>
      </c>
      <c r="J6134" s="43" t="s">
        <v>1003</v>
      </c>
      <c r="K6134" s="61" t="str">
        <f ca="1">LeaveTracker[[#This Row],[Days]]&amp;" "&amp;LeaveTracker[[#This Row],[Type of Leave]]</f>
        <v>1 OTHER</v>
      </c>
      <c r="L6134" s="23">
        <f ca="1">NETWORKDAYS(LeaveTracker[[#This Row],[Start Date]],LeaveTracker[[#This Row],[End Date]],lstHolidays)</f>
        <v>1</v>
      </c>
      <c r="M6134" s="27"/>
    </row>
    <row r="6135" spans="1:13" ht="30" customHeight="1" x14ac:dyDescent="0.3">
      <c r="A6135" s="27">
        <f t="shared" si="71"/>
        <v>2322</v>
      </c>
      <c r="B6135" s="31">
        <v>45090</v>
      </c>
      <c r="C6135" s="31">
        <v>45086</v>
      </c>
      <c r="D6135" s="19" t="s">
        <v>2039</v>
      </c>
      <c r="E6135" s="19" t="str">
        <f>IF(ISBLANK(LeaveTracker[[#This Row],[Employee Name]]),"-----",VLOOKUP(LeaveTracker[[#This Row],[Employee Name]],Employees[[Employee Name]:[Office]],7))</f>
        <v>CSWDO</v>
      </c>
      <c r="F6135" s="19">
        <f>IF(ISBLANK(LeaveTracker[[#This Row],[Employee Name]]),"-----",VLOOKUP(LeaveTracker[[#This Row],[Employee Name]],Employees[[Employee Name]:[Office]],6))</f>
        <v>0</v>
      </c>
      <c r="G6135" s="31">
        <v>45099</v>
      </c>
      <c r="H6135" s="31">
        <v>45099</v>
      </c>
      <c r="I6135" s="20" t="s">
        <v>298</v>
      </c>
      <c r="J6135" s="43" t="s">
        <v>1003</v>
      </c>
      <c r="K6135" s="61" t="str">
        <f ca="1">LeaveTracker[[#This Row],[Days]]&amp;" "&amp;LeaveTracker[[#This Row],[Type of Leave]]</f>
        <v>1 OTHER</v>
      </c>
      <c r="L6135" s="23">
        <f ca="1">NETWORKDAYS(LeaveTracker[[#This Row],[Start Date]],LeaveTracker[[#This Row],[End Date]],lstHolidays)</f>
        <v>1</v>
      </c>
      <c r="M6135" s="27"/>
    </row>
    <row r="6136" spans="1:13" ht="30" customHeight="1" x14ac:dyDescent="0.3">
      <c r="A6136" s="27">
        <f t="shared" si="71"/>
        <v>2323</v>
      </c>
      <c r="B6136" s="31">
        <v>45090</v>
      </c>
      <c r="C6136" s="31">
        <v>45072</v>
      </c>
      <c r="D6136" s="19" t="s">
        <v>904</v>
      </c>
      <c r="E6136" s="19" t="str">
        <f>IF(ISBLANK(LeaveTracker[[#This Row],[Employee Name]]),"-----",VLOOKUP(LeaveTracker[[#This Row],[Employee Name]],Employees[[Employee Name]:[Office]],7))</f>
        <v>CEO</v>
      </c>
      <c r="F6136" s="19" t="str">
        <f>IF(ISBLANK(LeaveTracker[[#This Row],[Employee Name]]),"-----",VLOOKUP(LeaveTracker[[#This Row],[Employee Name]],Employees[[Employee Name]:[Office]],6))</f>
        <v>REGULAR</v>
      </c>
      <c r="G6136" s="31">
        <v>45071</v>
      </c>
      <c r="H6136" s="31">
        <v>45071</v>
      </c>
      <c r="I6136" s="20" t="s">
        <v>81</v>
      </c>
      <c r="K6136" s="61" t="str">
        <f ca="1">LeaveTracker[[#This Row],[Days]]&amp;" "&amp;LeaveTracker[[#This Row],[Type of Leave]]</f>
        <v>1 SL</v>
      </c>
      <c r="L6136" s="23">
        <f ca="1">NETWORKDAYS(LeaveTracker[[#This Row],[Start Date]],LeaveTracker[[#This Row],[End Date]],lstHolidays)</f>
        <v>1</v>
      </c>
      <c r="M6136" s="27"/>
    </row>
    <row r="6137" spans="1:13" ht="30" customHeight="1" x14ac:dyDescent="0.3">
      <c r="A6137" s="27">
        <f t="shared" si="71"/>
        <v>2324</v>
      </c>
      <c r="B6137" s="31">
        <v>45090</v>
      </c>
      <c r="C6137" s="31">
        <v>45077</v>
      </c>
      <c r="D6137" s="19" t="s">
        <v>904</v>
      </c>
      <c r="E6137" s="19" t="str">
        <f>IF(ISBLANK(LeaveTracker[[#This Row],[Employee Name]]),"-----",VLOOKUP(LeaveTracker[[#This Row],[Employee Name]],Employees[[Employee Name]:[Office]],7))</f>
        <v>CEO</v>
      </c>
      <c r="F6137" s="19" t="str">
        <f>IF(ISBLANK(LeaveTracker[[#This Row],[Employee Name]]),"-----",VLOOKUP(LeaveTracker[[#This Row],[Employee Name]],Employees[[Employee Name]:[Office]],6))</f>
        <v>REGULAR</v>
      </c>
      <c r="G6137" s="31">
        <v>45076</v>
      </c>
      <c r="H6137" s="31">
        <v>45076</v>
      </c>
      <c r="I6137" s="20" t="s">
        <v>298</v>
      </c>
      <c r="J6137" s="43" t="s">
        <v>1003</v>
      </c>
      <c r="K6137" s="61" t="str">
        <f ca="1">LeaveTracker[[#This Row],[Days]]&amp;" "&amp;LeaveTracker[[#This Row],[Type of Leave]]</f>
        <v>1 OTHER</v>
      </c>
      <c r="L6137" s="23">
        <f ca="1">NETWORKDAYS(LeaveTracker[[#This Row],[Start Date]],LeaveTracker[[#This Row],[End Date]],lstHolidays)</f>
        <v>1</v>
      </c>
      <c r="M6137" s="27"/>
    </row>
    <row r="6138" spans="1:13" ht="30" customHeight="1" x14ac:dyDescent="0.3">
      <c r="A6138" s="27">
        <f t="shared" si="71"/>
        <v>2325</v>
      </c>
      <c r="B6138" s="31">
        <v>45090</v>
      </c>
      <c r="C6138" s="31">
        <v>45065</v>
      </c>
      <c r="D6138" s="19" t="s">
        <v>904</v>
      </c>
      <c r="E6138" s="19" t="str">
        <f>IF(ISBLANK(LeaveTracker[[#This Row],[Employee Name]]),"-----",VLOOKUP(LeaveTracker[[#This Row],[Employee Name]],Employees[[Employee Name]:[Office]],7))</f>
        <v>CEO</v>
      </c>
      <c r="F6138" s="19" t="str">
        <f>IF(ISBLANK(LeaveTracker[[#This Row],[Employee Name]]),"-----",VLOOKUP(LeaveTracker[[#This Row],[Employee Name]],Employees[[Employee Name]:[Office]],6))</f>
        <v>REGULAR</v>
      </c>
      <c r="G6138" s="31">
        <v>45064</v>
      </c>
      <c r="H6138" s="31">
        <v>45064</v>
      </c>
      <c r="I6138" s="20" t="s">
        <v>298</v>
      </c>
      <c r="K6138" s="61" t="str">
        <f ca="1">LeaveTracker[[#This Row],[Days]]&amp;" "&amp;LeaveTracker[[#This Row],[Type of Leave]]</f>
        <v>1 OTHER</v>
      </c>
      <c r="L6138" s="23">
        <f ca="1">NETWORKDAYS(LeaveTracker[[#This Row],[Start Date]],LeaveTracker[[#This Row],[End Date]],lstHolidays)</f>
        <v>1</v>
      </c>
      <c r="M6138" s="27"/>
    </row>
    <row r="6139" spans="1:13" ht="30" customHeight="1" x14ac:dyDescent="0.3">
      <c r="A6139" s="27">
        <f t="shared" si="71"/>
        <v>2326</v>
      </c>
      <c r="B6139" s="31">
        <v>45090</v>
      </c>
      <c r="C6139" s="31">
        <v>45084</v>
      </c>
      <c r="D6139" s="19" t="s">
        <v>618</v>
      </c>
      <c r="E6139" s="19" t="str">
        <f>IF(ISBLANK(LeaveTracker[[#This Row],[Employee Name]]),"-----",VLOOKUP(LeaveTracker[[#This Row],[Employee Name]],Employees[[Employee Name]:[Office]],7))</f>
        <v>EEO/ CITY MARKET</v>
      </c>
      <c r="F6139" s="19" t="str">
        <f>IF(ISBLANK(LeaveTracker[[#This Row],[Employee Name]]),"-----",VLOOKUP(LeaveTracker[[#This Row],[Employee Name]],Employees[[Employee Name]:[Office]],6))</f>
        <v>REGULAR</v>
      </c>
      <c r="G6139" s="31">
        <v>45082</v>
      </c>
      <c r="H6139" s="31">
        <v>45083</v>
      </c>
      <c r="I6139" s="20" t="s">
        <v>81</v>
      </c>
      <c r="K6139" s="61" t="str">
        <f ca="1">LeaveTracker[[#This Row],[Days]]&amp;" "&amp;LeaveTracker[[#This Row],[Type of Leave]]</f>
        <v>2 SL</v>
      </c>
      <c r="L6139" s="23">
        <f ca="1">NETWORKDAYS(LeaveTracker[[#This Row],[Start Date]],LeaveTracker[[#This Row],[End Date]],lstHolidays)</f>
        <v>2</v>
      </c>
      <c r="M6139" s="27"/>
    </row>
    <row r="6140" spans="1:13" ht="30" customHeight="1" x14ac:dyDescent="0.3">
      <c r="A6140" s="27">
        <f t="shared" si="71"/>
        <v>2327</v>
      </c>
      <c r="B6140" s="31">
        <v>45090</v>
      </c>
      <c r="C6140" s="31">
        <v>45084</v>
      </c>
      <c r="D6140" s="19" t="s">
        <v>550</v>
      </c>
      <c r="E6140" s="19" t="str">
        <f>IF(ISBLANK(LeaveTracker[[#This Row],[Employee Name]]),"-----",VLOOKUP(LeaveTracker[[#This Row],[Employee Name]],Employees[[Employee Name]:[Office]],7))</f>
        <v>EEO/ CITY MARKET</v>
      </c>
      <c r="F6140" s="19" t="str">
        <f>IF(ISBLANK(LeaveTracker[[#This Row],[Employee Name]]),"-----",VLOOKUP(LeaveTracker[[#This Row],[Employee Name]],Employees[[Employee Name]:[Office]],6))</f>
        <v>REGULAR</v>
      </c>
      <c r="G6140" s="31">
        <v>45083</v>
      </c>
      <c r="H6140" s="31">
        <v>45083</v>
      </c>
      <c r="I6140" s="20" t="s">
        <v>81</v>
      </c>
      <c r="K6140" s="61" t="str">
        <f ca="1">LeaveTracker[[#This Row],[Days]]&amp;" "&amp;LeaveTracker[[#This Row],[Type of Leave]]</f>
        <v>1 SL</v>
      </c>
      <c r="L6140" s="23">
        <f ca="1">NETWORKDAYS(LeaveTracker[[#This Row],[Start Date]],LeaveTracker[[#This Row],[End Date]],lstHolidays)</f>
        <v>1</v>
      </c>
      <c r="M6140" s="27"/>
    </row>
    <row r="6141" spans="1:13" ht="30" customHeight="1" x14ac:dyDescent="0.3">
      <c r="A6141" s="27">
        <f t="shared" si="71"/>
        <v>2328</v>
      </c>
      <c r="B6141" s="31">
        <v>45090</v>
      </c>
      <c r="C6141" s="31">
        <v>45085</v>
      </c>
      <c r="D6141" s="19" t="s">
        <v>878</v>
      </c>
      <c r="E6141" s="19" t="str">
        <f>IF(ISBLANK(LeaveTracker[[#This Row],[Employee Name]]),"-----",VLOOKUP(LeaveTracker[[#This Row],[Employee Name]],Employees[[Employee Name]:[Office]],7))</f>
        <v>GSO</v>
      </c>
      <c r="F6141" s="19" t="str">
        <f>IF(ISBLANK(LeaveTracker[[#This Row],[Employee Name]]),"-----",VLOOKUP(LeaveTracker[[#This Row],[Employee Name]],Employees[[Employee Name]:[Office]],6))</f>
        <v>REGULAR</v>
      </c>
      <c r="G6141" s="31">
        <v>45096</v>
      </c>
      <c r="H6141" s="31">
        <v>45098</v>
      </c>
      <c r="I6141" s="20" t="s">
        <v>82</v>
      </c>
      <c r="K6141" s="61" t="str">
        <f ca="1">LeaveTracker[[#This Row],[Days]]&amp;" "&amp;LeaveTracker[[#This Row],[Type of Leave]]</f>
        <v>3 VL</v>
      </c>
      <c r="L6141" s="23">
        <f ca="1">NETWORKDAYS(LeaveTracker[[#This Row],[Start Date]],LeaveTracker[[#This Row],[End Date]],lstHolidays)</f>
        <v>3</v>
      </c>
      <c r="M6141" s="27"/>
    </row>
    <row r="6142" spans="1:13" ht="30" customHeight="1" x14ac:dyDescent="0.3">
      <c r="A6142" s="27">
        <f t="shared" si="71"/>
        <v>2329</v>
      </c>
      <c r="B6142" s="31">
        <v>45090</v>
      </c>
      <c r="C6142" s="31">
        <v>45085</v>
      </c>
      <c r="D6142" s="19" t="s">
        <v>1768</v>
      </c>
      <c r="E6142" s="19" t="str">
        <f>IF(ISBLANK(LeaveTracker[[#This Row],[Employee Name]]),"-----",VLOOKUP(LeaveTracker[[#This Row],[Employee Name]],Employees[[Employee Name]:[Office]],7))</f>
        <v>GSO</v>
      </c>
      <c r="F6142" s="19" t="str">
        <f>IF(ISBLANK(LeaveTracker[[#This Row],[Employee Name]]),"-----",VLOOKUP(LeaveTracker[[#This Row],[Employee Name]],Employees[[Employee Name]:[Office]],6))</f>
        <v>CASUAL</v>
      </c>
      <c r="G6142" s="31">
        <v>45084</v>
      </c>
      <c r="H6142" s="31">
        <v>45084</v>
      </c>
      <c r="I6142" s="20" t="s">
        <v>298</v>
      </c>
      <c r="J6142" s="43" t="s">
        <v>1003</v>
      </c>
      <c r="K6142" s="61" t="str">
        <f ca="1">LeaveTracker[[#This Row],[Days]]&amp;" "&amp;LeaveTracker[[#This Row],[Type of Leave]]</f>
        <v>1 OTHER</v>
      </c>
      <c r="L6142" s="23">
        <f ca="1">NETWORKDAYS(LeaveTracker[[#This Row],[Start Date]],LeaveTracker[[#This Row],[End Date]],lstHolidays)</f>
        <v>1</v>
      </c>
      <c r="M6142" s="27"/>
    </row>
    <row r="6143" spans="1:13" ht="30" customHeight="1" x14ac:dyDescent="0.3">
      <c r="A6143" s="27">
        <f t="shared" si="71"/>
        <v>2330</v>
      </c>
      <c r="B6143" s="31">
        <v>45090</v>
      </c>
      <c r="C6143" s="31">
        <v>45086</v>
      </c>
      <c r="D6143" s="19" t="s">
        <v>960</v>
      </c>
      <c r="E6143" s="19" t="str">
        <f>IF(ISBLANK(LeaveTracker[[#This Row],[Employee Name]]),"-----",VLOOKUP(LeaveTracker[[#This Row],[Employee Name]],Employees[[Employee Name]:[Office]],7))</f>
        <v>ASSESSORS OFFICE</v>
      </c>
      <c r="F6143" s="19" t="str">
        <f>IF(ISBLANK(LeaveTracker[[#This Row],[Employee Name]]),"-----",VLOOKUP(LeaveTracker[[#This Row],[Employee Name]],Employees[[Employee Name]:[Office]],6))</f>
        <v>REGULAR</v>
      </c>
      <c r="G6143" s="24">
        <v>45068</v>
      </c>
      <c r="H6143" s="24">
        <v>45092</v>
      </c>
      <c r="I6143" s="20" t="s">
        <v>81</v>
      </c>
      <c r="K6143" s="61" t="str">
        <f ca="1">LeaveTracker[[#This Row],[Days]]&amp;" "&amp;LeaveTracker[[#This Row],[Type of Leave]]</f>
        <v>19 SL</v>
      </c>
      <c r="L6143" s="23">
        <f ca="1">NETWORKDAYS(LeaveTracker[[#This Row],[Start Date]],LeaveTracker[[#This Row],[End Date]],lstHolidays)</f>
        <v>19</v>
      </c>
      <c r="M6143" s="27"/>
    </row>
    <row r="6144" spans="1:13" ht="30" customHeight="1" x14ac:dyDescent="0.3">
      <c r="A6144" s="27">
        <f t="shared" si="71"/>
        <v>2331</v>
      </c>
      <c r="B6144" s="31">
        <v>45090</v>
      </c>
      <c r="C6144" s="31">
        <v>45085</v>
      </c>
      <c r="D6144" s="19" t="s">
        <v>1092</v>
      </c>
      <c r="E6144" s="19" t="str">
        <f>IF(ISBLANK(LeaveTracker[[#This Row],[Employee Name]]),"-----",VLOOKUP(LeaveTracker[[#This Row],[Employee Name]],Employees[[Employee Name]:[Office]],7))</f>
        <v>ACCOUNTING</v>
      </c>
      <c r="F6144" s="19" t="str">
        <f>IF(ISBLANK(LeaveTracker[[#This Row],[Employee Name]]),"-----",VLOOKUP(LeaveTracker[[#This Row],[Employee Name]],Employees[[Employee Name]:[Office]],6))</f>
        <v>REGULAR</v>
      </c>
      <c r="G6144" s="24">
        <v>45056</v>
      </c>
      <c r="H6144" s="24">
        <v>45056</v>
      </c>
      <c r="I6144" s="20" t="s">
        <v>81</v>
      </c>
      <c r="K6144" s="61" t="str">
        <f ca="1">LeaveTracker[[#This Row],[Days]]&amp;" "&amp;LeaveTracker[[#This Row],[Type of Leave]]</f>
        <v>1 SL</v>
      </c>
      <c r="L6144" s="23">
        <f ca="1">NETWORKDAYS(LeaveTracker[[#This Row],[Start Date]],LeaveTracker[[#This Row],[End Date]],lstHolidays)</f>
        <v>1</v>
      </c>
      <c r="M6144" s="27"/>
    </row>
    <row r="6145" spans="1:13" ht="30" customHeight="1" x14ac:dyDescent="0.3">
      <c r="A6145" s="27">
        <f t="shared" si="71"/>
        <v>2332</v>
      </c>
      <c r="B6145" s="31">
        <v>45090</v>
      </c>
      <c r="C6145" s="31">
        <v>45085</v>
      </c>
      <c r="D6145" s="19" t="s">
        <v>1092</v>
      </c>
      <c r="E6145" s="19" t="str">
        <f>IF(ISBLANK(LeaveTracker[[#This Row],[Employee Name]]),"-----",VLOOKUP(LeaveTracker[[#This Row],[Employee Name]],Employees[[Employee Name]:[Office]],7))</f>
        <v>ACCOUNTING</v>
      </c>
      <c r="F6145" s="19" t="str">
        <f>IF(ISBLANK(LeaveTracker[[#This Row],[Employee Name]]),"-----",VLOOKUP(LeaveTracker[[#This Row],[Employee Name]],Employees[[Employee Name]:[Office]],6))</f>
        <v>REGULAR</v>
      </c>
      <c r="G6145" s="24">
        <v>45093</v>
      </c>
      <c r="H6145" s="24">
        <v>45093</v>
      </c>
      <c r="I6145" s="20" t="s">
        <v>82</v>
      </c>
      <c r="K6145" s="61" t="str">
        <f ca="1">LeaveTracker[[#This Row],[Days]]&amp;" "&amp;LeaveTracker[[#This Row],[Type of Leave]]</f>
        <v>1 VL</v>
      </c>
      <c r="L6145" s="23">
        <f ca="1">NETWORKDAYS(LeaveTracker[[#This Row],[Start Date]],LeaveTracker[[#This Row],[End Date]],lstHolidays)</f>
        <v>1</v>
      </c>
      <c r="M6145" s="27"/>
    </row>
    <row r="6146" spans="1:13" ht="30" customHeight="1" x14ac:dyDescent="0.3">
      <c r="A6146" s="27">
        <f t="shared" si="71"/>
        <v>2333</v>
      </c>
      <c r="B6146" s="31">
        <v>45090</v>
      </c>
      <c r="C6146" s="31">
        <v>45086</v>
      </c>
      <c r="D6146" s="19" t="s">
        <v>630</v>
      </c>
      <c r="E6146" s="19" t="str">
        <f>IF(ISBLANK(LeaveTracker[[#This Row],[Employee Name]]),"-----",VLOOKUP(LeaveTracker[[#This Row],[Employee Name]],Employees[[Employee Name]:[Office]],7))</f>
        <v>CCT</v>
      </c>
      <c r="F6146" s="19" t="str">
        <f>IF(ISBLANK(LeaveTracker[[#This Row],[Employee Name]]),"-----",VLOOKUP(LeaveTracker[[#This Row],[Employee Name]],Employees[[Employee Name]:[Office]],6))</f>
        <v>REGULAR</v>
      </c>
      <c r="G6146" s="24">
        <v>45091</v>
      </c>
      <c r="H6146" s="24">
        <v>45091</v>
      </c>
      <c r="I6146" s="20" t="s">
        <v>298</v>
      </c>
      <c r="K6146" s="61" t="str">
        <f ca="1">LeaveTracker[[#This Row],[Days]]&amp;" "&amp;LeaveTracker[[#This Row],[Type of Leave]]</f>
        <v>1 OTHER</v>
      </c>
      <c r="L6146" s="23">
        <f ca="1">NETWORKDAYS(LeaveTracker[[#This Row],[Start Date]],LeaveTracker[[#This Row],[End Date]],lstHolidays)</f>
        <v>1</v>
      </c>
      <c r="M6146" s="27"/>
    </row>
    <row r="6147" spans="1:13" ht="30" customHeight="1" x14ac:dyDescent="0.3">
      <c r="A6147" s="27">
        <f t="shared" si="71"/>
        <v>2334</v>
      </c>
      <c r="B6147" s="31">
        <v>45090</v>
      </c>
      <c r="C6147" s="31">
        <v>45086</v>
      </c>
      <c r="D6147" s="19" t="s">
        <v>717</v>
      </c>
      <c r="E6147" s="19" t="str">
        <f>IF(ISBLANK(LeaveTracker[[#This Row],[Employee Name]]),"-----",VLOOKUP(LeaveTracker[[#This Row],[Employee Name]],Employees[[Employee Name]:[Office]],7))</f>
        <v>LCR</v>
      </c>
      <c r="F6147" s="19" t="str">
        <f>IF(ISBLANK(LeaveTracker[[#This Row],[Employee Name]]),"-----",VLOOKUP(LeaveTracker[[#This Row],[Employee Name]],Employees[[Employee Name]:[Office]],6))</f>
        <v>REGULAR</v>
      </c>
      <c r="G6147" s="31">
        <v>45083</v>
      </c>
      <c r="H6147" s="31">
        <v>45084</v>
      </c>
      <c r="I6147" s="20" t="s">
        <v>81</v>
      </c>
      <c r="K6147" s="61" t="str">
        <f ca="1">LeaveTracker[[#This Row],[Days]]&amp;" "&amp;LeaveTracker[[#This Row],[Type of Leave]]</f>
        <v>2 SL</v>
      </c>
      <c r="L6147" s="23">
        <f ca="1">NETWORKDAYS(LeaveTracker[[#This Row],[Start Date]],LeaveTracker[[#This Row],[End Date]],lstHolidays)</f>
        <v>2</v>
      </c>
      <c r="M6147" s="27"/>
    </row>
    <row r="6148" spans="1:13" ht="30" customHeight="1" x14ac:dyDescent="0.3">
      <c r="A6148" s="27">
        <f t="shared" si="71"/>
        <v>2335</v>
      </c>
      <c r="B6148" s="31">
        <v>45090</v>
      </c>
      <c r="C6148" s="31">
        <v>45084</v>
      </c>
      <c r="D6148" s="19" t="s">
        <v>422</v>
      </c>
      <c r="E6148" s="19" t="str">
        <f>IF(ISBLANK(LeaveTracker[[#This Row],[Employee Name]]),"-----",VLOOKUP(LeaveTracker[[#This Row],[Employee Name]],Employees[[Employee Name]:[Office]],7))</f>
        <v>CTO</v>
      </c>
      <c r="F6148" s="19" t="str">
        <f>IF(ISBLANK(LeaveTracker[[#This Row],[Employee Name]]),"-----",VLOOKUP(LeaveTracker[[#This Row],[Employee Name]],Employees[[Employee Name]:[Office]],6))</f>
        <v>REGULAR</v>
      </c>
      <c r="G6148" s="31">
        <v>45082</v>
      </c>
      <c r="H6148" s="31">
        <v>45083</v>
      </c>
      <c r="I6148" s="20" t="s">
        <v>81</v>
      </c>
      <c r="K6148" s="61" t="str">
        <f ca="1">LeaveTracker[[#This Row],[Days]]&amp;" "&amp;LeaveTracker[[#This Row],[Type of Leave]]</f>
        <v>2 SL</v>
      </c>
      <c r="L6148" s="23">
        <f ca="1">NETWORKDAYS(LeaveTracker[[#This Row],[Start Date]],LeaveTracker[[#This Row],[End Date]],lstHolidays)</f>
        <v>2</v>
      </c>
      <c r="M6148" s="27"/>
    </row>
    <row r="6149" spans="1:13" ht="30" customHeight="1" x14ac:dyDescent="0.3">
      <c r="A6149" s="27">
        <f t="shared" si="71"/>
        <v>2336</v>
      </c>
      <c r="B6149" s="31">
        <v>45090</v>
      </c>
      <c r="C6149" s="31">
        <v>45078</v>
      </c>
      <c r="D6149" s="19" t="s">
        <v>488</v>
      </c>
      <c r="E6149" s="19" t="str">
        <f>IF(ISBLANK(LeaveTracker[[#This Row],[Employee Name]]),"-----",VLOOKUP(LeaveTracker[[#This Row],[Employee Name]],Employees[[Employee Name]:[Office]],7))</f>
        <v>THRDC</v>
      </c>
      <c r="F6149" s="19" t="str">
        <f>IF(ISBLANK(LeaveTracker[[#This Row],[Employee Name]]),"-----",VLOOKUP(LeaveTracker[[#This Row],[Employee Name]],Employees[[Employee Name]:[Office]],6))</f>
        <v>REGULAR</v>
      </c>
      <c r="G6149" s="24">
        <v>45071</v>
      </c>
      <c r="H6149" s="24">
        <v>45071</v>
      </c>
      <c r="I6149" s="20" t="s">
        <v>81</v>
      </c>
      <c r="K6149" s="61" t="str">
        <f ca="1">LeaveTracker[[#This Row],[Days]]&amp;" "&amp;LeaveTracker[[#This Row],[Type of Leave]]</f>
        <v>1 SL</v>
      </c>
      <c r="L6149" s="23">
        <f ca="1">NETWORKDAYS(LeaveTracker[[#This Row],[Start Date]],LeaveTracker[[#This Row],[End Date]],lstHolidays)</f>
        <v>1</v>
      </c>
      <c r="M6149" s="27"/>
    </row>
    <row r="6150" spans="1:13" ht="30" customHeight="1" x14ac:dyDescent="0.3">
      <c r="A6150" s="27">
        <f t="shared" si="71"/>
        <v>2337</v>
      </c>
      <c r="B6150" s="31">
        <v>45090</v>
      </c>
      <c r="C6150" s="31">
        <v>45078</v>
      </c>
      <c r="D6150" s="19" t="s">
        <v>488</v>
      </c>
      <c r="E6150" s="19" t="str">
        <f>IF(ISBLANK(LeaveTracker[[#This Row],[Employee Name]]),"-----",VLOOKUP(LeaveTracker[[#This Row],[Employee Name]],Employees[[Employee Name]:[Office]],7))</f>
        <v>THRDC</v>
      </c>
      <c r="F6150" s="19" t="str">
        <f>IF(ISBLANK(LeaveTracker[[#This Row],[Employee Name]]),"-----",VLOOKUP(LeaveTracker[[#This Row],[Employee Name]],Employees[[Employee Name]:[Office]],6))</f>
        <v>REGULAR</v>
      </c>
      <c r="G6150" s="24">
        <v>45077</v>
      </c>
      <c r="H6150" s="24">
        <v>45077</v>
      </c>
      <c r="I6150" s="20" t="s">
        <v>81</v>
      </c>
      <c r="K6150" s="61" t="str">
        <f ca="1">LeaveTracker[[#This Row],[Days]]&amp;" "&amp;LeaveTracker[[#This Row],[Type of Leave]]</f>
        <v>1 SL</v>
      </c>
      <c r="L6150" s="23">
        <f ca="1">NETWORKDAYS(LeaveTracker[[#This Row],[Start Date]],LeaveTracker[[#This Row],[End Date]],lstHolidays)</f>
        <v>1</v>
      </c>
      <c r="M6150" s="27"/>
    </row>
    <row r="6151" spans="1:13" ht="30" customHeight="1" x14ac:dyDescent="0.3">
      <c r="A6151" s="27">
        <f t="shared" si="71"/>
        <v>2338</v>
      </c>
      <c r="B6151" s="31">
        <v>45090</v>
      </c>
      <c r="C6151" s="31">
        <v>45090</v>
      </c>
      <c r="D6151" s="19" t="s">
        <v>1921</v>
      </c>
      <c r="E6151" s="19" t="str">
        <f>IF(ISBLANK(LeaveTracker[[#This Row],[Employee Name]]),"-----",VLOOKUP(LeaveTracker[[#This Row],[Employee Name]],Employees[[Employee Name]:[Office]],7))</f>
        <v>CENRO</v>
      </c>
      <c r="F6151" s="19" t="str">
        <f>IF(ISBLANK(LeaveTracker[[#This Row],[Employee Name]]),"-----",VLOOKUP(LeaveTracker[[#This Row],[Employee Name]],Employees[[Employee Name]:[Office]],6))</f>
        <v>CASUAL</v>
      </c>
      <c r="G6151" s="31">
        <v>45088</v>
      </c>
      <c r="H6151" s="31">
        <v>45089</v>
      </c>
      <c r="I6151" s="20" t="s">
        <v>81</v>
      </c>
      <c r="K6151" s="61" t="str">
        <f ca="1">LeaveTracker[[#This Row],[Days]]&amp;" "&amp;LeaveTracker[[#This Row],[Type of Leave]]</f>
        <v>1 SL</v>
      </c>
      <c r="L6151" s="23">
        <f ca="1">NETWORKDAYS(LeaveTracker[[#This Row],[Start Date]],LeaveTracker[[#This Row],[End Date]],lstHolidays)</f>
        <v>1</v>
      </c>
      <c r="M6151" s="27"/>
    </row>
    <row r="6152" spans="1:13" ht="30" customHeight="1" x14ac:dyDescent="0.3">
      <c r="A6152" s="27">
        <f t="shared" si="71"/>
        <v>2339</v>
      </c>
      <c r="B6152" s="31">
        <v>45090</v>
      </c>
      <c r="C6152" s="31">
        <v>45089</v>
      </c>
      <c r="D6152" s="19" t="s">
        <v>2215</v>
      </c>
      <c r="E6152" s="19" t="str">
        <f>IF(ISBLANK(LeaveTracker[[#This Row],[Employee Name]]),"-----",VLOOKUP(LeaveTracker[[#This Row],[Employee Name]],Employees[[Employee Name]:[Office]],7))</f>
        <v>CENRO</v>
      </c>
      <c r="F6152" s="19" t="str">
        <f>IF(ISBLANK(LeaveTracker[[#This Row],[Employee Name]]),"-----",VLOOKUP(LeaveTracker[[#This Row],[Employee Name]],Employees[[Employee Name]:[Office]],6))</f>
        <v>CASUAL</v>
      </c>
      <c r="G6152" s="31">
        <v>45085</v>
      </c>
      <c r="H6152" s="31">
        <v>45085</v>
      </c>
      <c r="I6152" s="20" t="s">
        <v>81</v>
      </c>
      <c r="K6152" s="61" t="str">
        <f ca="1">LeaveTracker[[#This Row],[Days]]&amp;" "&amp;LeaveTracker[[#This Row],[Type of Leave]]</f>
        <v>1 SL</v>
      </c>
      <c r="L6152" s="23">
        <f ca="1">NETWORKDAYS(LeaveTracker[[#This Row],[Start Date]],LeaveTracker[[#This Row],[End Date]],lstHolidays)</f>
        <v>1</v>
      </c>
      <c r="M6152" s="27"/>
    </row>
    <row r="6153" spans="1:13" ht="30" customHeight="1" x14ac:dyDescent="0.3">
      <c r="A6153" s="27">
        <f t="shared" si="71"/>
        <v>2340</v>
      </c>
      <c r="B6153" s="31">
        <v>45090</v>
      </c>
      <c r="C6153" s="31">
        <v>45085</v>
      </c>
      <c r="D6153" s="19" t="s">
        <v>1730</v>
      </c>
      <c r="E6153" s="19" t="str">
        <f>IF(ISBLANK(LeaveTracker[[#This Row],[Employee Name]]),"-----",VLOOKUP(LeaveTracker[[#This Row],[Employee Name]],Employees[[Employee Name]:[Office]],7))</f>
        <v>LEGAL</v>
      </c>
      <c r="F6153" s="19" t="str">
        <f>IF(ISBLANK(LeaveTracker[[#This Row],[Employee Name]]),"-----",VLOOKUP(LeaveTracker[[#This Row],[Employee Name]],Employees[[Employee Name]:[Office]],6))</f>
        <v>CASUAL</v>
      </c>
      <c r="G6153" s="24">
        <v>45053</v>
      </c>
      <c r="H6153" s="24">
        <v>45053</v>
      </c>
      <c r="I6153" s="20" t="s">
        <v>81</v>
      </c>
      <c r="K6153" s="61" t="str">
        <f ca="1">LeaveTracker[[#This Row],[Days]]&amp;" "&amp;LeaveTracker[[#This Row],[Type of Leave]]</f>
        <v>0 SL</v>
      </c>
      <c r="L6153" s="23">
        <f ca="1">NETWORKDAYS(LeaveTracker[[#This Row],[Start Date]],LeaveTracker[[#This Row],[End Date]],lstHolidays)</f>
        <v>0</v>
      </c>
      <c r="M6153" s="27"/>
    </row>
    <row r="6154" spans="1:13" ht="30" customHeight="1" x14ac:dyDescent="0.3">
      <c r="A6154" s="27">
        <f t="shared" si="71"/>
        <v>2341</v>
      </c>
      <c r="B6154" s="31">
        <v>45090</v>
      </c>
      <c r="C6154" s="31">
        <v>45079</v>
      </c>
      <c r="D6154" s="19" t="s">
        <v>1744</v>
      </c>
      <c r="E6154" s="19" t="str">
        <f>IF(ISBLANK(LeaveTracker[[#This Row],[Employee Name]]),"-----",VLOOKUP(LeaveTracker[[#This Row],[Employee Name]],Employees[[Employee Name]:[Office]],7))</f>
        <v>LCR</v>
      </c>
      <c r="F6154" s="19" t="str">
        <f>IF(ISBLANK(LeaveTracker[[#This Row],[Employee Name]]),"-----",VLOOKUP(LeaveTracker[[#This Row],[Employee Name]],Employees[[Employee Name]:[Office]],6))</f>
        <v>CASUAL</v>
      </c>
      <c r="G6154" s="31">
        <v>45078</v>
      </c>
      <c r="H6154" s="31">
        <v>45078</v>
      </c>
      <c r="I6154" s="20" t="s">
        <v>81</v>
      </c>
      <c r="K6154" s="61" t="str">
        <f ca="1">LeaveTracker[[#This Row],[Days]]&amp;" "&amp;LeaveTracker[[#This Row],[Type of Leave]]</f>
        <v>1 SL</v>
      </c>
      <c r="L6154" s="23">
        <f ca="1">NETWORKDAYS(LeaveTracker[[#This Row],[Start Date]],LeaveTracker[[#This Row],[End Date]],lstHolidays)</f>
        <v>1</v>
      </c>
      <c r="M6154" s="27"/>
    </row>
    <row r="6155" spans="1:13" ht="30" customHeight="1" x14ac:dyDescent="0.3">
      <c r="A6155" s="27">
        <f t="shared" si="71"/>
        <v>2342</v>
      </c>
      <c r="B6155" s="31">
        <v>45090</v>
      </c>
      <c r="C6155" s="31">
        <v>45085</v>
      </c>
      <c r="D6155" s="19" t="s">
        <v>1852</v>
      </c>
      <c r="E6155" s="19" t="str">
        <f>IF(ISBLANK(LeaveTracker[[#This Row],[Employee Name]]),"-----",VLOOKUP(LeaveTracker[[#This Row],[Employee Name]],Employees[[Employee Name]:[Office]],7))</f>
        <v>CCT</v>
      </c>
      <c r="F6155" s="19" t="str">
        <f>IF(ISBLANK(LeaveTracker[[#This Row],[Employee Name]]),"-----",VLOOKUP(LeaveTracker[[#This Row],[Employee Name]],Employees[[Employee Name]:[Office]],6))</f>
        <v>CASUAL</v>
      </c>
      <c r="G6155" s="31">
        <v>45089</v>
      </c>
      <c r="H6155" s="31">
        <v>45089</v>
      </c>
      <c r="I6155" s="20" t="s">
        <v>82</v>
      </c>
      <c r="K6155" s="61" t="str">
        <f ca="1">LeaveTracker[[#This Row],[Days]]&amp;" "&amp;LeaveTracker[[#This Row],[Type of Leave]]</f>
        <v>1 VL</v>
      </c>
      <c r="L6155" s="23">
        <f ca="1">NETWORKDAYS(LeaveTracker[[#This Row],[Start Date]],LeaveTracker[[#This Row],[End Date]],lstHolidays)</f>
        <v>1</v>
      </c>
      <c r="M6155" s="27"/>
    </row>
    <row r="6156" spans="1:13" ht="30" customHeight="1" x14ac:dyDescent="0.3">
      <c r="A6156" s="27">
        <f t="shared" si="71"/>
        <v>2343</v>
      </c>
      <c r="B6156" s="31">
        <v>45090</v>
      </c>
      <c r="C6156" s="31">
        <v>45085</v>
      </c>
      <c r="D6156" s="19" t="s">
        <v>1852</v>
      </c>
      <c r="E6156" s="19" t="str">
        <f>IF(ISBLANK(LeaveTracker[[#This Row],[Employee Name]]),"-----",VLOOKUP(LeaveTracker[[#This Row],[Employee Name]],Employees[[Employee Name]:[Office]],7))</f>
        <v>CCT</v>
      </c>
      <c r="F6156" s="19" t="str">
        <f>IF(ISBLANK(LeaveTracker[[#This Row],[Employee Name]]),"-----",VLOOKUP(LeaveTracker[[#This Row],[Employee Name]],Employees[[Employee Name]:[Office]],6))</f>
        <v>CASUAL</v>
      </c>
      <c r="G6156" s="31">
        <v>45098</v>
      </c>
      <c r="H6156" s="31">
        <v>45100</v>
      </c>
      <c r="I6156" s="20" t="s">
        <v>82</v>
      </c>
      <c r="K6156" s="61" t="str">
        <f ca="1">LeaveTracker[[#This Row],[Days]]&amp;" "&amp;LeaveTracker[[#This Row],[Type of Leave]]</f>
        <v>3 VL</v>
      </c>
      <c r="L6156" s="23">
        <f ca="1">NETWORKDAYS(LeaveTracker[[#This Row],[Start Date]],LeaveTracker[[#This Row],[End Date]],lstHolidays)</f>
        <v>3</v>
      </c>
      <c r="M6156" s="27"/>
    </row>
    <row r="6157" spans="1:13" ht="30" customHeight="1" x14ac:dyDescent="0.3">
      <c r="A6157" s="27">
        <f t="shared" si="71"/>
        <v>2344</v>
      </c>
      <c r="B6157" s="31">
        <v>45090</v>
      </c>
      <c r="C6157" s="31">
        <v>45085</v>
      </c>
      <c r="D6157" s="19" t="s">
        <v>1852</v>
      </c>
      <c r="E6157" s="19" t="str">
        <f>IF(ISBLANK(LeaveTracker[[#This Row],[Employee Name]]),"-----",VLOOKUP(LeaveTracker[[#This Row],[Employee Name]],Employees[[Employee Name]:[Office]],7))</f>
        <v>CCT</v>
      </c>
      <c r="F6157" s="19" t="str">
        <f>IF(ISBLANK(LeaveTracker[[#This Row],[Employee Name]]),"-----",VLOOKUP(LeaveTracker[[#This Row],[Employee Name]],Employees[[Employee Name]:[Office]],6))</f>
        <v>CASUAL</v>
      </c>
      <c r="G6157" s="31">
        <v>45106</v>
      </c>
      <c r="H6157" s="31">
        <v>45107</v>
      </c>
      <c r="I6157" s="20" t="s">
        <v>82</v>
      </c>
      <c r="K6157" s="61" t="str">
        <f ca="1">LeaveTracker[[#This Row],[Days]]&amp;" "&amp;LeaveTracker[[#This Row],[Type of Leave]]</f>
        <v>2 VL</v>
      </c>
      <c r="L6157" s="23">
        <f ca="1">NETWORKDAYS(LeaveTracker[[#This Row],[Start Date]],LeaveTracker[[#This Row],[End Date]],lstHolidays)</f>
        <v>2</v>
      </c>
      <c r="M6157" s="27"/>
    </row>
    <row r="6158" spans="1:13" ht="30" customHeight="1" x14ac:dyDescent="0.3">
      <c r="A6158" s="27">
        <f t="shared" si="71"/>
        <v>2345</v>
      </c>
      <c r="B6158" s="31">
        <v>45090</v>
      </c>
      <c r="C6158" s="31">
        <v>45086</v>
      </c>
      <c r="D6158" s="19" t="s">
        <v>1799</v>
      </c>
      <c r="E6158" s="19" t="str">
        <f>IF(ISBLANK(LeaveTracker[[#This Row],[Employee Name]]),"-----",VLOOKUP(LeaveTracker[[#This Row],[Employee Name]],Employees[[Employee Name]:[Office]],7))</f>
        <v>CENRO</v>
      </c>
      <c r="F6158" s="19" t="str">
        <f>IF(ISBLANK(LeaveTracker[[#This Row],[Employee Name]]),"-----",VLOOKUP(LeaveTracker[[#This Row],[Employee Name]],Employees[[Employee Name]:[Office]],6))</f>
        <v>CASUAL</v>
      </c>
      <c r="G6158" s="31">
        <v>45085</v>
      </c>
      <c r="H6158" s="31">
        <v>45085</v>
      </c>
      <c r="I6158" s="20" t="s">
        <v>81</v>
      </c>
      <c r="K6158" s="61" t="str">
        <f ca="1">LeaveTracker[[#This Row],[Days]]&amp;" "&amp;LeaveTracker[[#This Row],[Type of Leave]]</f>
        <v>1 SL</v>
      </c>
      <c r="L6158" s="23">
        <f ca="1">NETWORKDAYS(LeaveTracker[[#This Row],[Start Date]],LeaveTracker[[#This Row],[End Date]],lstHolidays)</f>
        <v>1</v>
      </c>
      <c r="M6158" s="27"/>
    </row>
    <row r="6159" spans="1:13" ht="30" customHeight="1" x14ac:dyDescent="0.3">
      <c r="A6159" s="27">
        <f t="shared" si="71"/>
        <v>2346</v>
      </c>
      <c r="B6159" s="31">
        <v>45090</v>
      </c>
      <c r="C6159" s="31">
        <v>45084</v>
      </c>
      <c r="D6159" s="19" t="s">
        <v>1885</v>
      </c>
      <c r="E6159" s="19" t="str">
        <f>IF(ISBLANK(LeaveTracker[[#This Row],[Employee Name]]),"-----",VLOOKUP(LeaveTracker[[#This Row],[Employee Name]],Employees[[Employee Name]:[Office]],7))</f>
        <v>CSWDO</v>
      </c>
      <c r="F6159" s="19" t="str">
        <f>IF(ISBLANK(LeaveTracker[[#This Row],[Employee Name]]),"-----",VLOOKUP(LeaveTracker[[#This Row],[Employee Name]],Employees[[Employee Name]:[Office]],6))</f>
        <v>CASUAL</v>
      </c>
      <c r="G6159" s="31">
        <v>45083</v>
      </c>
      <c r="H6159" s="31">
        <v>45083</v>
      </c>
      <c r="I6159" s="20" t="s">
        <v>81</v>
      </c>
      <c r="K6159" s="61" t="str">
        <f ca="1">LeaveTracker[[#This Row],[Days]]&amp;" "&amp;LeaveTracker[[#This Row],[Type of Leave]]</f>
        <v>1 SL</v>
      </c>
      <c r="L6159" s="23">
        <f ca="1">NETWORKDAYS(LeaveTracker[[#This Row],[Start Date]],LeaveTracker[[#This Row],[End Date]],lstHolidays)</f>
        <v>1</v>
      </c>
      <c r="M6159" s="27"/>
    </row>
    <row r="6160" spans="1:13" ht="30" customHeight="1" x14ac:dyDescent="0.3">
      <c r="A6160" s="27">
        <f t="shared" si="71"/>
        <v>2347</v>
      </c>
      <c r="B6160" s="31">
        <v>45090</v>
      </c>
      <c r="C6160" s="31">
        <v>45086</v>
      </c>
      <c r="D6160" s="19" t="s">
        <v>1814</v>
      </c>
      <c r="E6160" s="19" t="str">
        <f>IF(ISBLANK(LeaveTracker[[#This Row],[Employee Name]]),"-----",VLOOKUP(LeaveTracker[[#This Row],[Employee Name]],Employees[[Employee Name]:[Office]],7))</f>
        <v>HOUSING</v>
      </c>
      <c r="F6160" s="19" t="str">
        <f>IF(ISBLANK(LeaveTracker[[#This Row],[Employee Name]]),"-----",VLOOKUP(LeaveTracker[[#This Row],[Employee Name]],Employees[[Employee Name]:[Office]],6))</f>
        <v>CASUAL</v>
      </c>
      <c r="G6160" s="31">
        <v>45083</v>
      </c>
      <c r="H6160" s="31">
        <v>45085</v>
      </c>
      <c r="I6160" s="20" t="s">
        <v>81</v>
      </c>
      <c r="K6160" s="61" t="str">
        <f ca="1">LeaveTracker[[#This Row],[Days]]&amp;" "&amp;LeaveTracker[[#This Row],[Type of Leave]]</f>
        <v>3 SL</v>
      </c>
      <c r="L6160" s="23">
        <f ca="1">NETWORKDAYS(LeaveTracker[[#This Row],[Start Date]],LeaveTracker[[#This Row],[End Date]],lstHolidays)</f>
        <v>3</v>
      </c>
      <c r="M6160" s="27"/>
    </row>
    <row r="6161" spans="1:13" ht="30" customHeight="1" x14ac:dyDescent="0.3">
      <c r="A6161" s="27">
        <f t="shared" si="71"/>
        <v>2348</v>
      </c>
      <c r="B6161" s="31">
        <v>45090</v>
      </c>
      <c r="C6161" s="56">
        <v>45078</v>
      </c>
      <c r="D6161" s="19" t="s">
        <v>1757</v>
      </c>
      <c r="E6161" s="19" t="str">
        <f>IF(ISBLANK(LeaveTracker[[#This Row],[Employee Name]]),"-----",VLOOKUP(LeaveTracker[[#This Row],[Employee Name]],Employees[[Employee Name]:[Office]],7))</f>
        <v>MAHOGANY MARKET</v>
      </c>
      <c r="F6161" s="19" t="str">
        <f>IF(ISBLANK(LeaveTracker[[#This Row],[Employee Name]]),"-----",VLOOKUP(LeaveTracker[[#This Row],[Employee Name]],Employees[[Employee Name]:[Office]],6))</f>
        <v>CASUAL</v>
      </c>
      <c r="G6161" s="50">
        <v>45077</v>
      </c>
      <c r="H6161" s="50">
        <v>45077</v>
      </c>
      <c r="I6161" s="20" t="s">
        <v>81</v>
      </c>
      <c r="K6161" s="61" t="str">
        <f ca="1">LeaveTracker[[#This Row],[Days]]&amp;" "&amp;LeaveTracker[[#This Row],[Type of Leave]]</f>
        <v>1 SL</v>
      </c>
      <c r="L6161" s="23">
        <f ca="1">NETWORKDAYS(LeaveTracker[[#This Row],[Start Date]],LeaveTracker[[#This Row],[End Date]],lstHolidays)</f>
        <v>1</v>
      </c>
      <c r="M6161" s="27"/>
    </row>
    <row r="6162" spans="1:13" ht="30" customHeight="1" x14ac:dyDescent="0.3">
      <c r="A6162" s="27">
        <f t="shared" si="71"/>
        <v>2349</v>
      </c>
      <c r="B6162" s="31">
        <v>45090</v>
      </c>
      <c r="C6162" s="31">
        <v>45086</v>
      </c>
      <c r="D6162" s="19" t="s">
        <v>1757</v>
      </c>
      <c r="E6162" s="19" t="str">
        <f>IF(ISBLANK(LeaveTracker[[#This Row],[Employee Name]]),"-----",VLOOKUP(LeaveTracker[[#This Row],[Employee Name]],Employees[[Employee Name]:[Office]],7))</f>
        <v>MAHOGANY MARKET</v>
      </c>
      <c r="F6162" s="19" t="str">
        <f>IF(ISBLANK(LeaveTracker[[#This Row],[Employee Name]]),"-----",VLOOKUP(LeaveTracker[[#This Row],[Employee Name]],Employees[[Employee Name]:[Office]],6))</f>
        <v>CASUAL</v>
      </c>
      <c r="G6162" s="31">
        <v>45084</v>
      </c>
      <c r="H6162" s="31">
        <v>45085</v>
      </c>
      <c r="I6162" s="20" t="s">
        <v>81</v>
      </c>
      <c r="K6162" s="61" t="str">
        <f ca="1">LeaveTracker[[#This Row],[Days]]&amp;" "&amp;LeaveTracker[[#This Row],[Type of Leave]]</f>
        <v>2 SL</v>
      </c>
      <c r="L6162" s="23">
        <f ca="1">NETWORKDAYS(LeaveTracker[[#This Row],[Start Date]],LeaveTracker[[#This Row],[End Date]],lstHolidays)</f>
        <v>2</v>
      </c>
      <c r="M6162" s="27"/>
    </row>
    <row r="6163" spans="1:13" ht="30" customHeight="1" x14ac:dyDescent="0.3">
      <c r="A6163" s="27">
        <f t="shared" si="71"/>
        <v>2350</v>
      </c>
      <c r="B6163" s="31">
        <v>45090</v>
      </c>
      <c r="C6163" s="31">
        <v>45086</v>
      </c>
      <c r="D6163" s="19" t="s">
        <v>1777</v>
      </c>
      <c r="E6163" s="19" t="str">
        <f>IF(ISBLANK(LeaveTracker[[#This Row],[Employee Name]]),"-----",VLOOKUP(LeaveTracker[[#This Row],[Employee Name]],Employees[[Employee Name]:[Office]],7))</f>
        <v>CENRO</v>
      </c>
      <c r="F6163" s="19" t="str">
        <f>IF(ISBLANK(LeaveTracker[[#This Row],[Employee Name]]),"-----",VLOOKUP(LeaveTracker[[#This Row],[Employee Name]],Employees[[Employee Name]:[Office]],6))</f>
        <v>CASUAL</v>
      </c>
      <c r="G6163" s="31">
        <v>45084</v>
      </c>
      <c r="H6163" s="31">
        <v>45085</v>
      </c>
      <c r="I6163" s="20" t="s">
        <v>81</v>
      </c>
      <c r="K6163" s="61" t="str">
        <f ca="1">LeaveTracker[[#This Row],[Days]]&amp;" "&amp;LeaveTracker[[#This Row],[Type of Leave]]</f>
        <v>2 SL</v>
      </c>
      <c r="L6163" s="23">
        <f ca="1">NETWORKDAYS(LeaveTracker[[#This Row],[Start Date]],LeaveTracker[[#This Row],[End Date]],lstHolidays)</f>
        <v>2</v>
      </c>
      <c r="M6163" s="27"/>
    </row>
    <row r="6164" spans="1:13" ht="30" customHeight="1" x14ac:dyDescent="0.3">
      <c r="A6164" s="27">
        <f t="shared" si="71"/>
        <v>2351</v>
      </c>
      <c r="B6164" s="31">
        <v>45090</v>
      </c>
      <c r="C6164" s="31">
        <v>45090</v>
      </c>
      <c r="D6164" s="19" t="s">
        <v>1804</v>
      </c>
      <c r="E6164" s="19" t="str">
        <f>IF(ISBLANK(LeaveTracker[[#This Row],[Employee Name]]),"-----",VLOOKUP(LeaveTracker[[#This Row],[Employee Name]],Employees[[Employee Name]:[Office]],7))</f>
        <v>CENRO</v>
      </c>
      <c r="F6164" s="19" t="str">
        <f>IF(ISBLANK(LeaveTracker[[#This Row],[Employee Name]]),"-----",VLOOKUP(LeaveTracker[[#This Row],[Employee Name]],Employees[[Employee Name]:[Office]],6))</f>
        <v>CASUAL</v>
      </c>
      <c r="G6164" s="24">
        <v>45098</v>
      </c>
      <c r="H6164" s="24">
        <v>45099</v>
      </c>
      <c r="I6164" s="20" t="s">
        <v>82</v>
      </c>
      <c r="K6164" s="61" t="str">
        <f ca="1">LeaveTracker[[#This Row],[Days]]&amp;" "&amp;LeaveTracker[[#This Row],[Type of Leave]]</f>
        <v>2 VL</v>
      </c>
      <c r="L6164" s="23">
        <f ca="1">NETWORKDAYS(LeaveTracker[[#This Row],[Start Date]],LeaveTracker[[#This Row],[End Date]],lstHolidays)</f>
        <v>2</v>
      </c>
      <c r="M6164" s="27"/>
    </row>
    <row r="6165" spans="1:13" ht="30" customHeight="1" x14ac:dyDescent="0.3">
      <c r="A6165" s="27">
        <f t="shared" si="71"/>
        <v>2352</v>
      </c>
      <c r="B6165" s="31">
        <v>45090</v>
      </c>
      <c r="C6165" s="31">
        <v>45089</v>
      </c>
      <c r="D6165" s="19" t="s">
        <v>2206</v>
      </c>
      <c r="E6165" s="19" t="str">
        <f>IF(ISBLANK(LeaveTracker[[#This Row],[Employee Name]]),"-----",VLOOKUP(LeaveTracker[[#This Row],[Employee Name]],Employees[[Employee Name]:[Office]],7))</f>
        <v>CENRO</v>
      </c>
      <c r="F6165" s="19">
        <f>IF(ISBLANK(LeaveTracker[[#This Row],[Employee Name]]),"-----",VLOOKUP(LeaveTracker[[#This Row],[Employee Name]],Employees[[Employee Name]:[Office]],6))</f>
        <v>0</v>
      </c>
      <c r="G6165" s="24">
        <v>45085</v>
      </c>
      <c r="H6165" s="24">
        <v>45085</v>
      </c>
      <c r="I6165" s="20" t="s">
        <v>81</v>
      </c>
      <c r="K6165" s="61" t="str">
        <f ca="1">LeaveTracker[[#This Row],[Days]]&amp;" "&amp;LeaveTracker[[#This Row],[Type of Leave]]</f>
        <v>1 SL</v>
      </c>
      <c r="L6165" s="23">
        <f ca="1">NETWORKDAYS(LeaveTracker[[#This Row],[Start Date]],LeaveTracker[[#This Row],[End Date]],lstHolidays)</f>
        <v>1</v>
      </c>
      <c r="M6165" s="27"/>
    </row>
    <row r="6166" spans="1:13" ht="30" customHeight="1" x14ac:dyDescent="0.3">
      <c r="A6166" s="27">
        <f t="shared" si="71"/>
        <v>2353</v>
      </c>
      <c r="B6166" s="31">
        <v>45090</v>
      </c>
      <c r="C6166" s="31">
        <v>45090</v>
      </c>
      <c r="D6166" s="19" t="s">
        <v>1809</v>
      </c>
      <c r="E6166" s="19" t="str">
        <f>IF(ISBLANK(LeaveTracker[[#This Row],[Employee Name]]),"-----",VLOOKUP(LeaveTracker[[#This Row],[Employee Name]],Employees[[Employee Name]:[Office]],7))</f>
        <v>CENRO</v>
      </c>
      <c r="F6166" s="19" t="str">
        <f>IF(ISBLANK(LeaveTracker[[#This Row],[Employee Name]]),"-----",VLOOKUP(LeaveTracker[[#This Row],[Employee Name]],Employees[[Employee Name]:[Office]],6))</f>
        <v>CASUAL</v>
      </c>
      <c r="G6166" s="24">
        <v>45096</v>
      </c>
      <c r="H6166" s="24">
        <v>45096</v>
      </c>
      <c r="I6166" s="20" t="s">
        <v>298</v>
      </c>
      <c r="J6166" s="43" t="s">
        <v>1003</v>
      </c>
      <c r="K6166" s="61" t="str">
        <f ca="1">LeaveTracker[[#This Row],[Days]]&amp;" "&amp;LeaveTracker[[#This Row],[Type of Leave]]</f>
        <v>1 OTHER</v>
      </c>
      <c r="L6166" s="23">
        <f ca="1">NETWORKDAYS(LeaveTracker[[#This Row],[Start Date]],LeaveTracker[[#This Row],[End Date]],lstHolidays)</f>
        <v>1</v>
      </c>
      <c r="M6166" s="27"/>
    </row>
    <row r="6167" spans="1:13" ht="30" customHeight="1" x14ac:dyDescent="0.3">
      <c r="A6167" s="27">
        <f t="shared" si="71"/>
        <v>2354</v>
      </c>
      <c r="B6167" s="31">
        <v>45090</v>
      </c>
      <c r="C6167" s="31">
        <v>45084</v>
      </c>
      <c r="D6167" s="19" t="s">
        <v>1190</v>
      </c>
      <c r="E6167" s="19" t="str">
        <f>IF(ISBLANK(LeaveTracker[[#This Row],[Employee Name]]),"-----",VLOOKUP(LeaveTracker[[#This Row],[Employee Name]],Employees[[Employee Name]:[Office]],7))</f>
        <v>BUDGET</v>
      </c>
      <c r="F6167" s="19" t="str">
        <f>IF(ISBLANK(LeaveTracker[[#This Row],[Employee Name]]),"-----",VLOOKUP(LeaveTracker[[#This Row],[Employee Name]],Employees[[Employee Name]:[Office]],6))</f>
        <v>REGULAR</v>
      </c>
      <c r="G6167" s="24"/>
      <c r="H6167" s="24"/>
      <c r="I6167" s="19" t="s">
        <v>298</v>
      </c>
      <c r="J6167" s="43" t="s">
        <v>1956</v>
      </c>
      <c r="K6167" s="61" t="str">
        <f ca="1">LeaveTracker[[#This Row],[Days]]&amp;" "&amp;LeaveTracker[[#This Row],[Type of Leave]]</f>
        <v>0 OTHER</v>
      </c>
      <c r="L6167" s="23">
        <f ca="1">NETWORKDAYS(LeaveTracker[[#This Row],[Start Date]],LeaveTracker[[#This Row],[End Date]],lstHolidays)</f>
        <v>0</v>
      </c>
      <c r="M6167" s="27"/>
    </row>
    <row r="6168" spans="1:13" ht="30" customHeight="1" x14ac:dyDescent="0.3">
      <c r="A6168" s="27">
        <f t="shared" si="71"/>
        <v>2355</v>
      </c>
      <c r="B6168" s="31">
        <v>45093</v>
      </c>
      <c r="C6168" s="31">
        <v>45093</v>
      </c>
      <c r="D6168" s="19" t="s">
        <v>695</v>
      </c>
      <c r="E6168" s="19" t="str">
        <f>IF(ISBLANK(LeaveTracker[[#This Row],[Employee Name]]),"-----",VLOOKUP(LeaveTracker[[#This Row],[Employee Name]],Employees[[Employee Name]:[Office]],7))</f>
        <v>PICNIC GROVE</v>
      </c>
      <c r="F6168" s="19" t="str">
        <f>IF(ISBLANK(LeaveTracker[[#This Row],[Employee Name]]),"-----",VLOOKUP(LeaveTracker[[#This Row],[Employee Name]],Employees[[Employee Name]:[Office]],6))</f>
        <v>REGULAR</v>
      </c>
      <c r="G6168" s="24"/>
      <c r="H6168" s="24"/>
      <c r="I6168" s="20" t="s">
        <v>298</v>
      </c>
      <c r="J6168" s="43" t="s">
        <v>691</v>
      </c>
      <c r="K6168" s="61" t="str">
        <f ca="1">LeaveTracker[[#This Row],[Days]]&amp;" "&amp;LeaveTracker[[#This Row],[Type of Leave]]</f>
        <v>0 OTHER</v>
      </c>
      <c r="L6168" s="23">
        <f ca="1">NETWORKDAYS(LeaveTracker[[#This Row],[Start Date]],LeaveTracker[[#This Row],[End Date]],lstHolidays)</f>
        <v>0</v>
      </c>
      <c r="M6168" s="27"/>
    </row>
    <row r="6169" spans="1:13" ht="30" customHeight="1" x14ac:dyDescent="0.3">
      <c r="A6169" s="27">
        <f t="shared" si="71"/>
        <v>2356</v>
      </c>
      <c r="B6169" s="31">
        <v>45093</v>
      </c>
      <c r="C6169" s="31">
        <v>45085</v>
      </c>
      <c r="D6169" s="19" t="s">
        <v>1955</v>
      </c>
      <c r="E6169" s="19" t="str">
        <f>IF(ISBLANK(LeaveTracker[[#This Row],[Employee Name]]),"-----",VLOOKUP(LeaveTracker[[#This Row],[Employee Name]],Employees[[Employee Name]:[Office]],7))</f>
        <v>BPLO</v>
      </c>
      <c r="F6169" s="19" t="str">
        <f>IF(ISBLANK(LeaveTracker[[#This Row],[Employee Name]]),"-----",VLOOKUP(LeaveTracker[[#This Row],[Employee Name]],Employees[[Employee Name]:[Office]],6))</f>
        <v>JOBCON</v>
      </c>
      <c r="G6169" s="24">
        <v>45084</v>
      </c>
      <c r="H6169" s="24">
        <v>45084</v>
      </c>
      <c r="I6169" s="20" t="s">
        <v>81</v>
      </c>
      <c r="K6169" s="61" t="str">
        <f ca="1">LeaveTracker[[#This Row],[Days]]&amp;" "&amp;LeaveTracker[[#This Row],[Type of Leave]]</f>
        <v>1 SL</v>
      </c>
      <c r="L6169" s="23">
        <f ca="1">NETWORKDAYS(LeaveTracker[[#This Row],[Start Date]],LeaveTracker[[#This Row],[End Date]],lstHolidays)</f>
        <v>1</v>
      </c>
      <c r="M6169" s="27"/>
    </row>
    <row r="6170" spans="1:13" ht="30" customHeight="1" x14ac:dyDescent="0.3">
      <c r="A6170" s="27">
        <f t="shared" si="71"/>
        <v>2357</v>
      </c>
      <c r="B6170" s="31">
        <v>45093</v>
      </c>
      <c r="C6170" s="31">
        <v>45085</v>
      </c>
      <c r="D6170" s="19" t="s">
        <v>1955</v>
      </c>
      <c r="E6170" s="19" t="str">
        <f>IF(ISBLANK(LeaveTracker[[#This Row],[Employee Name]]),"-----",VLOOKUP(LeaveTracker[[#This Row],[Employee Name]],Employees[[Employee Name]:[Office]],7))</f>
        <v>BPLO</v>
      </c>
      <c r="F6170" s="19" t="str">
        <f>IF(ISBLANK(LeaveTracker[[#This Row],[Employee Name]]),"-----",VLOOKUP(LeaveTracker[[#This Row],[Employee Name]],Employees[[Employee Name]:[Office]],6))</f>
        <v>JOBCON</v>
      </c>
      <c r="G6170" s="31">
        <v>45090</v>
      </c>
      <c r="H6170" s="31">
        <v>45090</v>
      </c>
      <c r="I6170" s="20" t="s">
        <v>81</v>
      </c>
      <c r="K6170" s="61" t="str">
        <f ca="1">LeaveTracker[[#This Row],[Days]]&amp;" "&amp;LeaveTracker[[#This Row],[Type of Leave]]</f>
        <v>1 SL</v>
      </c>
      <c r="L6170" s="23">
        <f ca="1">NETWORKDAYS(LeaveTracker[[#This Row],[Start Date]],LeaveTracker[[#This Row],[End Date]],lstHolidays)</f>
        <v>1</v>
      </c>
      <c r="M6170" s="27"/>
    </row>
    <row r="6171" spans="1:13" ht="30" customHeight="1" x14ac:dyDescent="0.3">
      <c r="A6171" s="27">
        <f t="shared" si="71"/>
        <v>2358</v>
      </c>
      <c r="B6171" s="31">
        <v>45093</v>
      </c>
      <c r="C6171" s="31">
        <v>45090</v>
      </c>
      <c r="D6171" s="19" t="s">
        <v>2403</v>
      </c>
      <c r="E6171" s="19" t="str">
        <f>IF(ISBLANK(LeaveTracker[[#This Row],[Employee Name]]),"-----",VLOOKUP(LeaveTracker[[#This Row],[Employee Name]],Employees[[Employee Name]:[Office]],7))</f>
        <v>CTO</v>
      </c>
      <c r="F6171" s="19" t="str">
        <f>IF(ISBLANK(LeaveTracker[[#This Row],[Employee Name]]),"-----",VLOOKUP(LeaveTracker[[#This Row],[Employee Name]],Employees[[Employee Name]:[Office]],6))</f>
        <v>REGULAR</v>
      </c>
      <c r="G6171" s="24">
        <v>45075</v>
      </c>
      <c r="H6171" s="24">
        <v>45079</v>
      </c>
      <c r="I6171" s="20" t="s">
        <v>298</v>
      </c>
      <c r="K6171" s="61" t="str">
        <f ca="1">LeaveTracker[[#This Row],[Days]]&amp;" "&amp;LeaveTracker[[#This Row],[Type of Leave]]</f>
        <v>5 OTHER</v>
      </c>
      <c r="L6171" s="23">
        <f ca="1">NETWORKDAYS(LeaveTracker[[#This Row],[Start Date]],LeaveTracker[[#This Row],[End Date]],lstHolidays)</f>
        <v>5</v>
      </c>
      <c r="M6171" s="27"/>
    </row>
    <row r="6172" spans="1:13" ht="30" customHeight="1" x14ac:dyDescent="0.3">
      <c r="A6172" s="27">
        <f t="shared" si="71"/>
        <v>2359</v>
      </c>
      <c r="B6172" s="31">
        <v>45093</v>
      </c>
      <c r="C6172" s="31">
        <v>45091</v>
      </c>
      <c r="D6172" s="19" t="s">
        <v>2406</v>
      </c>
      <c r="E6172" s="19" t="str">
        <f>IF(ISBLANK(LeaveTracker[[#This Row],[Employee Name]]),"-----",VLOOKUP(LeaveTracker[[#This Row],[Employee Name]],Employees[[Employee Name]:[Office]],7))</f>
        <v>ONT</v>
      </c>
      <c r="F6172" s="19" t="str">
        <f>IF(ISBLANK(LeaveTracker[[#This Row],[Employee Name]]),"-----",VLOOKUP(LeaveTracker[[#This Row],[Employee Name]],Employees[[Employee Name]:[Office]],6))</f>
        <v>CASUAL</v>
      </c>
      <c r="G6172" s="24">
        <v>45086</v>
      </c>
      <c r="H6172" s="24">
        <v>45090</v>
      </c>
      <c r="I6172" s="20" t="s">
        <v>298</v>
      </c>
      <c r="K6172" s="61" t="str">
        <f ca="1">LeaveTracker[[#This Row],[Days]]&amp;" "&amp;LeaveTracker[[#This Row],[Type of Leave]]</f>
        <v>3 OTHER</v>
      </c>
      <c r="L6172" s="23">
        <f ca="1">NETWORKDAYS(LeaveTracker[[#This Row],[Start Date]],LeaveTracker[[#This Row],[End Date]],lstHolidays)</f>
        <v>3</v>
      </c>
      <c r="M6172" s="27"/>
    </row>
    <row r="6173" spans="1:13" ht="30" customHeight="1" x14ac:dyDescent="0.3">
      <c r="A6173" s="27">
        <f t="shared" si="71"/>
        <v>2360</v>
      </c>
      <c r="B6173" s="31">
        <v>45093</v>
      </c>
      <c r="C6173" s="31">
        <v>45085</v>
      </c>
      <c r="D6173" s="19" t="s">
        <v>2017</v>
      </c>
      <c r="E6173" s="19" t="str">
        <f>IF(ISBLANK(LeaveTracker[[#This Row],[Employee Name]]),"-----",VLOOKUP(LeaveTracker[[#This Row],[Employee Name]],Employees[[Employee Name]:[Office]],7))</f>
        <v>HRMO</v>
      </c>
      <c r="F6173" s="19" t="str">
        <f>IF(ISBLANK(LeaveTracker[[#This Row],[Employee Name]]),"-----",VLOOKUP(LeaveTracker[[#This Row],[Employee Name]],Employees[[Employee Name]:[Office]],6))</f>
        <v>REGULAR</v>
      </c>
      <c r="G6173" s="24">
        <v>45082</v>
      </c>
      <c r="H6173" s="24">
        <v>45084</v>
      </c>
      <c r="I6173" s="20" t="s">
        <v>81</v>
      </c>
      <c r="K6173" s="61" t="str">
        <f ca="1">LeaveTracker[[#This Row],[Days]]&amp;" "&amp;LeaveTracker[[#This Row],[Type of Leave]]</f>
        <v>3 SL</v>
      </c>
      <c r="L6173" s="23">
        <f ca="1">NETWORKDAYS(LeaveTracker[[#This Row],[Start Date]],LeaveTracker[[#This Row],[End Date]],lstHolidays)</f>
        <v>3</v>
      </c>
      <c r="M6173" s="27"/>
    </row>
    <row r="6174" spans="1:13" ht="30" customHeight="1" x14ac:dyDescent="0.3">
      <c r="A6174" s="27">
        <f t="shared" si="71"/>
        <v>2361</v>
      </c>
      <c r="B6174" s="31">
        <v>45093</v>
      </c>
      <c r="C6174" s="31">
        <v>45084</v>
      </c>
      <c r="D6174" s="19" t="s">
        <v>855</v>
      </c>
      <c r="E6174" s="19" t="str">
        <f>IF(ISBLANK(LeaveTracker[[#This Row],[Employee Name]]),"-----",VLOOKUP(LeaveTracker[[#This Row],[Employee Name]],Employees[[Employee Name]:[Office]],7))</f>
        <v>LCR</v>
      </c>
      <c r="F6174" s="19" t="str">
        <f>IF(ISBLANK(LeaveTracker[[#This Row],[Employee Name]]),"-----",VLOOKUP(LeaveTracker[[#This Row],[Employee Name]],Employees[[Employee Name]:[Office]],6))</f>
        <v>REGULAR</v>
      </c>
      <c r="G6174" s="24">
        <v>45082</v>
      </c>
      <c r="H6174" s="24">
        <v>45083</v>
      </c>
      <c r="I6174" s="20" t="s">
        <v>81</v>
      </c>
      <c r="K6174" s="61" t="str">
        <f ca="1">LeaveTracker[[#This Row],[Days]]&amp;" "&amp;LeaveTracker[[#This Row],[Type of Leave]]</f>
        <v>2 SL</v>
      </c>
      <c r="L6174" s="23">
        <f ca="1">NETWORKDAYS(LeaveTracker[[#This Row],[Start Date]],LeaveTracker[[#This Row],[End Date]],lstHolidays)</f>
        <v>2</v>
      </c>
      <c r="M6174" s="27"/>
    </row>
    <row r="6175" spans="1:13" ht="30" customHeight="1" x14ac:dyDescent="0.3">
      <c r="A6175" s="27">
        <f t="shared" si="71"/>
        <v>2362</v>
      </c>
      <c r="B6175" s="31">
        <v>45093</v>
      </c>
      <c r="C6175" s="31">
        <v>45084</v>
      </c>
      <c r="D6175" s="19" t="s">
        <v>1268</v>
      </c>
      <c r="E6175" s="19" t="str">
        <f>IF(ISBLANK(LeaveTracker[[#This Row],[Employee Name]]),"-----",VLOOKUP(LeaveTracker[[#This Row],[Employee Name]],Employees[[Employee Name]:[Office]],7))</f>
        <v>CHO</v>
      </c>
      <c r="F6175" s="19" t="str">
        <f>IF(ISBLANK(LeaveTracker[[#This Row],[Employee Name]]),"-----",VLOOKUP(LeaveTracker[[#This Row],[Employee Name]],Employees[[Employee Name]:[Office]],6))</f>
        <v>REGULAR</v>
      </c>
      <c r="G6175" s="24">
        <v>45078</v>
      </c>
      <c r="H6175" s="24">
        <v>45079</v>
      </c>
      <c r="I6175" s="20" t="s">
        <v>81</v>
      </c>
      <c r="K6175" s="61" t="str">
        <f ca="1">LeaveTracker[[#This Row],[Days]]&amp;" "&amp;LeaveTracker[[#This Row],[Type of Leave]]</f>
        <v>2 SL</v>
      </c>
      <c r="L6175" s="23">
        <f ca="1">NETWORKDAYS(LeaveTracker[[#This Row],[Start Date]],LeaveTracker[[#This Row],[End Date]],lstHolidays)</f>
        <v>2</v>
      </c>
      <c r="M6175" s="27"/>
    </row>
    <row r="6176" spans="1:13" ht="30" customHeight="1" x14ac:dyDescent="0.3">
      <c r="A6176" s="27">
        <f t="shared" si="71"/>
        <v>2363</v>
      </c>
      <c r="B6176" s="31">
        <v>45093</v>
      </c>
      <c r="C6176" s="31">
        <v>45084</v>
      </c>
      <c r="D6176" s="19" t="s">
        <v>1268</v>
      </c>
      <c r="E6176" s="19" t="str">
        <f>IF(ISBLANK(LeaveTracker[[#This Row],[Employee Name]]),"-----",VLOOKUP(LeaveTracker[[#This Row],[Employee Name]],Employees[[Employee Name]:[Office]],7))</f>
        <v>CHO</v>
      </c>
      <c r="F6176" s="19" t="str">
        <f>IF(ISBLANK(LeaveTracker[[#This Row],[Employee Name]]),"-----",VLOOKUP(LeaveTracker[[#This Row],[Employee Name]],Employees[[Employee Name]:[Office]],6))</f>
        <v>REGULAR</v>
      </c>
      <c r="G6176" s="24">
        <v>45082</v>
      </c>
      <c r="H6176" s="24">
        <v>45082</v>
      </c>
      <c r="I6176" s="20" t="s">
        <v>81</v>
      </c>
      <c r="K6176" s="61" t="str">
        <f ca="1">LeaveTracker[[#This Row],[Days]]&amp;" "&amp;LeaveTracker[[#This Row],[Type of Leave]]</f>
        <v>1 SL</v>
      </c>
      <c r="L6176" s="23">
        <f ca="1">NETWORKDAYS(LeaveTracker[[#This Row],[Start Date]],LeaveTracker[[#This Row],[End Date]],lstHolidays)</f>
        <v>1</v>
      </c>
      <c r="M6176" s="27"/>
    </row>
    <row r="6177" spans="1:13" ht="30" customHeight="1" x14ac:dyDescent="0.3">
      <c r="A6177" s="27">
        <f t="shared" si="71"/>
        <v>2364</v>
      </c>
      <c r="B6177" s="31">
        <v>45093</v>
      </c>
      <c r="C6177" s="31">
        <v>45087</v>
      </c>
      <c r="D6177" s="19" t="s">
        <v>2164</v>
      </c>
      <c r="E6177" s="19" t="str">
        <f>IF(ISBLANK(LeaveTracker[[#This Row],[Employee Name]]),"-----",VLOOKUP(LeaveTracker[[#This Row],[Employee Name]],Employees[[Employee Name]:[Office]],7))</f>
        <v>OSPITAL NG TAGAYTAY</v>
      </c>
      <c r="F6177" s="19">
        <f>IF(ISBLANK(LeaveTracker[[#This Row],[Employee Name]]),"-----",VLOOKUP(LeaveTracker[[#This Row],[Employee Name]],Employees[[Employee Name]:[Office]],6))</f>
        <v>0</v>
      </c>
      <c r="G6177" s="24">
        <v>45086</v>
      </c>
      <c r="H6177" s="24">
        <v>45086</v>
      </c>
      <c r="I6177" s="20" t="s">
        <v>81</v>
      </c>
      <c r="K6177" s="61" t="str">
        <f ca="1">LeaveTracker[[#This Row],[Days]]&amp;" "&amp;LeaveTracker[[#This Row],[Type of Leave]]</f>
        <v>1 SL</v>
      </c>
      <c r="L6177" s="23">
        <f ca="1">NETWORKDAYS(LeaveTracker[[#This Row],[Start Date]],LeaveTracker[[#This Row],[End Date]],lstHolidays)</f>
        <v>1</v>
      </c>
      <c r="M6177" s="27"/>
    </row>
    <row r="6178" spans="1:13" ht="30" customHeight="1" x14ac:dyDescent="0.3">
      <c r="A6178" s="27">
        <f t="shared" si="71"/>
        <v>2365</v>
      </c>
      <c r="B6178" s="31">
        <v>45093</v>
      </c>
      <c r="C6178" s="31">
        <v>45089</v>
      </c>
      <c r="D6178" s="19" t="s">
        <v>772</v>
      </c>
      <c r="E6178" s="19" t="str">
        <f>IF(ISBLANK(LeaveTracker[[#This Row],[Employee Name]]),"-----",VLOOKUP(LeaveTracker[[#This Row],[Employee Name]],Employees[[Employee Name]:[Office]],7))</f>
        <v>ONT</v>
      </c>
      <c r="F6178" s="19" t="str">
        <f>IF(ISBLANK(LeaveTracker[[#This Row],[Employee Name]]),"-----",VLOOKUP(LeaveTracker[[#This Row],[Employee Name]],Employees[[Employee Name]:[Office]],6))</f>
        <v>REGULAR</v>
      </c>
      <c r="G6178" s="24">
        <v>45085</v>
      </c>
      <c r="H6178" s="24">
        <v>45085</v>
      </c>
      <c r="I6178" s="20" t="s">
        <v>81</v>
      </c>
      <c r="K6178" s="61" t="str">
        <f ca="1">LeaveTracker[[#This Row],[Days]]&amp;" "&amp;LeaveTracker[[#This Row],[Type of Leave]]</f>
        <v>1 SL</v>
      </c>
      <c r="L6178" s="23">
        <f ca="1">NETWORKDAYS(LeaveTracker[[#This Row],[Start Date]],LeaveTracker[[#This Row],[End Date]],lstHolidays)</f>
        <v>1</v>
      </c>
      <c r="M6178" s="27"/>
    </row>
    <row r="6179" spans="1:13" ht="30" customHeight="1" x14ac:dyDescent="0.3">
      <c r="A6179" s="27">
        <f t="shared" si="71"/>
        <v>2366</v>
      </c>
      <c r="B6179" s="31">
        <v>45093</v>
      </c>
      <c r="C6179" s="31">
        <v>45090</v>
      </c>
      <c r="D6179" s="19" t="s">
        <v>136</v>
      </c>
      <c r="E6179" s="19" t="str">
        <f>IF(ISBLANK(LeaveTracker[[#This Row],[Employee Name]]),"-----",VLOOKUP(LeaveTracker[[#This Row],[Employee Name]],Employees[[Employee Name]:[Office]],7))</f>
        <v>CHO</v>
      </c>
      <c r="F6179" s="19" t="str">
        <f>IF(ISBLANK(LeaveTracker[[#This Row],[Employee Name]]),"-----",VLOOKUP(LeaveTracker[[#This Row],[Employee Name]],Employees[[Employee Name]:[Office]],6))</f>
        <v>REGULAR</v>
      </c>
      <c r="G6179" s="24">
        <v>45086</v>
      </c>
      <c r="H6179" s="24">
        <v>45086</v>
      </c>
      <c r="I6179" s="20" t="s">
        <v>81</v>
      </c>
      <c r="K6179" s="61" t="str">
        <f ca="1">LeaveTracker[[#This Row],[Days]]&amp;" "&amp;LeaveTracker[[#This Row],[Type of Leave]]</f>
        <v>1 SL</v>
      </c>
      <c r="L6179" s="23">
        <f ca="1">NETWORKDAYS(LeaveTracker[[#This Row],[Start Date]],LeaveTracker[[#This Row],[End Date]],lstHolidays)</f>
        <v>1</v>
      </c>
      <c r="M6179" s="27"/>
    </row>
    <row r="6180" spans="1:13" ht="30" customHeight="1" x14ac:dyDescent="0.3">
      <c r="A6180" s="27">
        <f t="shared" si="71"/>
        <v>2367</v>
      </c>
      <c r="B6180" s="31">
        <v>45093</v>
      </c>
      <c r="C6180" s="31">
        <v>45085</v>
      </c>
      <c r="D6180" s="19" t="s">
        <v>116</v>
      </c>
      <c r="E6180" s="19" t="str">
        <f>IF(ISBLANK(LeaveTracker[[#This Row],[Employee Name]]),"-----",VLOOKUP(LeaveTracker[[#This Row],[Employee Name]],Employees[[Employee Name]:[Office]],7))</f>
        <v>CHARACTER OFFICE</v>
      </c>
      <c r="F6180" s="19" t="str">
        <f>IF(ISBLANK(LeaveTracker[[#This Row],[Employee Name]]),"-----",VLOOKUP(LeaveTracker[[#This Row],[Employee Name]],Employees[[Employee Name]:[Office]],6))</f>
        <v>REGULAR</v>
      </c>
      <c r="G6180" s="24">
        <v>45084</v>
      </c>
      <c r="H6180" s="24">
        <v>45084</v>
      </c>
      <c r="I6180" s="20" t="s">
        <v>81</v>
      </c>
      <c r="K6180" s="61" t="str">
        <f ca="1">LeaveTracker[[#This Row],[Days]]&amp;" "&amp;LeaveTracker[[#This Row],[Type of Leave]]</f>
        <v>1 SL</v>
      </c>
      <c r="L6180" s="23">
        <f ca="1">NETWORKDAYS(LeaveTracker[[#This Row],[Start Date]],LeaveTracker[[#This Row],[End Date]],lstHolidays)</f>
        <v>1</v>
      </c>
      <c r="M6180" s="27"/>
    </row>
    <row r="6181" spans="1:13" ht="30" customHeight="1" x14ac:dyDescent="0.3">
      <c r="A6181" s="27">
        <f t="shared" ref="A6181:A6244" si="72">A6180+1</f>
        <v>2368</v>
      </c>
      <c r="B6181" s="31">
        <v>45093</v>
      </c>
      <c r="C6181" s="24">
        <v>45090</v>
      </c>
      <c r="D6181" s="19" t="s">
        <v>626</v>
      </c>
      <c r="E6181" s="19" t="str">
        <f>IF(ISBLANK(LeaveTracker[[#This Row],[Employee Name]]),"-----",VLOOKUP(LeaveTracker[[#This Row],[Employee Name]],Employees[[Employee Name]:[Office]],7))</f>
        <v>EEO/ CITY MARKET</v>
      </c>
      <c r="F6181" s="19" t="str">
        <f>IF(ISBLANK(LeaveTracker[[#This Row],[Employee Name]]),"-----",VLOOKUP(LeaveTracker[[#This Row],[Employee Name]],Employees[[Employee Name]:[Office]],6))</f>
        <v>REGULAR</v>
      </c>
      <c r="G6181" s="24">
        <v>45087</v>
      </c>
      <c r="H6181" s="21">
        <v>45087</v>
      </c>
      <c r="I6181" s="20" t="s">
        <v>81</v>
      </c>
      <c r="K6181" s="61" t="str">
        <f ca="1">LeaveTracker[[#This Row],[Days]]&amp;" "&amp;LeaveTracker[[#This Row],[Type of Leave]]</f>
        <v>0 SL</v>
      </c>
      <c r="L6181" s="23">
        <f ca="1">NETWORKDAYS(LeaveTracker[[#This Row],[Start Date]],LeaveTracker[[#This Row],[End Date]],lstHolidays)</f>
        <v>0</v>
      </c>
      <c r="M6181" s="27"/>
    </row>
    <row r="6182" spans="1:13" ht="30" customHeight="1" x14ac:dyDescent="0.3">
      <c r="A6182" s="27">
        <f t="shared" si="72"/>
        <v>2369</v>
      </c>
      <c r="B6182" s="31">
        <v>45093</v>
      </c>
      <c r="C6182" s="31">
        <v>45090</v>
      </c>
      <c r="D6182" s="19" t="s">
        <v>380</v>
      </c>
      <c r="E6182" s="19" t="str">
        <f>IF(ISBLANK(LeaveTracker[[#This Row],[Employee Name]]),"-----",VLOOKUP(LeaveTracker[[#This Row],[Employee Name]],Employees[[Employee Name]:[Office]],7))</f>
        <v>CCT</v>
      </c>
      <c r="F6182" s="19" t="str">
        <f>IF(ISBLANK(LeaveTracker[[#This Row],[Employee Name]]),"-----",VLOOKUP(LeaveTracker[[#This Row],[Employee Name]],Employees[[Employee Name]:[Office]],6))</f>
        <v>REGULAR</v>
      </c>
      <c r="G6182" s="24">
        <v>45098</v>
      </c>
      <c r="H6182" s="24">
        <v>45114</v>
      </c>
      <c r="I6182" s="20" t="s">
        <v>82</v>
      </c>
      <c r="K6182" s="61" t="str">
        <f ca="1">LeaveTracker[[#This Row],[Days]]&amp;" "&amp;LeaveTracker[[#This Row],[Type of Leave]]</f>
        <v>13 VL</v>
      </c>
      <c r="L6182" s="23">
        <f ca="1">NETWORKDAYS(LeaveTracker[[#This Row],[Start Date]],LeaveTracker[[#This Row],[End Date]],lstHolidays)</f>
        <v>13</v>
      </c>
      <c r="M6182" s="27"/>
    </row>
    <row r="6183" spans="1:13" ht="30" customHeight="1" x14ac:dyDescent="0.3">
      <c r="A6183" s="27">
        <f t="shared" si="72"/>
        <v>2370</v>
      </c>
      <c r="B6183" s="31">
        <v>45093</v>
      </c>
      <c r="C6183" s="31">
        <v>45091</v>
      </c>
      <c r="D6183" s="19" t="s">
        <v>371</v>
      </c>
      <c r="E6183" s="19" t="str">
        <f>IF(ISBLANK(LeaveTracker[[#This Row],[Employee Name]]),"-----",VLOOKUP(LeaveTracker[[#This Row],[Employee Name]],Employees[[Employee Name]:[Office]],7))</f>
        <v>LIBRARY</v>
      </c>
      <c r="F6183" s="19" t="str">
        <f>IF(ISBLANK(LeaveTracker[[#This Row],[Employee Name]]),"-----",VLOOKUP(LeaveTracker[[#This Row],[Employee Name]],Employees[[Employee Name]:[Office]],6))</f>
        <v>REGULAR</v>
      </c>
      <c r="G6183" s="24">
        <v>45097</v>
      </c>
      <c r="H6183" s="21">
        <v>45097</v>
      </c>
      <c r="I6183" s="20" t="s">
        <v>82</v>
      </c>
      <c r="K6183" s="61" t="str">
        <f ca="1">LeaveTracker[[#This Row],[Days]]&amp;" "&amp;LeaveTracker[[#This Row],[Type of Leave]]</f>
        <v>1 VL</v>
      </c>
      <c r="L6183" s="23">
        <f ca="1">NETWORKDAYS(LeaveTracker[[#This Row],[Start Date]],LeaveTracker[[#This Row],[End Date]],lstHolidays)</f>
        <v>1</v>
      </c>
      <c r="M6183" s="27"/>
    </row>
    <row r="6184" spans="1:13" ht="30" customHeight="1" x14ac:dyDescent="0.3">
      <c r="A6184" s="27">
        <f t="shared" si="72"/>
        <v>2371</v>
      </c>
      <c r="B6184" s="31">
        <v>45093</v>
      </c>
      <c r="C6184" s="31">
        <v>45090</v>
      </c>
      <c r="D6184" s="19" t="s">
        <v>482</v>
      </c>
      <c r="E6184" s="19" t="str">
        <f>IF(ISBLANK(LeaveTracker[[#This Row],[Employee Name]]),"-----",VLOOKUP(LeaveTracker[[#This Row],[Employee Name]],Employees[[Employee Name]:[Office]],7))</f>
        <v>COOPERATIVE OFFICE</v>
      </c>
      <c r="F6184" s="19" t="str">
        <f>IF(ISBLANK(LeaveTracker[[#This Row],[Employee Name]]),"-----",VLOOKUP(LeaveTracker[[#This Row],[Employee Name]],Employees[[Employee Name]:[Office]],6))</f>
        <v>REGULAR</v>
      </c>
      <c r="G6184" s="24">
        <v>45091</v>
      </c>
      <c r="H6184" s="24">
        <v>45091</v>
      </c>
      <c r="I6184" s="20" t="s">
        <v>82</v>
      </c>
      <c r="K6184" s="61" t="str">
        <f ca="1">LeaveTracker[[#This Row],[Days]]&amp;" "&amp;LeaveTracker[[#This Row],[Type of Leave]]</f>
        <v>1 VL</v>
      </c>
      <c r="L6184" s="23">
        <f ca="1">NETWORKDAYS(LeaveTracker[[#This Row],[Start Date]],LeaveTracker[[#This Row],[End Date]],lstHolidays)</f>
        <v>1</v>
      </c>
      <c r="M6184" s="27"/>
    </row>
    <row r="6185" spans="1:13" ht="30" customHeight="1" x14ac:dyDescent="0.3">
      <c r="A6185" s="27">
        <f t="shared" si="72"/>
        <v>2372</v>
      </c>
      <c r="B6185" s="31">
        <v>45093</v>
      </c>
      <c r="C6185" s="31">
        <v>45084</v>
      </c>
      <c r="D6185" s="19" t="s">
        <v>833</v>
      </c>
      <c r="E6185" s="19" t="str">
        <f>IF(ISBLANK(LeaveTracker[[#This Row],[Employee Name]]),"-----",VLOOKUP(LeaveTracker[[#This Row],[Employee Name]],Employees[[Employee Name]:[Office]],7))</f>
        <v>CTO</v>
      </c>
      <c r="F6185" s="19" t="str">
        <f>IF(ISBLANK(LeaveTracker[[#This Row],[Employee Name]]),"-----",VLOOKUP(LeaveTracker[[#This Row],[Employee Name]],Employees[[Employee Name]:[Office]],6))</f>
        <v>REGULAR</v>
      </c>
      <c r="G6185" s="24">
        <v>45083</v>
      </c>
      <c r="H6185" s="24">
        <v>45083</v>
      </c>
      <c r="I6185" s="20" t="s">
        <v>81</v>
      </c>
      <c r="K6185" s="61" t="str">
        <f ca="1">LeaveTracker[[#This Row],[Days]]&amp;" "&amp;LeaveTracker[[#This Row],[Type of Leave]]</f>
        <v>1 SL</v>
      </c>
      <c r="L6185" s="23">
        <f ca="1">NETWORKDAYS(LeaveTracker[[#This Row],[Start Date]],LeaveTracker[[#This Row],[End Date]],lstHolidays)</f>
        <v>1</v>
      </c>
      <c r="M6185" s="27"/>
    </row>
    <row r="6186" spans="1:13" ht="30" customHeight="1" x14ac:dyDescent="0.3">
      <c r="A6186" s="27">
        <f t="shared" si="72"/>
        <v>2373</v>
      </c>
      <c r="B6186" s="31">
        <v>45093</v>
      </c>
      <c r="C6186" s="31">
        <v>45090</v>
      </c>
      <c r="D6186" s="19" t="s">
        <v>2017</v>
      </c>
      <c r="E6186" s="19" t="str">
        <f>IF(ISBLANK(LeaveTracker[[#This Row],[Employee Name]]),"-----",VLOOKUP(LeaveTracker[[#This Row],[Employee Name]],Employees[[Employee Name]:[Office]],7))</f>
        <v>HRMO</v>
      </c>
      <c r="F6186" s="19" t="str">
        <f>IF(ISBLANK(LeaveTracker[[#This Row],[Employee Name]]),"-----",VLOOKUP(LeaveTracker[[#This Row],[Employee Name]],Employees[[Employee Name]:[Office]],6))</f>
        <v>REGULAR</v>
      </c>
      <c r="G6186" s="24">
        <v>45086</v>
      </c>
      <c r="H6186" s="24">
        <v>45086</v>
      </c>
      <c r="I6186" s="20" t="s">
        <v>81</v>
      </c>
      <c r="K6186" s="61" t="str">
        <f ca="1">LeaveTracker[[#This Row],[Days]]&amp;" "&amp;LeaveTracker[[#This Row],[Type of Leave]]</f>
        <v>1 SL</v>
      </c>
      <c r="L6186" s="23">
        <f ca="1">NETWORKDAYS(LeaveTracker[[#This Row],[Start Date]],LeaveTracker[[#This Row],[End Date]],lstHolidays)</f>
        <v>1</v>
      </c>
      <c r="M6186" s="27"/>
    </row>
    <row r="6187" spans="1:13" ht="30" customHeight="1" x14ac:dyDescent="0.3">
      <c r="A6187" s="27">
        <f t="shared" si="72"/>
        <v>2374</v>
      </c>
      <c r="B6187" s="31">
        <v>45093</v>
      </c>
      <c r="C6187" s="31">
        <v>45092</v>
      </c>
      <c r="D6187" s="19" t="s">
        <v>2017</v>
      </c>
      <c r="E6187" s="19" t="str">
        <f>IF(ISBLANK(LeaveTracker[[#This Row],[Employee Name]]),"-----",VLOOKUP(LeaveTracker[[#This Row],[Employee Name]],Employees[[Employee Name]:[Office]],7))</f>
        <v>HRMO</v>
      </c>
      <c r="F6187" s="19" t="str">
        <f>IF(ISBLANK(LeaveTracker[[#This Row],[Employee Name]]),"-----",VLOOKUP(LeaveTracker[[#This Row],[Employee Name]],Employees[[Employee Name]:[Office]],6))</f>
        <v>REGULAR</v>
      </c>
      <c r="G6187" s="24">
        <v>45091</v>
      </c>
      <c r="H6187" s="24">
        <v>45091</v>
      </c>
      <c r="I6187" s="20" t="s">
        <v>81</v>
      </c>
      <c r="K6187" s="61" t="str">
        <f ca="1">LeaveTracker[[#This Row],[Days]]&amp;" "&amp;LeaveTracker[[#This Row],[Type of Leave]]</f>
        <v>1 SL</v>
      </c>
      <c r="L6187" s="23">
        <f ca="1">NETWORKDAYS(LeaveTracker[[#This Row],[Start Date]],LeaveTracker[[#This Row],[End Date]],lstHolidays)</f>
        <v>1</v>
      </c>
      <c r="M6187" s="27"/>
    </row>
    <row r="6188" spans="1:13" ht="30" customHeight="1" x14ac:dyDescent="0.3">
      <c r="A6188" s="27">
        <f t="shared" si="72"/>
        <v>2375</v>
      </c>
      <c r="B6188" s="31">
        <v>45093</v>
      </c>
      <c r="C6188" s="31">
        <v>45090</v>
      </c>
      <c r="D6188" s="19" t="s">
        <v>464</v>
      </c>
      <c r="E6188" s="19" t="str">
        <f>IF(ISBLANK(LeaveTracker[[#This Row],[Employee Name]]),"-----",VLOOKUP(LeaveTracker[[#This Row],[Employee Name]],Employees[[Employee Name]:[Office]],7))</f>
        <v>ASSESSORS OFFICE</v>
      </c>
      <c r="F6188" s="19" t="str">
        <f>IF(ISBLANK(LeaveTracker[[#This Row],[Employee Name]]),"-----",VLOOKUP(LeaveTracker[[#This Row],[Employee Name]],Employees[[Employee Name]:[Office]],6))</f>
        <v>REGULAR</v>
      </c>
      <c r="G6188" s="24">
        <v>45085</v>
      </c>
      <c r="H6188" s="24">
        <v>45086</v>
      </c>
      <c r="I6188" s="20" t="s">
        <v>81</v>
      </c>
      <c r="K6188" s="61" t="str">
        <f ca="1">LeaveTracker[[#This Row],[Days]]&amp;" "&amp;LeaveTracker[[#This Row],[Type of Leave]]</f>
        <v>2 SL</v>
      </c>
      <c r="L6188" s="23">
        <f ca="1">NETWORKDAYS(LeaveTracker[[#This Row],[Start Date]],LeaveTracker[[#This Row],[End Date]],lstHolidays)</f>
        <v>2</v>
      </c>
      <c r="M6188" s="27"/>
    </row>
    <row r="6189" spans="1:13" ht="30" customHeight="1" x14ac:dyDescent="0.3">
      <c r="A6189" s="27">
        <f t="shared" si="72"/>
        <v>2376</v>
      </c>
      <c r="B6189" s="31">
        <v>45093</v>
      </c>
      <c r="C6189" s="31">
        <v>45091</v>
      </c>
      <c r="D6189" s="19" t="s">
        <v>711</v>
      </c>
      <c r="E6189" s="19" t="str">
        <f>IF(ISBLANK(LeaveTracker[[#This Row],[Employee Name]]),"-----",VLOOKUP(LeaveTracker[[#This Row],[Employee Name]],Employees[[Employee Name]:[Office]],7))</f>
        <v>CBO</v>
      </c>
      <c r="F6189" s="19" t="str">
        <f>IF(ISBLANK(LeaveTracker[[#This Row],[Employee Name]]),"-----",VLOOKUP(LeaveTracker[[#This Row],[Employee Name]],Employees[[Employee Name]:[Office]],6))</f>
        <v>REGULAR</v>
      </c>
      <c r="G6189" s="24">
        <v>45090</v>
      </c>
      <c r="H6189" s="24">
        <v>45090</v>
      </c>
      <c r="I6189" s="20" t="s">
        <v>81</v>
      </c>
      <c r="K6189" s="61" t="str">
        <f ca="1">LeaveTracker[[#This Row],[Days]]&amp;" "&amp;LeaveTracker[[#This Row],[Type of Leave]]</f>
        <v>1 SL</v>
      </c>
      <c r="L6189" s="23">
        <f ca="1">NETWORKDAYS(LeaveTracker[[#This Row],[Start Date]],LeaveTracker[[#This Row],[End Date]],lstHolidays)</f>
        <v>1</v>
      </c>
      <c r="M6189" s="27"/>
    </row>
    <row r="6190" spans="1:13" ht="30" customHeight="1" x14ac:dyDescent="0.3">
      <c r="A6190" s="27">
        <f t="shared" si="72"/>
        <v>2377</v>
      </c>
      <c r="B6190" s="31">
        <v>45093</v>
      </c>
      <c r="C6190" s="31">
        <v>45091</v>
      </c>
      <c r="D6190" s="19" t="s">
        <v>612</v>
      </c>
      <c r="E6190" s="19" t="str">
        <f>IF(ISBLANK(LeaveTracker[[#This Row],[Employee Name]]),"-----",VLOOKUP(LeaveTracker[[#This Row],[Employee Name]],Employees[[Employee Name]:[Office]],7))</f>
        <v>CBO</v>
      </c>
      <c r="F6190" s="19" t="str">
        <f>IF(ISBLANK(LeaveTracker[[#This Row],[Employee Name]]),"-----",VLOOKUP(LeaveTracker[[#This Row],[Employee Name]],Employees[[Employee Name]:[Office]],6))</f>
        <v>REGULAR</v>
      </c>
      <c r="G6190" s="24">
        <v>45090</v>
      </c>
      <c r="H6190" s="24">
        <v>45090</v>
      </c>
      <c r="I6190" s="20" t="s">
        <v>81</v>
      </c>
      <c r="K6190" s="61" t="str">
        <f ca="1">LeaveTracker[[#This Row],[Days]]&amp;" "&amp;LeaveTracker[[#This Row],[Type of Leave]]</f>
        <v>1 SL</v>
      </c>
      <c r="L6190" s="23">
        <f ca="1">NETWORKDAYS(LeaveTracker[[#This Row],[Start Date]],LeaveTracker[[#This Row],[End Date]],lstHolidays)</f>
        <v>1</v>
      </c>
      <c r="M6190" s="27"/>
    </row>
    <row r="6191" spans="1:13" ht="30" customHeight="1" x14ac:dyDescent="0.3">
      <c r="A6191" s="27">
        <f t="shared" si="72"/>
        <v>2378</v>
      </c>
      <c r="B6191" s="31">
        <v>45093</v>
      </c>
      <c r="C6191" s="31">
        <v>45092</v>
      </c>
      <c r="D6191" s="19" t="s">
        <v>2136</v>
      </c>
      <c r="E6191" s="19" t="str">
        <f>IF(ISBLANK(LeaveTracker[[#This Row],[Employee Name]]),"-----",VLOOKUP(LeaveTracker[[#This Row],[Employee Name]],Employees[[Employee Name]:[Office]],7))</f>
        <v>CPDO</v>
      </c>
      <c r="F6191" s="19">
        <f>IF(ISBLANK(LeaveTracker[[#This Row],[Employee Name]]),"-----",VLOOKUP(LeaveTracker[[#This Row],[Employee Name]],Employees[[Employee Name]:[Office]],6))</f>
        <v>0</v>
      </c>
      <c r="G6191" s="24">
        <v>45091</v>
      </c>
      <c r="H6191" s="24">
        <v>45092</v>
      </c>
      <c r="I6191" s="20" t="s">
        <v>81</v>
      </c>
      <c r="K6191" s="61" t="str">
        <f ca="1">LeaveTracker[[#This Row],[Days]]&amp;" "&amp;LeaveTracker[[#This Row],[Type of Leave]]</f>
        <v>2 SL</v>
      </c>
      <c r="L6191" s="23">
        <f ca="1">NETWORKDAYS(LeaveTracker[[#This Row],[Start Date]],LeaveTracker[[#This Row],[End Date]],lstHolidays)</f>
        <v>2</v>
      </c>
      <c r="M6191" s="27"/>
    </row>
    <row r="6192" spans="1:13" ht="30" customHeight="1" x14ac:dyDescent="0.3">
      <c r="A6192" s="27">
        <f t="shared" si="72"/>
        <v>2379</v>
      </c>
      <c r="B6192" s="31">
        <v>45093</v>
      </c>
      <c r="C6192" s="31">
        <v>45091</v>
      </c>
      <c r="D6192" s="19" t="s">
        <v>2025</v>
      </c>
      <c r="E6192" s="19" t="str">
        <f>IF(ISBLANK(LeaveTracker[[#This Row],[Employee Name]]),"-----",VLOOKUP(LeaveTracker[[#This Row],[Employee Name]],Employees[[Employee Name]:[Office]],7))</f>
        <v>ACCOUNTING</v>
      </c>
      <c r="F6192" s="19" t="str">
        <f>IF(ISBLANK(LeaveTracker[[#This Row],[Employee Name]]),"-----",VLOOKUP(LeaveTracker[[#This Row],[Employee Name]],Employees[[Employee Name]:[Office]],6))</f>
        <v>REGULAR</v>
      </c>
      <c r="G6192" s="24">
        <v>45090</v>
      </c>
      <c r="H6192" s="24">
        <v>45090</v>
      </c>
      <c r="I6192" s="20" t="s">
        <v>298</v>
      </c>
      <c r="J6192" s="43" t="s">
        <v>1003</v>
      </c>
      <c r="K6192" s="61" t="str">
        <f ca="1">LeaveTracker[[#This Row],[Days]]&amp;" "&amp;LeaveTracker[[#This Row],[Type of Leave]]</f>
        <v>1 OTHER</v>
      </c>
      <c r="L6192" s="23">
        <f ca="1">NETWORKDAYS(LeaveTracker[[#This Row],[Start Date]],LeaveTracker[[#This Row],[End Date]],lstHolidays)</f>
        <v>1</v>
      </c>
      <c r="M6192" s="27"/>
    </row>
    <row r="6193" spans="1:13" ht="30" customHeight="1" x14ac:dyDescent="0.3">
      <c r="A6193" s="27">
        <f t="shared" si="72"/>
        <v>2380</v>
      </c>
      <c r="B6193" s="31">
        <v>45093</v>
      </c>
      <c r="C6193" s="31">
        <v>45079</v>
      </c>
      <c r="D6193" s="19" t="s">
        <v>519</v>
      </c>
      <c r="E6193" s="19" t="str">
        <f>IF(ISBLANK(LeaveTracker[[#This Row],[Employee Name]]),"-----",VLOOKUP(LeaveTracker[[#This Row],[Employee Name]],Employees[[Employee Name]:[Office]],7))</f>
        <v>ACCOUNTING</v>
      </c>
      <c r="F6193" s="19" t="str">
        <f>IF(ISBLANK(LeaveTracker[[#This Row],[Employee Name]]),"-----",VLOOKUP(LeaveTracker[[#This Row],[Employee Name]],Employees[[Employee Name]:[Office]],6))</f>
        <v>REGULAR</v>
      </c>
      <c r="G6193" s="24">
        <v>45084</v>
      </c>
      <c r="H6193" s="24">
        <v>45084</v>
      </c>
      <c r="I6193" s="20" t="s">
        <v>81</v>
      </c>
      <c r="K6193" s="61" t="str">
        <f ca="1">LeaveTracker[[#This Row],[Days]]&amp;" "&amp;LeaveTracker[[#This Row],[Type of Leave]]</f>
        <v>1 SL</v>
      </c>
      <c r="L6193" s="23">
        <f ca="1">NETWORKDAYS(LeaveTracker[[#This Row],[Start Date]],LeaveTracker[[#This Row],[End Date]],lstHolidays)</f>
        <v>1</v>
      </c>
      <c r="M6193" s="27"/>
    </row>
    <row r="6194" spans="1:13" ht="30" customHeight="1" x14ac:dyDescent="0.3">
      <c r="A6194" s="27">
        <f t="shared" si="72"/>
        <v>2381</v>
      </c>
      <c r="B6194" s="31">
        <v>45093</v>
      </c>
      <c r="C6194" s="31">
        <v>45092</v>
      </c>
      <c r="D6194" s="19" t="s">
        <v>875</v>
      </c>
      <c r="E6194" s="19" t="str">
        <f>IF(ISBLANK(LeaveTracker[[#This Row],[Employee Name]]),"-----",VLOOKUP(LeaveTracker[[#This Row],[Employee Name]],Employees[[Employee Name]:[Office]],7))</f>
        <v>GSO</v>
      </c>
      <c r="F6194" s="19" t="str">
        <f>IF(ISBLANK(LeaveTracker[[#This Row],[Employee Name]]),"-----",VLOOKUP(LeaveTracker[[#This Row],[Employee Name]],Employees[[Employee Name]:[Office]],6))</f>
        <v>REGULAR</v>
      </c>
      <c r="G6194" s="24">
        <v>45093</v>
      </c>
      <c r="H6194" s="24">
        <v>45093</v>
      </c>
      <c r="I6194" s="20" t="s">
        <v>298</v>
      </c>
      <c r="J6194" s="43" t="s">
        <v>1003</v>
      </c>
      <c r="K6194" s="61" t="str">
        <f ca="1">LeaveTracker[[#This Row],[Days]]&amp;" "&amp;LeaveTracker[[#This Row],[Type of Leave]]</f>
        <v>1 OTHER</v>
      </c>
      <c r="L6194" s="23">
        <f ca="1">NETWORKDAYS(LeaveTracker[[#This Row],[Start Date]],LeaveTracker[[#This Row],[End Date]],lstHolidays)</f>
        <v>1</v>
      </c>
      <c r="M6194" s="27"/>
    </row>
    <row r="6195" spans="1:13" ht="30" customHeight="1" x14ac:dyDescent="0.3">
      <c r="A6195" s="27">
        <f t="shared" si="72"/>
        <v>2382</v>
      </c>
      <c r="B6195" s="31">
        <v>45093</v>
      </c>
      <c r="C6195" s="31">
        <v>45092</v>
      </c>
      <c r="D6195" s="19" t="s">
        <v>693</v>
      </c>
      <c r="E6195" s="19" t="str">
        <f>IF(ISBLANK(LeaveTracker[[#This Row],[Employee Name]]),"-----",VLOOKUP(LeaveTracker[[#This Row],[Employee Name]],Employees[[Employee Name]:[Office]],7))</f>
        <v>VMO</v>
      </c>
      <c r="F6195" s="19" t="str">
        <f>IF(ISBLANK(LeaveTracker[[#This Row],[Employee Name]]),"-----",VLOOKUP(LeaveTracker[[#This Row],[Employee Name]],Employees[[Employee Name]:[Office]],6))</f>
        <v>REGULAR</v>
      </c>
      <c r="G6195" s="24">
        <v>45090</v>
      </c>
      <c r="H6195" s="24">
        <v>45091</v>
      </c>
      <c r="I6195" s="20" t="s">
        <v>81</v>
      </c>
      <c r="K6195" s="61" t="str">
        <f ca="1">LeaveTracker[[#This Row],[Days]]&amp;" "&amp;LeaveTracker[[#This Row],[Type of Leave]]</f>
        <v>2 SL</v>
      </c>
      <c r="L6195" s="23">
        <f ca="1">NETWORKDAYS(LeaveTracker[[#This Row],[Start Date]],LeaveTracker[[#This Row],[End Date]],lstHolidays)</f>
        <v>2</v>
      </c>
      <c r="M6195" s="27"/>
    </row>
    <row r="6196" spans="1:13" ht="30" customHeight="1" x14ac:dyDescent="0.3">
      <c r="A6196" s="27">
        <f t="shared" si="72"/>
        <v>2383</v>
      </c>
      <c r="B6196" s="31">
        <v>45093</v>
      </c>
      <c r="C6196" s="31">
        <v>45086</v>
      </c>
      <c r="D6196" s="19" t="s">
        <v>737</v>
      </c>
      <c r="E6196" s="19" t="str">
        <f>IF(ISBLANK(LeaveTracker[[#This Row],[Employee Name]]),"-----",VLOOKUP(LeaveTracker[[#This Row],[Employee Name]],Employees[[Employee Name]:[Office]],7))</f>
        <v>CSWDO</v>
      </c>
      <c r="F6196" s="19" t="str">
        <f>IF(ISBLANK(LeaveTracker[[#This Row],[Employee Name]]),"-----",VLOOKUP(LeaveTracker[[#This Row],[Employee Name]],Employees[[Employee Name]:[Office]],6))</f>
        <v>REGULAR</v>
      </c>
      <c r="G6196" s="24">
        <v>45092</v>
      </c>
      <c r="H6196" s="24">
        <v>45093</v>
      </c>
      <c r="I6196" s="20" t="s">
        <v>298</v>
      </c>
      <c r="J6196" s="43" t="s">
        <v>1003</v>
      </c>
      <c r="K6196" s="61" t="str">
        <f ca="1">LeaveTracker[[#This Row],[Days]]&amp;" "&amp;LeaveTracker[[#This Row],[Type of Leave]]</f>
        <v>2 OTHER</v>
      </c>
      <c r="L6196" s="23">
        <f ca="1">NETWORKDAYS(LeaveTracker[[#This Row],[Start Date]],LeaveTracker[[#This Row],[End Date]],lstHolidays)</f>
        <v>2</v>
      </c>
      <c r="M6196" s="27"/>
    </row>
    <row r="6197" spans="1:13" ht="30" customHeight="1" x14ac:dyDescent="0.3">
      <c r="A6197" s="27">
        <f t="shared" si="72"/>
        <v>2384</v>
      </c>
      <c r="B6197" s="31">
        <v>45093</v>
      </c>
      <c r="C6197" s="31">
        <v>45049</v>
      </c>
      <c r="D6197" s="19" t="s">
        <v>506</v>
      </c>
      <c r="E6197" s="19" t="str">
        <f>IF(ISBLANK(LeaveTracker[[#This Row],[Employee Name]]),"-----",VLOOKUP(LeaveTracker[[#This Row],[Employee Name]],Employees[[Employee Name]:[Office]],7))</f>
        <v>ACCOUNTING</v>
      </c>
      <c r="F6197" s="19" t="str">
        <f>IF(ISBLANK(LeaveTracker[[#This Row],[Employee Name]]),"-----",VLOOKUP(LeaveTracker[[#This Row],[Employee Name]],Employees[[Employee Name]:[Office]],6))</f>
        <v>REGULAR</v>
      </c>
      <c r="G6197" s="24">
        <v>45044</v>
      </c>
      <c r="H6197" s="24">
        <v>45044</v>
      </c>
      <c r="I6197" s="20" t="s">
        <v>81</v>
      </c>
      <c r="K6197" s="61" t="str">
        <f ca="1">LeaveTracker[[#This Row],[Days]]&amp;" "&amp;LeaveTracker[[#This Row],[Type of Leave]]</f>
        <v>1 SL</v>
      </c>
      <c r="L6197" s="23">
        <f ca="1">NETWORKDAYS(LeaveTracker[[#This Row],[Start Date]],LeaveTracker[[#This Row],[End Date]],lstHolidays)</f>
        <v>1</v>
      </c>
      <c r="M6197" s="27"/>
    </row>
    <row r="6198" spans="1:13" ht="30" customHeight="1" x14ac:dyDescent="0.3">
      <c r="A6198" s="27">
        <f t="shared" si="72"/>
        <v>2385</v>
      </c>
      <c r="B6198" s="31">
        <v>45093</v>
      </c>
      <c r="C6198" s="31">
        <v>45091</v>
      </c>
      <c r="D6198" s="19" t="s">
        <v>1802</v>
      </c>
      <c r="E6198" s="19" t="str">
        <f>IF(ISBLANK(LeaveTracker[[#This Row],[Employee Name]]),"-----",VLOOKUP(LeaveTracker[[#This Row],[Employee Name]],Employees[[Employee Name]:[Office]],7))</f>
        <v>CENRO</v>
      </c>
      <c r="F6198" s="19" t="str">
        <f>IF(ISBLANK(LeaveTracker[[#This Row],[Employee Name]]),"-----",VLOOKUP(LeaveTracker[[#This Row],[Employee Name]],Employees[[Employee Name]:[Office]],6))</f>
        <v>CASUAL</v>
      </c>
      <c r="G6198" s="24">
        <v>45090</v>
      </c>
      <c r="H6198" s="24">
        <v>45090</v>
      </c>
      <c r="I6198" s="20" t="s">
        <v>81</v>
      </c>
      <c r="K6198" s="61" t="str">
        <f ca="1">LeaveTracker[[#This Row],[Days]]&amp;" "&amp;LeaveTracker[[#This Row],[Type of Leave]]</f>
        <v>1 SL</v>
      </c>
      <c r="L6198" s="23">
        <f ca="1">NETWORKDAYS(LeaveTracker[[#This Row],[Start Date]],LeaveTracker[[#This Row],[End Date]],lstHolidays)</f>
        <v>1</v>
      </c>
      <c r="M6198" s="27"/>
    </row>
    <row r="6199" spans="1:13" ht="30" customHeight="1" x14ac:dyDescent="0.3">
      <c r="A6199" s="27">
        <f t="shared" si="72"/>
        <v>2386</v>
      </c>
      <c r="B6199" s="31">
        <v>45093</v>
      </c>
      <c r="C6199" s="31">
        <v>45091</v>
      </c>
      <c r="D6199" s="19" t="s">
        <v>1056</v>
      </c>
      <c r="E6199" s="19" t="str">
        <f>IF(ISBLANK(LeaveTracker[[#This Row],[Employee Name]]),"-----",VLOOKUP(LeaveTracker[[#This Row],[Employee Name]],Employees[[Employee Name]:[Office]],7))</f>
        <v>CTO</v>
      </c>
      <c r="F6199" s="19" t="str">
        <f>IF(ISBLANK(LeaveTracker[[#This Row],[Employee Name]]),"-----",VLOOKUP(LeaveTracker[[#This Row],[Employee Name]],Employees[[Employee Name]:[Office]],6))</f>
        <v>REGULAR</v>
      </c>
      <c r="G6199" s="24">
        <v>45097</v>
      </c>
      <c r="H6199" s="24">
        <v>45097</v>
      </c>
      <c r="I6199" s="20" t="s">
        <v>298</v>
      </c>
      <c r="K6199" s="61" t="str">
        <f ca="1">LeaveTracker[[#This Row],[Days]]&amp;" "&amp;LeaveTracker[[#This Row],[Type of Leave]]</f>
        <v>1 OTHER</v>
      </c>
      <c r="L6199" s="23">
        <f ca="1">NETWORKDAYS(LeaveTracker[[#This Row],[Start Date]],LeaveTracker[[#This Row],[End Date]],lstHolidays)</f>
        <v>1</v>
      </c>
      <c r="M6199" s="27"/>
    </row>
    <row r="6200" spans="1:13" ht="30" customHeight="1" x14ac:dyDescent="0.3">
      <c r="A6200" s="27">
        <f t="shared" si="72"/>
        <v>2387</v>
      </c>
      <c r="B6200" s="31">
        <v>45093</v>
      </c>
      <c r="C6200" s="31">
        <v>45091</v>
      </c>
      <c r="D6200" s="19" t="s">
        <v>612</v>
      </c>
      <c r="E6200" s="19" t="str">
        <f>IF(ISBLANK(LeaveTracker[[#This Row],[Employee Name]]),"-----",VLOOKUP(LeaveTracker[[#This Row],[Employee Name]],Employees[[Employee Name]:[Office]],7))</f>
        <v>CBO</v>
      </c>
      <c r="F6200" s="19" t="str">
        <f>IF(ISBLANK(LeaveTracker[[#This Row],[Employee Name]]),"-----",VLOOKUP(LeaveTracker[[#This Row],[Employee Name]],Employees[[Employee Name]:[Office]],6))</f>
        <v>REGULAR</v>
      </c>
      <c r="G6200" s="24">
        <v>45100</v>
      </c>
      <c r="H6200" s="24">
        <v>45100</v>
      </c>
      <c r="I6200" s="20" t="s">
        <v>81</v>
      </c>
      <c r="K6200" s="61" t="str">
        <f ca="1">LeaveTracker[[#This Row],[Days]]&amp;" "&amp;LeaveTracker[[#This Row],[Type of Leave]]</f>
        <v>1 SL</v>
      </c>
      <c r="L6200" s="23">
        <f ca="1">NETWORKDAYS(LeaveTracker[[#This Row],[Start Date]],LeaveTracker[[#This Row],[End Date]],lstHolidays)</f>
        <v>1</v>
      </c>
      <c r="M6200" s="27"/>
    </row>
    <row r="6201" spans="1:13" ht="30" customHeight="1" x14ac:dyDescent="0.3">
      <c r="A6201" s="27">
        <f t="shared" si="72"/>
        <v>2388</v>
      </c>
      <c r="B6201" s="31">
        <v>45093</v>
      </c>
      <c r="C6201" s="31">
        <v>45090</v>
      </c>
      <c r="D6201" s="19" t="s">
        <v>477</v>
      </c>
      <c r="E6201" s="19" t="str">
        <f>IF(ISBLANK(LeaveTracker[[#This Row],[Employee Name]]),"-----",VLOOKUP(LeaveTracker[[#This Row],[Employee Name]],Employees[[Employee Name]:[Office]],7))</f>
        <v>ADMIN OFFICE</v>
      </c>
      <c r="F6201" s="19" t="str">
        <f>IF(ISBLANK(LeaveTracker[[#This Row],[Employee Name]]),"-----",VLOOKUP(LeaveTracker[[#This Row],[Employee Name]],Employees[[Employee Name]:[Office]],6))</f>
        <v>REGULAR</v>
      </c>
      <c r="G6201" s="24">
        <v>45085</v>
      </c>
      <c r="H6201" s="24">
        <v>45085</v>
      </c>
      <c r="I6201" s="20" t="s">
        <v>81</v>
      </c>
      <c r="K6201" s="61" t="str">
        <f ca="1">LeaveTracker[[#This Row],[Days]]&amp;" "&amp;LeaveTracker[[#This Row],[Type of Leave]]</f>
        <v>1 SL</v>
      </c>
      <c r="L6201" s="23">
        <f ca="1">NETWORKDAYS(LeaveTracker[[#This Row],[Start Date]],LeaveTracker[[#This Row],[End Date]],lstHolidays)</f>
        <v>1</v>
      </c>
      <c r="M6201" s="27"/>
    </row>
    <row r="6202" spans="1:13" ht="30" customHeight="1" x14ac:dyDescent="0.3">
      <c r="A6202" s="27">
        <f t="shared" si="72"/>
        <v>2389</v>
      </c>
      <c r="B6202" s="31">
        <v>45093</v>
      </c>
      <c r="C6202" s="31">
        <v>45093</v>
      </c>
      <c r="D6202" s="19" t="s">
        <v>1052</v>
      </c>
      <c r="E6202" s="19" t="str">
        <f>IF(ISBLANK(LeaveTracker[[#This Row],[Employee Name]]),"-----",VLOOKUP(LeaveTracker[[#This Row],[Employee Name]],Employees[[Employee Name]:[Office]],7))</f>
        <v>CHO</v>
      </c>
      <c r="F6202" s="19" t="str">
        <f>IF(ISBLANK(LeaveTracker[[#This Row],[Employee Name]]),"-----",VLOOKUP(LeaveTracker[[#This Row],[Employee Name]],Employees[[Employee Name]:[Office]],6))</f>
        <v>CASUAL</v>
      </c>
      <c r="G6202" s="24">
        <v>45119</v>
      </c>
      <c r="H6202" s="24">
        <v>45121</v>
      </c>
      <c r="I6202" s="20" t="s">
        <v>82</v>
      </c>
      <c r="K6202" s="61" t="str">
        <f ca="1">LeaveTracker[[#This Row],[Days]]&amp;" "&amp;LeaveTracker[[#This Row],[Type of Leave]]</f>
        <v>3 VL</v>
      </c>
      <c r="L6202" s="23">
        <f ca="1">NETWORKDAYS(LeaveTracker[[#This Row],[Start Date]],LeaveTracker[[#This Row],[End Date]],lstHolidays)</f>
        <v>3</v>
      </c>
      <c r="M6202" s="27"/>
    </row>
    <row r="6203" spans="1:13" ht="30" customHeight="1" x14ac:dyDescent="0.3">
      <c r="A6203" s="27">
        <f t="shared" si="72"/>
        <v>2390</v>
      </c>
      <c r="B6203" s="31">
        <v>45093</v>
      </c>
      <c r="C6203" s="31">
        <v>45091</v>
      </c>
      <c r="D6203" s="19" t="s">
        <v>528</v>
      </c>
      <c r="E6203" s="19" t="str">
        <f>IF(ISBLANK(LeaveTracker[[#This Row],[Employee Name]]),"-----",VLOOKUP(LeaveTracker[[#This Row],[Employee Name]],Employees[[Employee Name]:[Office]],7))</f>
        <v>CROSSING ELEM SCH</v>
      </c>
      <c r="F6203" s="19" t="str">
        <f>IF(ISBLANK(LeaveTracker[[#This Row],[Employee Name]]),"-----",VLOOKUP(LeaveTracker[[#This Row],[Employee Name]],Employees[[Employee Name]:[Office]],6))</f>
        <v>REGULAR</v>
      </c>
      <c r="G6203" s="24">
        <v>45086</v>
      </c>
      <c r="H6203" s="24">
        <v>45086</v>
      </c>
      <c r="I6203" s="20" t="s">
        <v>81</v>
      </c>
      <c r="K6203" s="61" t="str">
        <f ca="1">LeaveTracker[[#This Row],[Days]]&amp;" "&amp;LeaveTracker[[#This Row],[Type of Leave]]</f>
        <v>1 SL</v>
      </c>
      <c r="L6203" s="23">
        <f ca="1">NETWORKDAYS(LeaveTracker[[#This Row],[Start Date]],LeaveTracker[[#This Row],[End Date]],lstHolidays)</f>
        <v>1</v>
      </c>
      <c r="M6203" s="27"/>
    </row>
    <row r="6204" spans="1:13" ht="30" customHeight="1" x14ac:dyDescent="0.3">
      <c r="A6204" s="27">
        <f t="shared" si="72"/>
        <v>2391</v>
      </c>
      <c r="B6204" s="31">
        <v>45093</v>
      </c>
      <c r="C6204" s="31">
        <v>45086</v>
      </c>
      <c r="D6204" s="19" t="s">
        <v>1888</v>
      </c>
      <c r="E6204" s="19" t="str">
        <f>IF(ISBLANK(LeaveTracker[[#This Row],[Employee Name]]),"-----",VLOOKUP(LeaveTracker[[#This Row],[Employee Name]],Employees[[Employee Name]:[Office]],7))</f>
        <v>CHO</v>
      </c>
      <c r="F6204" s="19" t="str">
        <f>IF(ISBLANK(LeaveTracker[[#This Row],[Employee Name]]),"-----",VLOOKUP(LeaveTracker[[#This Row],[Employee Name]],Employees[[Employee Name]:[Office]],6))</f>
        <v>CASUAL</v>
      </c>
      <c r="G6204" s="24">
        <v>45079</v>
      </c>
      <c r="H6204" s="24">
        <v>45079</v>
      </c>
      <c r="I6204" s="20" t="s">
        <v>81</v>
      </c>
      <c r="K6204" s="61" t="str">
        <f ca="1">LeaveTracker[[#This Row],[Days]]&amp;" "&amp;LeaveTracker[[#This Row],[Type of Leave]]</f>
        <v>1 SL</v>
      </c>
      <c r="L6204" s="23">
        <f ca="1">NETWORKDAYS(LeaveTracker[[#This Row],[Start Date]],LeaveTracker[[#This Row],[End Date]],lstHolidays)</f>
        <v>1</v>
      </c>
      <c r="M6204" s="27"/>
    </row>
    <row r="6205" spans="1:13" ht="30" customHeight="1" x14ac:dyDescent="0.3">
      <c r="A6205" s="27">
        <f t="shared" si="72"/>
        <v>2392</v>
      </c>
      <c r="B6205" s="31">
        <v>45093</v>
      </c>
      <c r="C6205" s="31">
        <v>45086</v>
      </c>
      <c r="D6205" s="19" t="s">
        <v>1888</v>
      </c>
      <c r="E6205" s="19" t="str">
        <f>IF(ISBLANK(LeaveTracker[[#This Row],[Employee Name]]),"-----",VLOOKUP(LeaveTracker[[#This Row],[Employee Name]],Employees[[Employee Name]:[Office]],7))</f>
        <v>CHO</v>
      </c>
      <c r="F6205" s="19" t="str">
        <f>IF(ISBLANK(LeaveTracker[[#This Row],[Employee Name]]),"-----",VLOOKUP(LeaveTracker[[#This Row],[Employee Name]],Employees[[Employee Name]:[Office]],6))</f>
        <v>CASUAL</v>
      </c>
      <c r="G6205" s="24">
        <v>45068</v>
      </c>
      <c r="H6205" s="24">
        <v>45068</v>
      </c>
      <c r="I6205" s="20" t="s">
        <v>81</v>
      </c>
      <c r="K6205" s="61" t="str">
        <f ca="1">LeaveTracker[[#This Row],[Days]]&amp;" "&amp;LeaveTracker[[#This Row],[Type of Leave]]</f>
        <v>1 SL</v>
      </c>
      <c r="L6205" s="23">
        <f ca="1">NETWORKDAYS(LeaveTracker[[#This Row],[Start Date]],LeaveTracker[[#This Row],[End Date]],lstHolidays)</f>
        <v>1</v>
      </c>
      <c r="M6205" s="27"/>
    </row>
    <row r="6206" spans="1:13" ht="30" customHeight="1" x14ac:dyDescent="0.3">
      <c r="A6206" s="27">
        <f t="shared" si="72"/>
        <v>2393</v>
      </c>
      <c r="B6206" s="31">
        <v>45093</v>
      </c>
      <c r="C6206" s="31">
        <v>45090</v>
      </c>
      <c r="D6206" s="19" t="s">
        <v>2202</v>
      </c>
      <c r="E6206" s="19" t="str">
        <f>IF(ISBLANK(LeaveTracker[[#This Row],[Employee Name]]),"-----",VLOOKUP(LeaveTracker[[#This Row],[Employee Name]],Employees[[Employee Name]:[Office]],7))</f>
        <v>HALL OF JUSTICE</v>
      </c>
      <c r="F6206" s="19">
        <f>IF(ISBLANK(LeaveTracker[[#This Row],[Employee Name]]),"-----",VLOOKUP(LeaveTracker[[#This Row],[Employee Name]],Employees[[Employee Name]:[Office]],6))</f>
        <v>0</v>
      </c>
      <c r="G6206" s="24">
        <v>45090</v>
      </c>
      <c r="H6206" s="24">
        <v>45090</v>
      </c>
      <c r="I6206" s="20" t="s">
        <v>81</v>
      </c>
      <c r="K6206" s="61" t="str">
        <f ca="1">LeaveTracker[[#This Row],[Days]]&amp;" "&amp;LeaveTracker[[#This Row],[Type of Leave]]</f>
        <v>1 SL</v>
      </c>
      <c r="L6206" s="23">
        <f ca="1">NETWORKDAYS(LeaveTracker[[#This Row],[Start Date]],LeaveTracker[[#This Row],[End Date]],lstHolidays)</f>
        <v>1</v>
      </c>
      <c r="M6206" s="27"/>
    </row>
    <row r="6207" spans="1:13" ht="30" customHeight="1" x14ac:dyDescent="0.3">
      <c r="A6207" s="27">
        <f t="shared" si="72"/>
        <v>2394</v>
      </c>
      <c r="B6207" s="31">
        <v>45093</v>
      </c>
      <c r="C6207" s="31">
        <v>45090</v>
      </c>
      <c r="D6207" s="19" t="s">
        <v>2202</v>
      </c>
      <c r="E6207" s="19" t="str">
        <f>IF(ISBLANK(LeaveTracker[[#This Row],[Employee Name]]),"-----",VLOOKUP(LeaveTracker[[#This Row],[Employee Name]],Employees[[Employee Name]:[Office]],7))</f>
        <v>HALL OF JUSTICE</v>
      </c>
      <c r="F6207" s="19">
        <f>IF(ISBLANK(LeaveTracker[[#This Row],[Employee Name]]),"-----",VLOOKUP(LeaveTracker[[#This Row],[Employee Name]],Employees[[Employee Name]:[Office]],6))</f>
        <v>0</v>
      </c>
      <c r="G6207" s="24">
        <v>45085</v>
      </c>
      <c r="H6207" s="24">
        <v>45086</v>
      </c>
      <c r="I6207" s="20" t="s">
        <v>81</v>
      </c>
      <c r="K6207" s="61" t="str">
        <f ca="1">LeaveTracker[[#This Row],[Days]]&amp;" "&amp;LeaveTracker[[#This Row],[Type of Leave]]</f>
        <v>2 SL</v>
      </c>
      <c r="L6207" s="23">
        <f ca="1">NETWORKDAYS(LeaveTracker[[#This Row],[Start Date]],LeaveTracker[[#This Row],[End Date]],lstHolidays)</f>
        <v>2</v>
      </c>
      <c r="M6207" s="27"/>
    </row>
    <row r="6208" spans="1:13" ht="30" customHeight="1" x14ac:dyDescent="0.3">
      <c r="A6208" s="27">
        <f t="shared" si="72"/>
        <v>2395</v>
      </c>
      <c r="B6208" s="31">
        <v>45093</v>
      </c>
      <c r="C6208" s="31">
        <v>45086</v>
      </c>
      <c r="D6208" s="19" t="s">
        <v>1880</v>
      </c>
      <c r="E6208" s="19" t="str">
        <f>IF(ISBLANK(LeaveTracker[[#This Row],[Employee Name]]),"-----",VLOOKUP(LeaveTracker[[#This Row],[Employee Name]],Employees[[Employee Name]:[Office]],7))</f>
        <v>TICC</v>
      </c>
      <c r="F6208" s="19" t="str">
        <f>IF(ISBLANK(LeaveTracker[[#This Row],[Employee Name]]),"-----",VLOOKUP(LeaveTracker[[#This Row],[Employee Name]],Employees[[Employee Name]:[Office]],6))</f>
        <v>CASUAL</v>
      </c>
      <c r="G6208" s="24">
        <v>45117</v>
      </c>
      <c r="H6208" s="24">
        <v>45117</v>
      </c>
      <c r="I6208" s="20" t="s">
        <v>298</v>
      </c>
      <c r="J6208" s="43" t="s">
        <v>1003</v>
      </c>
      <c r="K6208" s="61" t="str">
        <f ca="1">LeaveTracker[[#This Row],[Days]]&amp;" "&amp;LeaveTracker[[#This Row],[Type of Leave]]</f>
        <v>1 OTHER</v>
      </c>
      <c r="L6208" s="23">
        <f ca="1">NETWORKDAYS(LeaveTracker[[#This Row],[Start Date]],LeaveTracker[[#This Row],[End Date]],lstHolidays)</f>
        <v>1</v>
      </c>
      <c r="M6208" s="27"/>
    </row>
    <row r="6209" spans="1:13" ht="30" customHeight="1" x14ac:dyDescent="0.3">
      <c r="A6209" s="27">
        <f t="shared" si="72"/>
        <v>2396</v>
      </c>
      <c r="B6209" s="31">
        <v>45093</v>
      </c>
      <c r="C6209" s="31">
        <v>45086</v>
      </c>
      <c r="D6209" s="19" t="s">
        <v>1864</v>
      </c>
      <c r="E6209" s="19" t="str">
        <f>IF(ISBLANK(LeaveTracker[[#This Row],[Employee Name]]),"-----",VLOOKUP(LeaveTracker[[#This Row],[Employee Name]],Employees[[Employee Name]:[Office]],7))</f>
        <v>TICC</v>
      </c>
      <c r="F6209" s="19" t="str">
        <f>IF(ISBLANK(LeaveTracker[[#This Row],[Employee Name]]),"-----",VLOOKUP(LeaveTracker[[#This Row],[Employee Name]],Employees[[Employee Name]:[Office]],6))</f>
        <v>CASUAL</v>
      </c>
      <c r="G6209" s="24">
        <v>45085</v>
      </c>
      <c r="H6209" s="24">
        <v>45085</v>
      </c>
      <c r="I6209" s="20" t="s">
        <v>81</v>
      </c>
      <c r="K6209" s="61" t="str">
        <f ca="1">LeaveTracker[[#This Row],[Days]]&amp;" "&amp;LeaveTracker[[#This Row],[Type of Leave]]</f>
        <v>1 SL</v>
      </c>
      <c r="L6209" s="23">
        <f ca="1">NETWORKDAYS(LeaveTracker[[#This Row],[Start Date]],LeaveTracker[[#This Row],[End Date]],lstHolidays)</f>
        <v>1</v>
      </c>
      <c r="M6209" s="27"/>
    </row>
    <row r="6210" spans="1:13" ht="30" customHeight="1" x14ac:dyDescent="0.3">
      <c r="A6210" s="27">
        <f t="shared" si="72"/>
        <v>2397</v>
      </c>
      <c r="B6210" s="31">
        <v>45093</v>
      </c>
      <c r="C6210" s="31">
        <v>45083</v>
      </c>
      <c r="D6210" s="19" t="s">
        <v>1878</v>
      </c>
      <c r="E6210" s="19" t="str">
        <f>IF(ISBLANK(LeaveTracker[[#This Row],[Employee Name]]),"-----",VLOOKUP(LeaveTracker[[#This Row],[Employee Name]],Employees[[Employee Name]:[Office]],7))</f>
        <v>TICC</v>
      </c>
      <c r="F6210" s="19" t="str">
        <f>IF(ISBLANK(LeaveTracker[[#This Row],[Employee Name]]),"-----",VLOOKUP(LeaveTracker[[#This Row],[Employee Name]],Employees[[Employee Name]:[Office]],6))</f>
        <v>CASUAL</v>
      </c>
      <c r="G6210" s="24">
        <v>45096</v>
      </c>
      <c r="H6210" s="24">
        <v>45096</v>
      </c>
      <c r="I6210" s="20" t="s">
        <v>82</v>
      </c>
      <c r="K6210" s="61" t="str">
        <f ca="1">LeaveTracker[[#This Row],[Days]]&amp;" "&amp;LeaveTracker[[#This Row],[Type of Leave]]</f>
        <v>1 VL</v>
      </c>
      <c r="L6210" s="23">
        <f ca="1">NETWORKDAYS(LeaveTracker[[#This Row],[Start Date]],LeaveTracker[[#This Row],[End Date]],lstHolidays)</f>
        <v>1</v>
      </c>
      <c r="M6210" s="27"/>
    </row>
    <row r="6211" spans="1:13" ht="30" customHeight="1" x14ac:dyDescent="0.3">
      <c r="A6211" s="27">
        <f t="shared" si="72"/>
        <v>2398</v>
      </c>
      <c r="B6211" s="31">
        <v>45093</v>
      </c>
      <c r="C6211" s="31">
        <v>45083</v>
      </c>
      <c r="D6211" s="19" t="s">
        <v>1878</v>
      </c>
      <c r="E6211" s="19" t="str">
        <f>IF(ISBLANK(LeaveTracker[[#This Row],[Employee Name]]),"-----",VLOOKUP(LeaveTracker[[#This Row],[Employee Name]],Employees[[Employee Name]:[Office]],7))</f>
        <v>TICC</v>
      </c>
      <c r="F6211" s="19" t="str">
        <f>IF(ISBLANK(LeaveTracker[[#This Row],[Employee Name]]),"-----",VLOOKUP(LeaveTracker[[#This Row],[Employee Name]],Employees[[Employee Name]:[Office]],6))</f>
        <v>CASUAL</v>
      </c>
      <c r="G6211" s="24">
        <v>45103</v>
      </c>
      <c r="H6211" s="24">
        <v>45103</v>
      </c>
      <c r="I6211" s="20" t="s">
        <v>82</v>
      </c>
      <c r="K6211" s="61" t="str">
        <f ca="1">LeaveTracker[[#This Row],[Days]]&amp;" "&amp;LeaveTracker[[#This Row],[Type of Leave]]</f>
        <v>1 VL</v>
      </c>
      <c r="L6211" s="23">
        <f ca="1">NETWORKDAYS(LeaveTracker[[#This Row],[Start Date]],LeaveTracker[[#This Row],[End Date]],lstHolidays)</f>
        <v>1</v>
      </c>
      <c r="M6211" s="27"/>
    </row>
    <row r="6212" spans="1:13" ht="30" customHeight="1" x14ac:dyDescent="0.3">
      <c r="A6212" s="27">
        <f t="shared" si="72"/>
        <v>2399</v>
      </c>
      <c r="B6212" s="31">
        <v>45093</v>
      </c>
      <c r="C6212" s="31">
        <v>45066</v>
      </c>
      <c r="D6212" s="19" t="s">
        <v>2030</v>
      </c>
      <c r="E6212" s="19" t="str">
        <f>IF(ISBLANK(LeaveTracker[[#This Row],[Employee Name]]),"-----",VLOOKUP(LeaveTracker[[#This Row],[Employee Name]],Employees[[Employee Name]:[Office]],7))</f>
        <v>EDP</v>
      </c>
      <c r="F6212" s="19" t="str">
        <f>IF(ISBLANK(LeaveTracker[[#This Row],[Employee Name]]),"-----",VLOOKUP(LeaveTracker[[#This Row],[Employee Name]],Employees[[Employee Name]:[Office]],6))</f>
        <v>CASUAL</v>
      </c>
      <c r="G6212" s="24">
        <v>45076</v>
      </c>
      <c r="H6212" s="24">
        <v>45076</v>
      </c>
      <c r="I6212" s="20" t="s">
        <v>81</v>
      </c>
      <c r="K6212" s="61" t="str">
        <f ca="1">LeaveTracker[[#This Row],[Days]]&amp;" "&amp;LeaveTracker[[#This Row],[Type of Leave]]</f>
        <v>1 SL</v>
      </c>
      <c r="L6212" s="23">
        <f ca="1">NETWORKDAYS(LeaveTracker[[#This Row],[Start Date]],LeaveTracker[[#This Row],[End Date]],lstHolidays)</f>
        <v>1</v>
      </c>
      <c r="M6212" s="27"/>
    </row>
    <row r="6213" spans="1:13" ht="30" customHeight="1" x14ac:dyDescent="0.3">
      <c r="A6213" s="27">
        <f t="shared" si="72"/>
        <v>2400</v>
      </c>
      <c r="B6213" s="31">
        <v>45093</v>
      </c>
      <c r="C6213" s="31">
        <v>45087</v>
      </c>
      <c r="D6213" s="19" t="s">
        <v>1835</v>
      </c>
      <c r="E6213" s="19" t="str">
        <f>IF(ISBLANK(LeaveTracker[[#This Row],[Employee Name]]),"-----",VLOOKUP(LeaveTracker[[#This Row],[Employee Name]],Employees[[Employee Name]:[Office]],7))</f>
        <v>EEO/CITY MARKET</v>
      </c>
      <c r="F6213" s="19" t="str">
        <f>IF(ISBLANK(LeaveTracker[[#This Row],[Employee Name]]),"-----",VLOOKUP(LeaveTracker[[#This Row],[Employee Name]],Employees[[Employee Name]:[Office]],6))</f>
        <v>CASUAL</v>
      </c>
      <c r="G6213" s="24">
        <v>45084</v>
      </c>
      <c r="H6213" s="21">
        <v>45084</v>
      </c>
      <c r="I6213" s="20" t="s">
        <v>81</v>
      </c>
      <c r="K6213" s="61" t="str">
        <f ca="1">LeaveTracker[[#This Row],[Days]]&amp;" "&amp;LeaveTracker[[#This Row],[Type of Leave]]</f>
        <v>1 SL</v>
      </c>
      <c r="L6213" s="23">
        <f ca="1">NETWORKDAYS(LeaveTracker[[#This Row],[Start Date]],LeaveTracker[[#This Row],[End Date]],lstHolidays)</f>
        <v>1</v>
      </c>
      <c r="M6213" s="27"/>
    </row>
    <row r="6214" spans="1:13" ht="30" customHeight="1" x14ac:dyDescent="0.3">
      <c r="A6214" s="27">
        <f t="shared" si="72"/>
        <v>2401</v>
      </c>
      <c r="B6214" s="31">
        <v>45093</v>
      </c>
      <c r="C6214" s="31">
        <v>45091</v>
      </c>
      <c r="D6214" s="19" t="s">
        <v>1775</v>
      </c>
      <c r="E6214" s="19" t="str">
        <f>IF(ISBLANK(LeaveTracker[[#This Row],[Employee Name]]),"-----",VLOOKUP(LeaveTracker[[#This Row],[Employee Name]],Employees[[Employee Name]:[Office]],7))</f>
        <v>GSO</v>
      </c>
      <c r="F6214" s="19" t="str">
        <f>IF(ISBLANK(LeaveTracker[[#This Row],[Employee Name]]),"-----",VLOOKUP(LeaveTracker[[#This Row],[Employee Name]],Employees[[Employee Name]:[Office]],6))</f>
        <v>CASUAL</v>
      </c>
      <c r="G6214" s="24">
        <v>45099</v>
      </c>
      <c r="H6214" s="24">
        <v>45100</v>
      </c>
      <c r="I6214" s="20" t="s">
        <v>82</v>
      </c>
      <c r="K6214" s="61" t="str">
        <f ca="1">LeaveTracker[[#This Row],[Days]]&amp;" "&amp;LeaveTracker[[#This Row],[Type of Leave]]</f>
        <v>2 VL</v>
      </c>
      <c r="L6214" s="23">
        <f ca="1">NETWORKDAYS(LeaveTracker[[#This Row],[Start Date]],LeaveTracker[[#This Row],[End Date]],lstHolidays)</f>
        <v>2</v>
      </c>
      <c r="M6214" s="27"/>
    </row>
    <row r="6215" spans="1:13" ht="30" customHeight="1" x14ac:dyDescent="0.3">
      <c r="A6215" s="27">
        <f t="shared" si="72"/>
        <v>2402</v>
      </c>
      <c r="B6215" s="31">
        <v>45093</v>
      </c>
      <c r="C6215" s="31">
        <v>45089</v>
      </c>
      <c r="D6215" s="19" t="s">
        <v>1830</v>
      </c>
      <c r="E6215" s="19" t="str">
        <f>IF(ISBLANK(LeaveTracker[[#This Row],[Employee Name]]),"-----",VLOOKUP(LeaveTracker[[#This Row],[Employee Name]],Employees[[Employee Name]:[Office]],7))</f>
        <v>CHO</v>
      </c>
      <c r="F6215" s="19" t="str">
        <f>IF(ISBLANK(LeaveTracker[[#This Row],[Employee Name]]),"-----",VLOOKUP(LeaveTracker[[#This Row],[Employee Name]],Employees[[Employee Name]:[Office]],6))</f>
        <v>CASUAL</v>
      </c>
      <c r="G6215" s="24">
        <v>45084</v>
      </c>
      <c r="H6215" s="21">
        <v>45084</v>
      </c>
      <c r="I6215" s="20" t="s">
        <v>298</v>
      </c>
      <c r="K6215" s="61" t="str">
        <f ca="1">LeaveTracker[[#This Row],[Days]]&amp;" "&amp;LeaveTracker[[#This Row],[Type of Leave]]</f>
        <v>1 OTHER</v>
      </c>
      <c r="L6215" s="23">
        <f ca="1">NETWORKDAYS(LeaveTracker[[#This Row],[Start Date]],LeaveTracker[[#This Row],[End Date]],lstHolidays)</f>
        <v>1</v>
      </c>
      <c r="M6215" s="27"/>
    </row>
    <row r="6216" spans="1:13" ht="30" customHeight="1" x14ac:dyDescent="0.3">
      <c r="A6216" s="27">
        <f t="shared" si="72"/>
        <v>2403</v>
      </c>
      <c r="B6216" s="31">
        <v>45093</v>
      </c>
      <c r="C6216" s="31">
        <v>45089</v>
      </c>
      <c r="D6216" s="19" t="s">
        <v>1830</v>
      </c>
      <c r="E6216" s="19" t="str">
        <f>IF(ISBLANK(LeaveTracker[[#This Row],[Employee Name]]),"-----",VLOOKUP(LeaveTracker[[#This Row],[Employee Name]],Employees[[Employee Name]:[Office]],7))</f>
        <v>CHO</v>
      </c>
      <c r="F6216" s="19" t="str">
        <f>IF(ISBLANK(LeaveTracker[[#This Row],[Employee Name]]),"-----",VLOOKUP(LeaveTracker[[#This Row],[Employee Name]],Employees[[Employee Name]:[Office]],6))</f>
        <v>CASUAL</v>
      </c>
      <c r="G6216" s="24">
        <v>45087</v>
      </c>
      <c r="H6216" s="24">
        <v>45087</v>
      </c>
      <c r="I6216" s="20" t="s">
        <v>298</v>
      </c>
      <c r="K6216" s="61" t="str">
        <f ca="1">LeaveTracker[[#This Row],[Days]]&amp;" "&amp;LeaveTracker[[#This Row],[Type of Leave]]</f>
        <v>0 OTHER</v>
      </c>
      <c r="L6216" s="23">
        <f ca="1">NETWORKDAYS(LeaveTracker[[#This Row],[Start Date]],LeaveTracker[[#This Row],[End Date]],lstHolidays)</f>
        <v>0</v>
      </c>
      <c r="M6216" s="27"/>
    </row>
    <row r="6217" spans="1:13" ht="30" customHeight="1" x14ac:dyDescent="0.3">
      <c r="A6217" s="27">
        <f t="shared" si="72"/>
        <v>2404</v>
      </c>
      <c r="B6217" s="31">
        <v>45093</v>
      </c>
      <c r="C6217" s="31">
        <v>45086</v>
      </c>
      <c r="D6217" s="19" t="s">
        <v>1747</v>
      </c>
      <c r="E6217" s="19" t="str">
        <f>IF(ISBLANK(LeaveTracker[[#This Row],[Employee Name]]),"-----",VLOOKUP(LeaveTracker[[#This Row],[Employee Name]],Employees[[Employee Name]:[Office]],7))</f>
        <v>ONT</v>
      </c>
      <c r="F6217" s="19" t="str">
        <f>IF(ISBLANK(LeaveTracker[[#This Row],[Employee Name]]),"-----",VLOOKUP(LeaveTracker[[#This Row],[Employee Name]],Employees[[Employee Name]:[Office]],6))</f>
        <v>CASUAL</v>
      </c>
      <c r="G6217" s="24">
        <v>45079</v>
      </c>
      <c r="H6217" s="24">
        <v>45079</v>
      </c>
      <c r="I6217" s="20" t="s">
        <v>81</v>
      </c>
      <c r="K6217" s="61" t="str">
        <f ca="1">LeaveTracker[[#This Row],[Days]]&amp;" "&amp;LeaveTracker[[#This Row],[Type of Leave]]</f>
        <v>1 SL</v>
      </c>
      <c r="L6217" s="23">
        <f ca="1">NETWORKDAYS(LeaveTracker[[#This Row],[Start Date]],LeaveTracker[[#This Row],[End Date]],lstHolidays)</f>
        <v>1</v>
      </c>
      <c r="M6217" s="27"/>
    </row>
    <row r="6218" spans="1:13" ht="30" customHeight="1" x14ac:dyDescent="0.3">
      <c r="A6218" s="27">
        <f t="shared" si="72"/>
        <v>2405</v>
      </c>
      <c r="B6218" s="31">
        <v>45093</v>
      </c>
      <c r="C6218" s="31">
        <v>45086</v>
      </c>
      <c r="D6218" s="19" t="s">
        <v>1747</v>
      </c>
      <c r="E6218" s="19" t="str">
        <f>IF(ISBLANK(LeaveTracker[[#This Row],[Employee Name]]),"-----",VLOOKUP(LeaveTracker[[#This Row],[Employee Name]],Employees[[Employee Name]:[Office]],7))</f>
        <v>ONT</v>
      </c>
      <c r="F6218" s="19" t="str">
        <f>IF(ISBLANK(LeaveTracker[[#This Row],[Employee Name]]),"-----",VLOOKUP(LeaveTracker[[#This Row],[Employee Name]],Employees[[Employee Name]:[Office]],6))</f>
        <v>CASUAL</v>
      </c>
      <c r="G6218" s="24">
        <v>45081</v>
      </c>
      <c r="H6218" s="24">
        <v>45081</v>
      </c>
      <c r="I6218" s="20" t="s">
        <v>81</v>
      </c>
      <c r="K6218" s="61" t="str">
        <f>LeaveTracker[[#This Row],[Days]]&amp;" "&amp;LeaveTracker[[#This Row],[Type of Leave]]</f>
        <v>1 SL</v>
      </c>
      <c r="L6218" s="23">
        <v>1</v>
      </c>
      <c r="M6218" s="27"/>
    </row>
    <row r="6219" spans="1:13" ht="30" customHeight="1" x14ac:dyDescent="0.3">
      <c r="A6219" s="27">
        <f t="shared" si="72"/>
        <v>2406</v>
      </c>
      <c r="B6219" s="31">
        <v>45093</v>
      </c>
      <c r="C6219" s="31">
        <v>45086</v>
      </c>
      <c r="D6219" s="19" t="s">
        <v>1747</v>
      </c>
      <c r="E6219" s="19" t="str">
        <f>IF(ISBLANK(LeaveTracker[[#This Row],[Employee Name]]),"-----",VLOOKUP(LeaveTracker[[#This Row],[Employee Name]],Employees[[Employee Name]:[Office]],7))</f>
        <v>ONT</v>
      </c>
      <c r="F6219" s="19" t="str">
        <f>IF(ISBLANK(LeaveTracker[[#This Row],[Employee Name]]),"-----",VLOOKUP(LeaveTracker[[#This Row],[Employee Name]],Employees[[Employee Name]:[Office]],6))</f>
        <v>CASUAL</v>
      </c>
      <c r="G6219" s="24">
        <v>45083</v>
      </c>
      <c r="H6219" s="24">
        <v>45083</v>
      </c>
      <c r="I6219" s="20" t="s">
        <v>81</v>
      </c>
      <c r="K6219" s="61" t="str">
        <f ca="1">LeaveTracker[[#This Row],[Days]]&amp;" "&amp;LeaveTracker[[#This Row],[Type of Leave]]</f>
        <v>1 SL</v>
      </c>
      <c r="L6219" s="23">
        <f ca="1">NETWORKDAYS(LeaveTracker[[#This Row],[Start Date]],LeaveTracker[[#This Row],[End Date]],lstHolidays)</f>
        <v>1</v>
      </c>
      <c r="M6219" s="27"/>
    </row>
    <row r="6220" spans="1:13" ht="30" customHeight="1" x14ac:dyDescent="0.3">
      <c r="A6220" s="27">
        <f t="shared" si="72"/>
        <v>2407</v>
      </c>
      <c r="B6220" s="31">
        <v>45093</v>
      </c>
      <c r="C6220" s="31">
        <v>45091</v>
      </c>
      <c r="D6220" s="19" t="s">
        <v>1821</v>
      </c>
      <c r="E6220" s="19" t="str">
        <f>IF(ISBLANK(LeaveTracker[[#This Row],[Employee Name]]),"-----",VLOOKUP(LeaveTracker[[#This Row],[Employee Name]],Employees[[Employee Name]:[Office]],7))</f>
        <v>TICC/TCCH</v>
      </c>
      <c r="F6220" s="19" t="str">
        <f>IF(ISBLANK(LeaveTracker[[#This Row],[Employee Name]]),"-----",VLOOKUP(LeaveTracker[[#This Row],[Employee Name]],Employees[[Employee Name]:[Office]],6))</f>
        <v>CASUAL</v>
      </c>
      <c r="G6220" s="24">
        <v>45090</v>
      </c>
      <c r="H6220" s="24">
        <v>45090</v>
      </c>
      <c r="I6220" s="20" t="s">
        <v>82</v>
      </c>
      <c r="K6220" s="61" t="str">
        <f ca="1">LeaveTracker[[#This Row],[Days]]&amp;" "&amp;LeaveTracker[[#This Row],[Type of Leave]]</f>
        <v>1 VL</v>
      </c>
      <c r="L6220" s="23">
        <f ca="1">NETWORKDAYS(LeaveTracker[[#This Row],[Start Date]],LeaveTracker[[#This Row],[End Date]],lstHolidays)</f>
        <v>1</v>
      </c>
      <c r="M6220" s="27"/>
    </row>
    <row r="6221" spans="1:13" ht="30" customHeight="1" x14ac:dyDescent="0.3">
      <c r="A6221" s="27">
        <f t="shared" si="72"/>
        <v>2408</v>
      </c>
      <c r="B6221" s="31">
        <v>45093</v>
      </c>
      <c r="C6221" s="31">
        <v>45092</v>
      </c>
      <c r="D6221" s="19" t="s">
        <v>1842</v>
      </c>
      <c r="E6221" s="19" t="str">
        <f>IF(ISBLANK(LeaveTracker[[#This Row],[Employee Name]]),"-----",VLOOKUP(LeaveTracker[[#This Row],[Employee Name]],Employees[[Employee Name]:[Office]],7))</f>
        <v>CPDO</v>
      </c>
      <c r="F6221" s="19" t="str">
        <f>IF(ISBLANK(LeaveTracker[[#This Row],[Employee Name]]),"-----",VLOOKUP(LeaveTracker[[#This Row],[Employee Name]],Employees[[Employee Name]:[Office]],6))</f>
        <v>CASUAL</v>
      </c>
      <c r="G6221" s="24">
        <v>45093</v>
      </c>
      <c r="H6221" s="24">
        <v>45093</v>
      </c>
      <c r="I6221" s="20" t="s">
        <v>82</v>
      </c>
      <c r="K6221" s="61" t="str">
        <f ca="1">LeaveTracker[[#This Row],[Days]]&amp;" "&amp;LeaveTracker[[#This Row],[Type of Leave]]</f>
        <v>1 VL</v>
      </c>
      <c r="L6221" s="23">
        <f ca="1">NETWORKDAYS(LeaveTracker[[#This Row],[Start Date]],LeaveTracker[[#This Row],[End Date]],lstHolidays)</f>
        <v>1</v>
      </c>
      <c r="M6221" s="27"/>
    </row>
    <row r="6222" spans="1:13" ht="30" customHeight="1" x14ac:dyDescent="0.3">
      <c r="A6222" s="27">
        <f t="shared" si="72"/>
        <v>2409</v>
      </c>
      <c r="B6222" s="31">
        <v>45093</v>
      </c>
      <c r="C6222" s="31">
        <v>45092</v>
      </c>
      <c r="D6222" s="19" t="s">
        <v>1842</v>
      </c>
      <c r="E6222" s="19" t="str">
        <f>IF(ISBLANK(LeaveTracker[[#This Row],[Employee Name]]),"-----",VLOOKUP(LeaveTracker[[#This Row],[Employee Name]],Employees[[Employee Name]:[Office]],7))</f>
        <v>CPDO</v>
      </c>
      <c r="F6222" s="19" t="str">
        <f>IF(ISBLANK(LeaveTracker[[#This Row],[Employee Name]]),"-----",VLOOKUP(LeaveTracker[[#This Row],[Employee Name]],Employees[[Employee Name]:[Office]],6))</f>
        <v>CASUAL</v>
      </c>
      <c r="G6222" s="21">
        <v>45104</v>
      </c>
      <c r="H6222" s="24">
        <v>45104</v>
      </c>
      <c r="I6222" s="20" t="s">
        <v>82</v>
      </c>
      <c r="K6222" s="61" t="str">
        <f ca="1">LeaveTracker[[#This Row],[Days]]&amp;" "&amp;LeaveTracker[[#This Row],[Type of Leave]]</f>
        <v>1 VL</v>
      </c>
      <c r="L6222" s="23">
        <f ca="1">NETWORKDAYS(LeaveTracker[[#This Row],[Start Date]],LeaveTracker[[#This Row],[End Date]],lstHolidays)</f>
        <v>1</v>
      </c>
      <c r="M6222" s="27"/>
    </row>
    <row r="6223" spans="1:13" ht="30" customHeight="1" x14ac:dyDescent="0.3">
      <c r="A6223" s="27">
        <f t="shared" si="72"/>
        <v>2410</v>
      </c>
      <c r="B6223" s="31">
        <v>45093</v>
      </c>
      <c r="C6223" s="31">
        <v>45086</v>
      </c>
      <c r="D6223" s="19" t="s">
        <v>1753</v>
      </c>
      <c r="E6223" s="19" t="str">
        <f>IF(ISBLANK(LeaveTracker[[#This Row],[Employee Name]]),"-----",VLOOKUP(LeaveTracker[[#This Row],[Employee Name]],Employees[[Employee Name]:[Office]],7))</f>
        <v>ACCOUNTING</v>
      </c>
      <c r="F6223" s="19" t="str">
        <f>IF(ISBLANK(LeaveTracker[[#This Row],[Employee Name]]),"-----",VLOOKUP(LeaveTracker[[#This Row],[Employee Name]],Employees[[Employee Name]:[Office]],6))</f>
        <v>CASUAL</v>
      </c>
      <c r="G6223" s="24">
        <v>45104</v>
      </c>
      <c r="H6223" s="24">
        <v>45104</v>
      </c>
      <c r="I6223" s="20" t="s">
        <v>298</v>
      </c>
      <c r="J6223" s="43" t="s">
        <v>1003</v>
      </c>
      <c r="K6223" s="61" t="str">
        <f ca="1">LeaveTracker[[#This Row],[Days]]&amp;" "&amp;LeaveTracker[[#This Row],[Type of Leave]]</f>
        <v>1 OTHER</v>
      </c>
      <c r="L6223" s="23">
        <f ca="1">NETWORKDAYS(LeaveTracker[[#This Row],[Start Date]],LeaveTracker[[#This Row],[End Date]],lstHolidays)</f>
        <v>1</v>
      </c>
      <c r="M6223" s="27"/>
    </row>
    <row r="6224" spans="1:13" ht="30" customHeight="1" x14ac:dyDescent="0.3">
      <c r="A6224" s="27">
        <f t="shared" si="72"/>
        <v>2411</v>
      </c>
      <c r="B6224" s="31">
        <v>45093</v>
      </c>
      <c r="C6224" s="31">
        <v>45068</v>
      </c>
      <c r="D6224" s="19" t="s">
        <v>2409</v>
      </c>
      <c r="E6224" s="19" t="str">
        <f>IF(ISBLANK(LeaveTracker[[#This Row],[Employee Name]]),"-----",VLOOKUP(LeaveTracker[[#This Row],[Employee Name]],Employees[[Employee Name]:[Office]],7))</f>
        <v>CTO</v>
      </c>
      <c r="F6224" s="19" t="str">
        <f>IF(ISBLANK(LeaveTracker[[#This Row],[Employee Name]]),"-----",VLOOKUP(LeaveTracker[[#This Row],[Employee Name]],Employees[[Employee Name]:[Office]],6))</f>
        <v>CASUAL</v>
      </c>
      <c r="G6224" s="24">
        <v>45068</v>
      </c>
      <c r="H6224" s="24">
        <v>45127</v>
      </c>
      <c r="I6224" s="20" t="s">
        <v>298</v>
      </c>
      <c r="K6224" s="61" t="str">
        <f ca="1">LeaveTracker[[#This Row],[Days]]&amp;" "&amp;LeaveTracker[[#This Row],[Type of Leave]]</f>
        <v>44 OTHER</v>
      </c>
      <c r="L6224" s="23">
        <f ca="1">NETWORKDAYS(LeaveTracker[[#This Row],[Start Date]],LeaveTracker[[#This Row],[End Date]],lstHolidays)</f>
        <v>44</v>
      </c>
      <c r="M6224" s="27"/>
    </row>
    <row r="6225" spans="1:13" ht="30" customHeight="1" x14ac:dyDescent="0.3">
      <c r="A6225" s="27">
        <f t="shared" si="72"/>
        <v>2412</v>
      </c>
      <c r="B6225" s="31">
        <v>45093</v>
      </c>
      <c r="C6225" s="31">
        <v>45084</v>
      </c>
      <c r="D6225" s="19" t="s">
        <v>1901</v>
      </c>
      <c r="E6225" s="19" t="str">
        <f>IF(ISBLANK(LeaveTracker[[#This Row],[Employee Name]]),"-----",VLOOKUP(LeaveTracker[[#This Row],[Employee Name]],Employees[[Employee Name]:[Office]],7))</f>
        <v>TICC</v>
      </c>
      <c r="F6225" s="19" t="str">
        <f>IF(ISBLANK(LeaveTracker[[#This Row],[Employee Name]]),"-----",VLOOKUP(LeaveTracker[[#This Row],[Employee Name]],Employees[[Employee Name]:[Office]],6))</f>
        <v>CASUAL</v>
      </c>
      <c r="G6225" s="24">
        <v>45103</v>
      </c>
      <c r="H6225" s="24">
        <v>45104</v>
      </c>
      <c r="I6225" s="20" t="s">
        <v>82</v>
      </c>
      <c r="K6225" s="61" t="str">
        <f ca="1">LeaveTracker[[#This Row],[Days]]&amp;" "&amp;LeaveTracker[[#This Row],[Type of Leave]]</f>
        <v>2 VL</v>
      </c>
      <c r="L6225" s="23">
        <f ca="1">NETWORKDAYS(LeaveTracker[[#This Row],[Start Date]],LeaveTracker[[#This Row],[End Date]],lstHolidays)</f>
        <v>2</v>
      </c>
      <c r="M6225" s="27"/>
    </row>
    <row r="6226" spans="1:13" ht="30" customHeight="1" x14ac:dyDescent="0.3">
      <c r="A6226" s="27">
        <f t="shared" si="72"/>
        <v>2413</v>
      </c>
      <c r="B6226" s="31">
        <v>45093</v>
      </c>
      <c r="C6226" s="31">
        <v>45084</v>
      </c>
      <c r="D6226" s="19" t="s">
        <v>1901</v>
      </c>
      <c r="E6226" s="19" t="str">
        <f>IF(ISBLANK(LeaveTracker[[#This Row],[Employee Name]]),"-----",VLOOKUP(LeaveTracker[[#This Row],[Employee Name]],Employees[[Employee Name]:[Office]],7))</f>
        <v>TICC</v>
      </c>
      <c r="F6226" s="19" t="str">
        <f>IF(ISBLANK(LeaveTracker[[#This Row],[Employee Name]]),"-----",VLOOKUP(LeaveTracker[[#This Row],[Employee Name]],Employees[[Employee Name]:[Office]],6))</f>
        <v>CASUAL</v>
      </c>
      <c r="G6226" s="24">
        <v>45106</v>
      </c>
      <c r="H6226" s="21">
        <v>45107</v>
      </c>
      <c r="I6226" s="20" t="s">
        <v>82</v>
      </c>
      <c r="K6226" s="61" t="str">
        <f ca="1">LeaveTracker[[#This Row],[Days]]&amp;" "&amp;LeaveTracker[[#This Row],[Type of Leave]]</f>
        <v>2 VL</v>
      </c>
      <c r="L6226" s="23">
        <f ca="1">NETWORKDAYS(LeaveTracker[[#This Row],[Start Date]],LeaveTracker[[#This Row],[End Date]],lstHolidays)</f>
        <v>2</v>
      </c>
      <c r="M6226" s="27"/>
    </row>
    <row r="6227" spans="1:13" ht="30" customHeight="1" x14ac:dyDescent="0.3">
      <c r="A6227" s="27">
        <f t="shared" si="72"/>
        <v>2414</v>
      </c>
      <c r="B6227" s="31">
        <v>45093</v>
      </c>
      <c r="C6227" s="31">
        <v>45082</v>
      </c>
      <c r="D6227" s="19" t="s">
        <v>242</v>
      </c>
      <c r="E6227" s="19" t="str">
        <f>IF(ISBLANK(LeaveTracker[[#This Row],[Employee Name]]),"-----",VLOOKUP(LeaveTracker[[#This Row],[Employee Name]],Employees[[Employee Name]:[Office]],7))</f>
        <v>TCCH/TICC</v>
      </c>
      <c r="F6227" s="19" t="str">
        <f>IF(ISBLANK(LeaveTracker[[#This Row],[Employee Name]]),"-----",VLOOKUP(LeaveTracker[[#This Row],[Employee Name]],Employees[[Employee Name]:[Office]],6))</f>
        <v>REGULAR</v>
      </c>
      <c r="G6227" s="24">
        <v>45103</v>
      </c>
      <c r="H6227" s="24">
        <v>45104</v>
      </c>
      <c r="I6227" s="20" t="s">
        <v>82</v>
      </c>
      <c r="K6227" s="61" t="str">
        <f ca="1">LeaveTracker[[#This Row],[Days]]&amp;" "&amp;LeaveTracker[[#This Row],[Type of Leave]]</f>
        <v>2 VL</v>
      </c>
      <c r="L6227" s="23">
        <f ca="1">NETWORKDAYS(LeaveTracker[[#This Row],[Start Date]],LeaveTracker[[#This Row],[End Date]],lstHolidays)</f>
        <v>2</v>
      </c>
      <c r="M6227" s="27"/>
    </row>
    <row r="6228" spans="1:13" ht="30" customHeight="1" x14ac:dyDescent="0.3">
      <c r="A6228" s="27">
        <f t="shared" si="72"/>
        <v>2415</v>
      </c>
      <c r="B6228" s="31">
        <v>45093</v>
      </c>
      <c r="C6228" s="31">
        <v>45082</v>
      </c>
      <c r="D6228" s="19" t="s">
        <v>242</v>
      </c>
      <c r="E6228" s="19" t="str">
        <f>IF(ISBLANK(LeaveTracker[[#This Row],[Employee Name]]),"-----",VLOOKUP(LeaveTracker[[#This Row],[Employee Name]],Employees[[Employee Name]:[Office]],7))</f>
        <v>TCCH/TICC</v>
      </c>
      <c r="F6228" s="19" t="str">
        <f>IF(ISBLANK(LeaveTracker[[#This Row],[Employee Name]]),"-----",VLOOKUP(LeaveTracker[[#This Row],[Employee Name]],Employees[[Employee Name]:[Office]],6))</f>
        <v>REGULAR</v>
      </c>
      <c r="G6228" s="24">
        <v>45106</v>
      </c>
      <c r="H6228" s="21">
        <v>45107</v>
      </c>
      <c r="I6228" s="20" t="s">
        <v>82</v>
      </c>
      <c r="K6228" s="61" t="str">
        <f ca="1">LeaveTracker[[#This Row],[Days]]&amp;" "&amp;LeaveTracker[[#This Row],[Type of Leave]]</f>
        <v>2 VL</v>
      </c>
      <c r="L6228" s="23">
        <f ca="1">NETWORKDAYS(LeaveTracker[[#This Row],[Start Date]],LeaveTracker[[#This Row],[End Date]],lstHolidays)</f>
        <v>2</v>
      </c>
      <c r="M6228" s="27"/>
    </row>
    <row r="6229" spans="1:13" ht="30" customHeight="1" x14ac:dyDescent="0.3">
      <c r="A6229" s="27">
        <f t="shared" si="72"/>
        <v>2416</v>
      </c>
      <c r="B6229" s="31">
        <v>45093</v>
      </c>
      <c r="C6229" s="31">
        <v>45093</v>
      </c>
      <c r="D6229" s="19" t="s">
        <v>2148</v>
      </c>
      <c r="E6229" s="19" t="str">
        <f>IF(ISBLANK(LeaveTracker[[#This Row],[Employee Name]]),"-----",VLOOKUP(LeaveTracker[[#This Row],[Employee Name]],Employees[[Employee Name]:[Office]],7))</f>
        <v>DA</v>
      </c>
      <c r="F6229" s="19">
        <f>IF(ISBLANK(LeaveTracker[[#This Row],[Employee Name]]),"-----",VLOOKUP(LeaveTracker[[#This Row],[Employee Name]],Employees[[Employee Name]:[Office]],6))</f>
        <v>0</v>
      </c>
      <c r="G6229" s="24">
        <v>45090</v>
      </c>
      <c r="H6229" s="24">
        <v>45092</v>
      </c>
      <c r="I6229" s="20" t="s">
        <v>82</v>
      </c>
      <c r="K6229" s="61" t="str">
        <f ca="1">LeaveTracker[[#This Row],[Days]]&amp;" "&amp;LeaveTracker[[#This Row],[Type of Leave]]</f>
        <v>3 VL</v>
      </c>
      <c r="L6229" s="23">
        <f ca="1">NETWORKDAYS(LeaveTracker[[#This Row],[Start Date]],LeaveTracker[[#This Row],[End Date]],lstHolidays)</f>
        <v>3</v>
      </c>
      <c r="M6229" s="27"/>
    </row>
    <row r="6230" spans="1:13" ht="30" customHeight="1" x14ac:dyDescent="0.3">
      <c r="A6230" s="27">
        <f t="shared" si="72"/>
        <v>2417</v>
      </c>
      <c r="B6230" s="31">
        <v>45093</v>
      </c>
      <c r="C6230" s="31">
        <v>45069</v>
      </c>
      <c r="D6230" s="19" t="s">
        <v>1103</v>
      </c>
      <c r="E6230" s="19" t="str">
        <f>IF(ISBLANK(LeaveTracker[[#This Row],[Employee Name]]),"-----",VLOOKUP(LeaveTracker[[#This Row],[Employee Name]],Employees[[Employee Name]:[Office]],7))</f>
        <v>CPDO</v>
      </c>
      <c r="F6230" s="19" t="str">
        <f>IF(ISBLANK(LeaveTracker[[#This Row],[Employee Name]]),"-----",VLOOKUP(LeaveTracker[[#This Row],[Employee Name]],Employees[[Employee Name]:[Office]],6))</f>
        <v>REGULAR</v>
      </c>
      <c r="G6230" s="24">
        <v>45077</v>
      </c>
      <c r="H6230" s="24">
        <v>45077</v>
      </c>
      <c r="I6230" s="20" t="s">
        <v>298</v>
      </c>
      <c r="J6230" s="43" t="s">
        <v>1003</v>
      </c>
      <c r="K6230" s="61" t="str">
        <f ca="1">LeaveTracker[[#This Row],[Days]]&amp;" "&amp;LeaveTracker[[#This Row],[Type of Leave]]</f>
        <v>1 OTHER</v>
      </c>
      <c r="L6230" s="23">
        <f ca="1">NETWORKDAYS(LeaveTracker[[#This Row],[Start Date]],LeaveTracker[[#This Row],[End Date]],lstHolidays)</f>
        <v>1</v>
      </c>
      <c r="M6230" s="27"/>
    </row>
    <row r="6231" spans="1:13" ht="30" customHeight="1" x14ac:dyDescent="0.3">
      <c r="A6231" s="27">
        <f t="shared" si="72"/>
        <v>2418</v>
      </c>
      <c r="B6231" s="31">
        <v>45093</v>
      </c>
      <c r="C6231" s="31">
        <v>45075</v>
      </c>
      <c r="D6231" s="19" t="s">
        <v>1103</v>
      </c>
      <c r="E6231" s="19" t="str">
        <f>IF(ISBLANK(LeaveTracker[[#This Row],[Employee Name]]),"-----",VLOOKUP(LeaveTracker[[#This Row],[Employee Name]],Employees[[Employee Name]:[Office]],7))</f>
        <v>CPDO</v>
      </c>
      <c r="F6231" s="19" t="str">
        <f>IF(ISBLANK(LeaveTracker[[#This Row],[Employee Name]]),"-----",VLOOKUP(LeaveTracker[[#This Row],[Employee Name]],Employees[[Employee Name]:[Office]],6))</f>
        <v>REGULAR</v>
      </c>
      <c r="G6231" s="24">
        <v>45082</v>
      </c>
      <c r="H6231" s="24">
        <v>45082</v>
      </c>
      <c r="I6231" s="20" t="s">
        <v>81</v>
      </c>
      <c r="K6231" s="61" t="str">
        <f ca="1">LeaveTracker[[#This Row],[Days]]&amp;" "&amp;LeaveTracker[[#This Row],[Type of Leave]]</f>
        <v>1 SL</v>
      </c>
      <c r="L6231" s="23">
        <f ca="1">NETWORKDAYS(LeaveTracker[[#This Row],[Start Date]],LeaveTracker[[#This Row],[End Date]],lstHolidays)</f>
        <v>1</v>
      </c>
      <c r="M6231" s="27"/>
    </row>
    <row r="6232" spans="1:13" ht="30" customHeight="1" x14ac:dyDescent="0.3">
      <c r="A6232" s="27">
        <f t="shared" si="72"/>
        <v>2419</v>
      </c>
      <c r="B6232" s="31">
        <v>45093</v>
      </c>
      <c r="C6232" s="31">
        <v>45093</v>
      </c>
      <c r="D6232" s="19" t="s">
        <v>265</v>
      </c>
      <c r="E6232" s="19" t="str">
        <f>IF(ISBLANK(LeaveTracker[[#This Row],[Employee Name]]),"-----",VLOOKUP(LeaveTracker[[#This Row],[Employee Name]],Employees[[Employee Name]:[Office]],7))</f>
        <v>MO</v>
      </c>
      <c r="F6232" s="19" t="str">
        <f>IF(ISBLANK(LeaveTracker[[#This Row],[Employee Name]]),"-----",VLOOKUP(LeaveTracker[[#This Row],[Employee Name]],Employees[[Employee Name]:[Office]],6))</f>
        <v>REGULAR</v>
      </c>
      <c r="G6232" s="24"/>
      <c r="H6232" s="24"/>
      <c r="I6232" s="20" t="s">
        <v>298</v>
      </c>
      <c r="J6232" s="43" t="s">
        <v>691</v>
      </c>
      <c r="K6232" s="61" t="str">
        <f ca="1">LeaveTracker[[#This Row],[Days]]&amp;" "&amp;LeaveTracker[[#This Row],[Type of Leave]]</f>
        <v>0 OTHER</v>
      </c>
      <c r="L6232" s="23">
        <f ca="1">NETWORKDAYS(LeaveTracker[[#This Row],[Start Date]],LeaveTracker[[#This Row],[End Date]],lstHolidays)</f>
        <v>0</v>
      </c>
      <c r="M6232" s="27"/>
    </row>
    <row r="6233" spans="1:13" ht="30" customHeight="1" x14ac:dyDescent="0.3">
      <c r="A6233" s="27">
        <f t="shared" si="72"/>
        <v>2420</v>
      </c>
      <c r="B6233" s="31">
        <v>45103</v>
      </c>
      <c r="C6233" s="31">
        <v>45097</v>
      </c>
      <c r="D6233" s="19" t="s">
        <v>528</v>
      </c>
      <c r="E6233" s="19" t="str">
        <f>IF(ISBLANK(LeaveTracker[[#This Row],[Employee Name]]),"-----",VLOOKUP(LeaveTracker[[#This Row],[Employee Name]],Employees[[Employee Name]:[Office]],7))</f>
        <v>CROSSING ELEM SCH</v>
      </c>
      <c r="F6233" s="19" t="str">
        <f>IF(ISBLANK(LeaveTracker[[#This Row],[Employee Name]]),"-----",VLOOKUP(LeaveTracker[[#This Row],[Employee Name]],Employees[[Employee Name]:[Office]],6))</f>
        <v>REGULAR</v>
      </c>
      <c r="G6233" s="24">
        <v>45096</v>
      </c>
      <c r="H6233" s="24">
        <v>45096</v>
      </c>
      <c r="I6233" s="20" t="s">
        <v>81</v>
      </c>
      <c r="K6233" s="61" t="str">
        <f ca="1">LeaveTracker[[#This Row],[Days]]&amp;" "&amp;LeaveTracker[[#This Row],[Type of Leave]]</f>
        <v>1 SL</v>
      </c>
      <c r="L6233" s="23">
        <f ca="1">NETWORKDAYS(LeaveTracker[[#This Row],[Start Date]],LeaveTracker[[#This Row],[End Date]],lstHolidays)</f>
        <v>1</v>
      </c>
      <c r="M6233" s="27"/>
    </row>
    <row r="6234" spans="1:13" ht="30" customHeight="1" x14ac:dyDescent="0.3">
      <c r="A6234" s="27">
        <f t="shared" si="72"/>
        <v>2421</v>
      </c>
      <c r="B6234" s="31">
        <v>45103</v>
      </c>
      <c r="C6234" s="31">
        <v>45099</v>
      </c>
      <c r="D6234" s="19" t="s">
        <v>583</v>
      </c>
      <c r="E6234" s="19" t="str">
        <f>IF(ISBLANK(LeaveTracker[[#This Row],[Employee Name]]),"-----",VLOOKUP(LeaveTracker[[#This Row],[Employee Name]],Employees[[Employee Name]:[Office]],7))</f>
        <v>CCT</v>
      </c>
      <c r="F6234" s="19" t="str">
        <f>IF(ISBLANK(LeaveTracker[[#This Row],[Employee Name]]),"-----",VLOOKUP(LeaveTracker[[#This Row],[Employee Name]],Employees[[Employee Name]:[Office]],6))</f>
        <v>REGULAR</v>
      </c>
      <c r="G6234" s="24">
        <v>45097</v>
      </c>
      <c r="H6234" s="24">
        <v>45097</v>
      </c>
      <c r="I6234" s="20" t="s">
        <v>82</v>
      </c>
      <c r="K6234" s="61" t="str">
        <f ca="1">LeaveTracker[[#This Row],[Days]]&amp;" "&amp;LeaveTracker[[#This Row],[Type of Leave]]</f>
        <v>1 VL</v>
      </c>
      <c r="L6234" s="23">
        <f ca="1">NETWORKDAYS(LeaveTracker[[#This Row],[Start Date]],LeaveTracker[[#This Row],[End Date]],lstHolidays)</f>
        <v>1</v>
      </c>
      <c r="M6234" s="27"/>
    </row>
    <row r="6235" spans="1:13" ht="30" customHeight="1" x14ac:dyDescent="0.3">
      <c r="A6235" s="27">
        <f t="shared" si="72"/>
        <v>2422</v>
      </c>
      <c r="B6235" s="31">
        <v>45103</v>
      </c>
      <c r="C6235" s="31">
        <v>45099</v>
      </c>
      <c r="D6235" s="19" t="s">
        <v>583</v>
      </c>
      <c r="E6235" s="19" t="str">
        <f>IF(ISBLANK(LeaveTracker[[#This Row],[Employee Name]]),"-----",VLOOKUP(LeaveTracker[[#This Row],[Employee Name]],Employees[[Employee Name]:[Office]],7))</f>
        <v>CCT</v>
      </c>
      <c r="F6235" s="19" t="str">
        <f>IF(ISBLANK(LeaveTracker[[#This Row],[Employee Name]]),"-----",VLOOKUP(LeaveTracker[[#This Row],[Employee Name]],Employees[[Employee Name]:[Office]],6))</f>
        <v>REGULAR</v>
      </c>
      <c r="G6235" s="24">
        <v>45104</v>
      </c>
      <c r="H6235" s="24">
        <v>45104</v>
      </c>
      <c r="I6235" s="20" t="s">
        <v>82</v>
      </c>
      <c r="K6235" s="61" t="str">
        <f ca="1">LeaveTracker[[#This Row],[Days]]&amp;" "&amp;LeaveTracker[[#This Row],[Type of Leave]]</f>
        <v>1 VL</v>
      </c>
      <c r="L6235" s="23">
        <f ca="1">NETWORKDAYS(LeaveTracker[[#This Row],[Start Date]],LeaveTracker[[#This Row],[End Date]],lstHolidays)</f>
        <v>1</v>
      </c>
      <c r="M6235" s="27"/>
    </row>
    <row r="6236" spans="1:13" ht="30" customHeight="1" x14ac:dyDescent="0.3">
      <c r="A6236" s="27">
        <f t="shared" si="72"/>
        <v>2423</v>
      </c>
      <c r="B6236" s="31">
        <v>45103</v>
      </c>
      <c r="C6236" s="31">
        <v>45079</v>
      </c>
      <c r="D6236" s="19" t="s">
        <v>583</v>
      </c>
      <c r="E6236" s="19" t="str">
        <f>IF(ISBLANK(LeaveTracker[[#This Row],[Employee Name]]),"-----",VLOOKUP(LeaveTracker[[#This Row],[Employee Name]],Employees[[Employee Name]:[Office]],7))</f>
        <v>CCT</v>
      </c>
      <c r="F6236" s="19" t="str">
        <f>IF(ISBLANK(LeaveTracker[[#This Row],[Employee Name]]),"-----",VLOOKUP(LeaveTracker[[#This Row],[Employee Name]],Employees[[Employee Name]:[Office]],6))</f>
        <v>REGULAR</v>
      </c>
      <c r="G6236" s="24">
        <v>45077</v>
      </c>
      <c r="H6236" s="24">
        <v>45077</v>
      </c>
      <c r="I6236" s="20" t="s">
        <v>81</v>
      </c>
      <c r="K6236" s="61" t="str">
        <f ca="1">LeaveTracker[[#This Row],[Days]]&amp;" "&amp;LeaveTracker[[#This Row],[Type of Leave]]</f>
        <v>1 SL</v>
      </c>
      <c r="L6236" s="23">
        <f ca="1">NETWORKDAYS(LeaveTracker[[#This Row],[Start Date]],LeaveTracker[[#This Row],[End Date]],lstHolidays)</f>
        <v>1</v>
      </c>
      <c r="M6236" s="27"/>
    </row>
    <row r="6237" spans="1:13" ht="30" customHeight="1" x14ac:dyDescent="0.3">
      <c r="A6237" s="27">
        <f t="shared" si="72"/>
        <v>2424</v>
      </c>
      <c r="B6237" s="31">
        <v>45103</v>
      </c>
      <c r="C6237" s="31">
        <v>45099</v>
      </c>
      <c r="D6237" s="19" t="s">
        <v>1846</v>
      </c>
      <c r="E6237" s="19" t="str">
        <f>IF(ISBLANK(LeaveTracker[[#This Row],[Employee Name]]),"-----",VLOOKUP(LeaveTracker[[#This Row],[Employee Name]],Employees[[Employee Name]:[Office]],7))</f>
        <v>ACCOUNTING</v>
      </c>
      <c r="F6237" s="19" t="str">
        <f>IF(ISBLANK(LeaveTracker[[#This Row],[Employee Name]]),"-----",VLOOKUP(LeaveTracker[[#This Row],[Employee Name]],Employees[[Employee Name]:[Office]],6))</f>
        <v>CASUAL</v>
      </c>
      <c r="G6237" s="24">
        <v>45090</v>
      </c>
      <c r="H6237" s="24">
        <v>45090</v>
      </c>
      <c r="I6237" s="20" t="s">
        <v>81</v>
      </c>
      <c r="K6237" s="61" t="str">
        <f ca="1">LeaveTracker[[#This Row],[Days]]&amp;" "&amp;LeaveTracker[[#This Row],[Type of Leave]]</f>
        <v>1 SL</v>
      </c>
      <c r="L6237" s="23">
        <f ca="1">NETWORKDAYS(LeaveTracker[[#This Row],[Start Date]],LeaveTracker[[#This Row],[End Date]],lstHolidays)</f>
        <v>1</v>
      </c>
      <c r="M6237" s="27"/>
    </row>
    <row r="6238" spans="1:13" ht="30" customHeight="1" x14ac:dyDescent="0.3">
      <c r="A6238" s="27">
        <f t="shared" si="72"/>
        <v>2425</v>
      </c>
      <c r="B6238" s="31">
        <v>45103</v>
      </c>
      <c r="C6238" s="31">
        <v>45093</v>
      </c>
      <c r="D6238" s="19" t="s">
        <v>1893</v>
      </c>
      <c r="E6238" s="19" t="str">
        <f>IF(ISBLANK(LeaveTracker[[#This Row],[Employee Name]]),"-----",VLOOKUP(LeaveTracker[[#This Row],[Employee Name]],Employees[[Employee Name]:[Office]],7))</f>
        <v>CHO</v>
      </c>
      <c r="F6238" s="19" t="str">
        <f>IF(ISBLANK(LeaveTracker[[#This Row],[Employee Name]]),"-----",VLOOKUP(LeaveTracker[[#This Row],[Employee Name]],Employees[[Employee Name]:[Office]],6))</f>
        <v>CASUAL</v>
      </c>
      <c r="G6238" s="24">
        <v>45104</v>
      </c>
      <c r="H6238" s="24">
        <v>45104</v>
      </c>
      <c r="I6238" s="20" t="s">
        <v>82</v>
      </c>
      <c r="K6238" s="61" t="str">
        <f ca="1">LeaveTracker[[#This Row],[Days]]&amp;" "&amp;LeaveTracker[[#This Row],[Type of Leave]]</f>
        <v>1 VL</v>
      </c>
      <c r="L6238" s="23">
        <f ca="1">NETWORKDAYS(LeaveTracker[[#This Row],[Start Date]],LeaveTracker[[#This Row],[End Date]],lstHolidays)</f>
        <v>1</v>
      </c>
      <c r="M6238" s="27"/>
    </row>
    <row r="6239" spans="1:13" ht="30" customHeight="1" x14ac:dyDescent="0.3">
      <c r="A6239" s="27">
        <f t="shared" si="72"/>
        <v>2426</v>
      </c>
      <c r="B6239" s="31">
        <v>45103</v>
      </c>
      <c r="C6239" s="31">
        <v>45093</v>
      </c>
      <c r="D6239" s="19" t="s">
        <v>2308</v>
      </c>
      <c r="E6239" s="19" t="str">
        <f>IF(ISBLANK(LeaveTracker[[#This Row],[Employee Name]]),"-----",VLOOKUP(LeaveTracker[[#This Row],[Employee Name]],Employees[[Employee Name]:[Office]],7))</f>
        <v>PEOPLE'S PARK</v>
      </c>
      <c r="F6239" s="19">
        <f>IF(ISBLANK(LeaveTracker[[#This Row],[Employee Name]]),"-----",VLOOKUP(LeaveTracker[[#This Row],[Employee Name]],Employees[[Employee Name]:[Office]],6))</f>
        <v>0</v>
      </c>
      <c r="G6239" s="24">
        <v>45099</v>
      </c>
      <c r="H6239" s="24">
        <v>45103</v>
      </c>
      <c r="I6239" s="20" t="s">
        <v>82</v>
      </c>
      <c r="K6239" s="61" t="str">
        <f ca="1">LeaveTracker[[#This Row],[Days]]&amp;" "&amp;LeaveTracker[[#This Row],[Type of Leave]]</f>
        <v>3 VL</v>
      </c>
      <c r="L6239" s="23">
        <f ca="1">NETWORKDAYS(LeaveTracker[[#This Row],[Start Date]],LeaveTracker[[#This Row],[End Date]],lstHolidays)</f>
        <v>3</v>
      </c>
      <c r="M6239" s="27"/>
    </row>
    <row r="6240" spans="1:13" ht="30" customHeight="1" x14ac:dyDescent="0.3">
      <c r="A6240" s="27">
        <f t="shared" si="72"/>
        <v>2427</v>
      </c>
      <c r="B6240" s="31">
        <v>45103</v>
      </c>
      <c r="C6240" s="31">
        <v>45099</v>
      </c>
      <c r="D6240" s="19" t="s">
        <v>422</v>
      </c>
      <c r="E6240" s="19" t="str">
        <f>IF(ISBLANK(LeaveTracker[[#This Row],[Employee Name]]),"-----",VLOOKUP(LeaveTracker[[#This Row],[Employee Name]],Employees[[Employee Name]:[Office]],7))</f>
        <v>CTO</v>
      </c>
      <c r="F6240" s="19" t="str">
        <f>IF(ISBLANK(LeaveTracker[[#This Row],[Employee Name]]),"-----",VLOOKUP(LeaveTracker[[#This Row],[Employee Name]],Employees[[Employee Name]:[Office]],6))</f>
        <v>REGULAR</v>
      </c>
      <c r="G6240" s="24">
        <v>45096</v>
      </c>
      <c r="H6240" s="24">
        <v>45097</v>
      </c>
      <c r="I6240" s="20" t="s">
        <v>81</v>
      </c>
      <c r="K6240" s="61" t="str">
        <f ca="1">LeaveTracker[[#This Row],[Days]]&amp;" "&amp;LeaveTracker[[#This Row],[Type of Leave]]</f>
        <v>2 SL</v>
      </c>
      <c r="L6240" s="23">
        <f ca="1">NETWORKDAYS(LeaveTracker[[#This Row],[Start Date]],LeaveTracker[[#This Row],[End Date]],lstHolidays)</f>
        <v>2</v>
      </c>
      <c r="M6240" s="27"/>
    </row>
    <row r="6241" spans="1:13" ht="30" customHeight="1" x14ac:dyDescent="0.3">
      <c r="A6241" s="27">
        <f t="shared" si="72"/>
        <v>2428</v>
      </c>
      <c r="B6241" s="31">
        <v>45103</v>
      </c>
      <c r="C6241" s="31">
        <v>45099</v>
      </c>
      <c r="D6241" s="19" t="s">
        <v>422</v>
      </c>
      <c r="E6241" s="19" t="str">
        <f>IF(ISBLANK(LeaveTracker[[#This Row],[Employee Name]]),"-----",VLOOKUP(LeaveTracker[[#This Row],[Employee Name]],Employees[[Employee Name]:[Office]],7))</f>
        <v>CTO</v>
      </c>
      <c r="F6241" s="19" t="str">
        <f>IF(ISBLANK(LeaveTracker[[#This Row],[Employee Name]]),"-----",VLOOKUP(LeaveTracker[[#This Row],[Employee Name]],Employees[[Employee Name]:[Office]],6))</f>
        <v>REGULAR</v>
      </c>
      <c r="G6241" s="24">
        <v>45103</v>
      </c>
      <c r="H6241" s="24">
        <v>45104</v>
      </c>
      <c r="I6241" s="20" t="s">
        <v>82</v>
      </c>
      <c r="K6241" s="61" t="str">
        <f ca="1">LeaveTracker[[#This Row],[Days]]&amp;" "&amp;LeaveTracker[[#This Row],[Type of Leave]]</f>
        <v>2 VL</v>
      </c>
      <c r="L6241" s="23">
        <f ca="1">NETWORKDAYS(LeaveTracker[[#This Row],[Start Date]],LeaveTracker[[#This Row],[End Date]],lstHolidays)</f>
        <v>2</v>
      </c>
      <c r="M6241" s="27"/>
    </row>
    <row r="6242" spans="1:13" ht="30" customHeight="1" x14ac:dyDescent="0.3">
      <c r="A6242" s="27">
        <f t="shared" si="72"/>
        <v>2429</v>
      </c>
      <c r="B6242" s="31">
        <v>45103</v>
      </c>
      <c r="C6242" s="31">
        <v>45090</v>
      </c>
      <c r="D6242" s="19" t="s">
        <v>878</v>
      </c>
      <c r="E6242" s="19" t="str">
        <f>IF(ISBLANK(LeaveTracker[[#This Row],[Employee Name]]),"-----",VLOOKUP(LeaveTracker[[#This Row],[Employee Name]],Employees[[Employee Name]:[Office]],7))</f>
        <v>GSO</v>
      </c>
      <c r="F6242" s="19" t="str">
        <f>IF(ISBLANK(LeaveTracker[[#This Row],[Employee Name]]),"-----",VLOOKUP(LeaveTracker[[#This Row],[Employee Name]],Employees[[Employee Name]:[Office]],6))</f>
        <v>REGULAR</v>
      </c>
      <c r="G6242" s="24">
        <v>45086</v>
      </c>
      <c r="H6242" s="24">
        <v>45086</v>
      </c>
      <c r="I6242" s="20" t="s">
        <v>81</v>
      </c>
      <c r="K6242" s="61" t="str">
        <f ca="1">LeaveTracker[[#This Row],[Days]]&amp;" "&amp;LeaveTracker[[#This Row],[Type of Leave]]</f>
        <v>1 SL</v>
      </c>
      <c r="L6242" s="23">
        <f ca="1">NETWORKDAYS(LeaveTracker[[#This Row],[Start Date]],LeaveTracker[[#This Row],[End Date]],lstHolidays)</f>
        <v>1</v>
      </c>
      <c r="M6242" s="27"/>
    </row>
    <row r="6243" spans="1:13" ht="30" customHeight="1" x14ac:dyDescent="0.3">
      <c r="A6243" s="27">
        <f t="shared" si="72"/>
        <v>2430</v>
      </c>
      <c r="B6243" s="31">
        <v>45103</v>
      </c>
      <c r="C6243" s="31">
        <v>45096</v>
      </c>
      <c r="D6243" s="19" t="s">
        <v>1772</v>
      </c>
      <c r="E6243" s="19" t="str">
        <f>IF(ISBLANK(LeaveTracker[[#This Row],[Employee Name]]),"-----",VLOOKUP(LeaveTracker[[#This Row],[Employee Name]],Employees[[Employee Name]:[Office]],7))</f>
        <v>LIBRARY</v>
      </c>
      <c r="F6243" s="19" t="str">
        <f>IF(ISBLANK(LeaveTracker[[#This Row],[Employee Name]]),"-----",VLOOKUP(LeaveTracker[[#This Row],[Employee Name]],Employees[[Employee Name]:[Office]],6))</f>
        <v>CASUAL</v>
      </c>
      <c r="G6243" s="24">
        <v>45092</v>
      </c>
      <c r="H6243" s="24">
        <v>45092</v>
      </c>
      <c r="I6243" s="20" t="s">
        <v>81</v>
      </c>
      <c r="K6243" s="61" t="str">
        <f ca="1">LeaveTracker[[#This Row],[Days]]&amp;" "&amp;LeaveTracker[[#This Row],[Type of Leave]]</f>
        <v>1 SL</v>
      </c>
      <c r="L6243" s="23">
        <f ca="1">NETWORKDAYS(LeaveTracker[[#This Row],[Start Date]],LeaveTracker[[#This Row],[End Date]],lstHolidays)</f>
        <v>1</v>
      </c>
      <c r="M6243" s="27"/>
    </row>
    <row r="6244" spans="1:13" ht="30" customHeight="1" x14ac:dyDescent="0.3">
      <c r="A6244" s="27">
        <f t="shared" si="72"/>
        <v>2431</v>
      </c>
      <c r="B6244" s="31">
        <v>45103</v>
      </c>
      <c r="C6244" s="31">
        <v>45096</v>
      </c>
      <c r="D6244" s="19" t="s">
        <v>1772</v>
      </c>
      <c r="E6244" s="19" t="str">
        <f>IF(ISBLANK(LeaveTracker[[#This Row],[Employee Name]]),"-----",VLOOKUP(LeaveTracker[[#This Row],[Employee Name]],Employees[[Employee Name]:[Office]],7))</f>
        <v>LIBRARY</v>
      </c>
      <c r="F6244" s="19" t="str">
        <f>IF(ISBLANK(LeaveTracker[[#This Row],[Employee Name]]),"-----",VLOOKUP(LeaveTracker[[#This Row],[Employee Name]],Employees[[Employee Name]:[Office]],6))</f>
        <v>CASUAL</v>
      </c>
      <c r="G6244" s="24">
        <v>45104</v>
      </c>
      <c r="H6244" s="24">
        <v>45104</v>
      </c>
      <c r="I6244" s="20" t="s">
        <v>82</v>
      </c>
      <c r="K6244" s="61" t="str">
        <f ca="1">LeaveTracker[[#This Row],[Days]]&amp;" "&amp;LeaveTracker[[#This Row],[Type of Leave]]</f>
        <v>1 VL</v>
      </c>
      <c r="L6244" s="23">
        <f ca="1">NETWORKDAYS(LeaveTracker[[#This Row],[Start Date]],LeaveTracker[[#This Row],[End Date]],lstHolidays)</f>
        <v>1</v>
      </c>
      <c r="M6244" s="27"/>
    </row>
    <row r="6245" spans="1:13" ht="30" customHeight="1" x14ac:dyDescent="0.3">
      <c r="A6245" s="27">
        <f t="shared" ref="A6245:A6308" si="73">A6244+1</f>
        <v>2432</v>
      </c>
      <c r="B6245" s="31">
        <v>45103</v>
      </c>
      <c r="C6245" s="31">
        <v>45099</v>
      </c>
      <c r="D6245" s="19" t="s">
        <v>1798</v>
      </c>
      <c r="E6245" s="19" t="str">
        <f>IF(ISBLANK(LeaveTracker[[#This Row],[Employee Name]]),"-----",VLOOKUP(LeaveTracker[[#This Row],[Employee Name]],Employees[[Employee Name]:[Office]],7))</f>
        <v>CTO-LICENSE</v>
      </c>
      <c r="F6245" s="19" t="str">
        <f>IF(ISBLANK(LeaveTracker[[#This Row],[Employee Name]]),"-----",VLOOKUP(LeaveTracker[[#This Row],[Employee Name]],Employees[[Employee Name]:[Office]],6))</f>
        <v>CASUAL</v>
      </c>
      <c r="G6245" s="24">
        <v>45097</v>
      </c>
      <c r="H6245" s="24">
        <v>45097</v>
      </c>
      <c r="I6245" s="20" t="s">
        <v>81</v>
      </c>
      <c r="K6245" s="61" t="str">
        <f ca="1">LeaveTracker[[#This Row],[Days]]&amp;" "&amp;LeaveTracker[[#This Row],[Type of Leave]]</f>
        <v>1 SL</v>
      </c>
      <c r="L6245" s="23">
        <f ca="1">NETWORKDAYS(LeaveTracker[[#This Row],[Start Date]],LeaveTracker[[#This Row],[End Date]],lstHolidays)</f>
        <v>1</v>
      </c>
      <c r="M6245" s="27"/>
    </row>
    <row r="6246" spans="1:13" ht="30" customHeight="1" x14ac:dyDescent="0.3">
      <c r="A6246" s="27">
        <f t="shared" si="73"/>
        <v>2433</v>
      </c>
      <c r="B6246" s="31">
        <v>45103</v>
      </c>
      <c r="C6246" s="31">
        <v>45099</v>
      </c>
      <c r="D6246" s="19" t="s">
        <v>1060</v>
      </c>
      <c r="E6246" s="19" t="str">
        <f>IF(ISBLANK(LeaveTracker[[#This Row],[Employee Name]]),"-----",VLOOKUP(LeaveTracker[[#This Row],[Employee Name]],Employees[[Employee Name]:[Office]],7))</f>
        <v>CTO</v>
      </c>
      <c r="F6246" s="19" t="str">
        <f>IF(ISBLANK(LeaveTracker[[#This Row],[Employee Name]]),"-----",VLOOKUP(LeaveTracker[[#This Row],[Employee Name]],Employees[[Employee Name]:[Office]],6))</f>
        <v>REGULAR</v>
      </c>
      <c r="G6246" s="24">
        <v>45096</v>
      </c>
      <c r="H6246" s="24">
        <v>45097</v>
      </c>
      <c r="I6246" s="20" t="s">
        <v>81</v>
      </c>
      <c r="K6246" s="61" t="str">
        <f ca="1">LeaveTracker[[#This Row],[Days]]&amp;" "&amp;LeaveTracker[[#This Row],[Type of Leave]]</f>
        <v>2 SL</v>
      </c>
      <c r="L6246" s="23">
        <f ca="1">NETWORKDAYS(LeaveTracker[[#This Row],[Start Date]],LeaveTracker[[#This Row],[End Date]],lstHolidays)</f>
        <v>2</v>
      </c>
      <c r="M6246" s="27"/>
    </row>
    <row r="6247" spans="1:13" ht="30" customHeight="1" x14ac:dyDescent="0.3">
      <c r="A6247" s="27">
        <f t="shared" si="73"/>
        <v>2434</v>
      </c>
      <c r="B6247" s="31">
        <v>45103</v>
      </c>
      <c r="C6247" s="31">
        <v>45097</v>
      </c>
      <c r="D6247" s="19" t="s">
        <v>396</v>
      </c>
      <c r="E6247" s="19" t="str">
        <f>IF(ISBLANK(LeaveTracker[[#This Row],[Employee Name]]),"-----",VLOOKUP(LeaveTracker[[#This Row],[Employee Name]],Employees[[Employee Name]:[Office]],7))</f>
        <v>CTO</v>
      </c>
      <c r="F6247" s="19" t="str">
        <f>IF(ISBLANK(LeaveTracker[[#This Row],[Employee Name]]),"-----",VLOOKUP(LeaveTracker[[#This Row],[Employee Name]],Employees[[Employee Name]:[Office]],6))</f>
        <v>REGULAR</v>
      </c>
      <c r="G6247" s="24">
        <v>45096</v>
      </c>
      <c r="H6247" s="24">
        <v>45096</v>
      </c>
      <c r="I6247" s="20" t="s">
        <v>81</v>
      </c>
      <c r="K6247" s="61" t="str">
        <f ca="1">LeaveTracker[[#This Row],[Days]]&amp;" "&amp;LeaveTracker[[#This Row],[Type of Leave]]</f>
        <v>1 SL</v>
      </c>
      <c r="L6247" s="23">
        <f ca="1">NETWORKDAYS(LeaveTracker[[#This Row],[Start Date]],LeaveTracker[[#This Row],[End Date]],lstHolidays)</f>
        <v>1</v>
      </c>
      <c r="M6247" s="27"/>
    </row>
    <row r="6248" spans="1:13" ht="30" customHeight="1" x14ac:dyDescent="0.3">
      <c r="A6248" s="27">
        <f t="shared" si="73"/>
        <v>2435</v>
      </c>
      <c r="B6248" s="31">
        <v>45103</v>
      </c>
      <c r="C6248" s="31">
        <v>45096</v>
      </c>
      <c r="D6248" s="19" t="s">
        <v>398</v>
      </c>
      <c r="E6248" s="19" t="str">
        <f>IF(ISBLANK(LeaveTracker[[#This Row],[Employee Name]]),"-----",VLOOKUP(LeaveTracker[[#This Row],[Employee Name]],Employees[[Employee Name]:[Office]],7))</f>
        <v>NUTRITION OFFICE</v>
      </c>
      <c r="F6248" s="19" t="str">
        <f>IF(ISBLANK(LeaveTracker[[#This Row],[Employee Name]]),"-----",VLOOKUP(LeaveTracker[[#This Row],[Employee Name]],Employees[[Employee Name]:[Office]],6))</f>
        <v>REGULAR</v>
      </c>
      <c r="G6248" s="24">
        <v>45093</v>
      </c>
      <c r="H6248" s="24">
        <v>45093</v>
      </c>
      <c r="I6248" s="20" t="s">
        <v>81</v>
      </c>
      <c r="K6248" s="61" t="str">
        <f ca="1">LeaveTracker[[#This Row],[Days]]&amp;" "&amp;LeaveTracker[[#This Row],[Type of Leave]]</f>
        <v>1 SL</v>
      </c>
      <c r="L6248" s="23">
        <f ca="1">NETWORKDAYS(LeaveTracker[[#This Row],[Start Date]],LeaveTracker[[#This Row],[End Date]],lstHolidays)</f>
        <v>1</v>
      </c>
      <c r="M6248" s="27"/>
    </row>
    <row r="6249" spans="1:13" ht="30" customHeight="1" x14ac:dyDescent="0.3">
      <c r="A6249" s="27">
        <f t="shared" si="73"/>
        <v>2436</v>
      </c>
      <c r="B6249" s="31">
        <v>45103</v>
      </c>
      <c r="C6249" s="31">
        <v>45096</v>
      </c>
      <c r="D6249" s="19" t="s">
        <v>1760</v>
      </c>
      <c r="E6249" s="19" t="str">
        <f>IF(ISBLANK(LeaveTracker[[#This Row],[Employee Name]]),"-----",VLOOKUP(LeaveTracker[[#This Row],[Employee Name]],Employees[[Employee Name]:[Office]],7))</f>
        <v>BPLO</v>
      </c>
      <c r="F6249" s="19" t="str">
        <f>IF(ISBLANK(LeaveTracker[[#This Row],[Employee Name]]),"-----",VLOOKUP(LeaveTracker[[#This Row],[Employee Name]],Employees[[Employee Name]:[Office]],6))</f>
        <v>CASUAL</v>
      </c>
      <c r="G6249" s="24">
        <v>45082</v>
      </c>
      <c r="H6249" s="24">
        <v>45093</v>
      </c>
      <c r="I6249" s="20" t="s">
        <v>81</v>
      </c>
      <c r="K6249" s="61" t="str">
        <f ca="1">LeaveTracker[[#This Row],[Days]]&amp;" "&amp;LeaveTracker[[#This Row],[Type of Leave]]</f>
        <v>10 SL</v>
      </c>
      <c r="L6249" s="23">
        <f ca="1">NETWORKDAYS(LeaveTracker[[#This Row],[Start Date]],LeaveTracker[[#This Row],[End Date]],lstHolidays)</f>
        <v>10</v>
      </c>
      <c r="M6249" s="27"/>
    </row>
    <row r="6250" spans="1:13" ht="30" customHeight="1" x14ac:dyDescent="0.3">
      <c r="A6250" s="27">
        <f t="shared" si="73"/>
        <v>2437</v>
      </c>
      <c r="B6250" s="31">
        <v>45103</v>
      </c>
      <c r="C6250" s="31">
        <v>45091</v>
      </c>
      <c r="D6250" s="19" t="s">
        <v>1974</v>
      </c>
      <c r="E6250" s="19" t="str">
        <f>IF(ISBLANK(LeaveTracker[[#This Row],[Employee Name]]),"-----",VLOOKUP(LeaveTracker[[#This Row],[Employee Name]],Employees[[Employee Name]:[Office]],7))</f>
        <v>CENRO</v>
      </c>
      <c r="F6250" s="19">
        <f>IF(ISBLANK(LeaveTracker[[#This Row],[Employee Name]]),"-----",VLOOKUP(LeaveTracker[[#This Row],[Employee Name]],Employees[[Employee Name]:[Office]],6))</f>
        <v>0</v>
      </c>
      <c r="G6250" s="24">
        <v>45098</v>
      </c>
      <c r="H6250" s="24">
        <v>45099</v>
      </c>
      <c r="I6250" s="20" t="s">
        <v>82</v>
      </c>
      <c r="K6250" s="61" t="str">
        <f ca="1">LeaveTracker[[#This Row],[Days]]&amp;" "&amp;LeaveTracker[[#This Row],[Type of Leave]]</f>
        <v>2 VL</v>
      </c>
      <c r="L6250" s="23">
        <f ca="1">NETWORKDAYS(LeaveTracker[[#This Row],[Start Date]],LeaveTracker[[#This Row],[End Date]],lstHolidays)</f>
        <v>2</v>
      </c>
      <c r="M6250" s="27"/>
    </row>
    <row r="6251" spans="1:13" ht="30" customHeight="1" x14ac:dyDescent="0.3">
      <c r="A6251" s="27">
        <f t="shared" si="73"/>
        <v>2438</v>
      </c>
      <c r="B6251" s="31">
        <v>45103</v>
      </c>
      <c r="C6251" s="31">
        <v>45091</v>
      </c>
      <c r="D6251" s="19" t="s">
        <v>1974</v>
      </c>
      <c r="E6251" s="19" t="str">
        <f>IF(ISBLANK(LeaveTracker[[#This Row],[Employee Name]]),"-----",VLOOKUP(LeaveTracker[[#This Row],[Employee Name]],Employees[[Employee Name]:[Office]],7))</f>
        <v>CENRO</v>
      </c>
      <c r="F6251" s="19">
        <f>IF(ISBLANK(LeaveTracker[[#This Row],[Employee Name]]),"-----",VLOOKUP(LeaveTracker[[#This Row],[Employee Name]],Employees[[Employee Name]:[Office]],6))</f>
        <v>0</v>
      </c>
      <c r="G6251" s="24">
        <v>45105</v>
      </c>
      <c r="H6251" s="24">
        <v>45106</v>
      </c>
      <c r="I6251" s="20" t="s">
        <v>82</v>
      </c>
      <c r="K6251" s="61" t="str">
        <f ca="1">LeaveTracker[[#This Row],[Days]]&amp;" "&amp;LeaveTracker[[#This Row],[Type of Leave]]</f>
        <v>2 VL</v>
      </c>
      <c r="L6251" s="23">
        <f ca="1">NETWORKDAYS(LeaveTracker[[#This Row],[Start Date]],LeaveTracker[[#This Row],[End Date]],lstHolidays)</f>
        <v>2</v>
      </c>
      <c r="M6251" s="27"/>
    </row>
    <row r="6252" spans="1:13" ht="30" customHeight="1" x14ac:dyDescent="0.3">
      <c r="A6252" s="27">
        <f t="shared" si="73"/>
        <v>2439</v>
      </c>
      <c r="B6252" s="31">
        <v>45103</v>
      </c>
      <c r="C6252" s="31">
        <v>45096</v>
      </c>
      <c r="D6252" s="19" t="s">
        <v>1927</v>
      </c>
      <c r="E6252" s="19" t="str">
        <f>IF(ISBLANK(LeaveTracker[[#This Row],[Employee Name]]),"-----",VLOOKUP(LeaveTracker[[#This Row],[Employee Name]],Employees[[Employee Name]:[Office]],7))</f>
        <v>INTERNAL</v>
      </c>
      <c r="F6252" s="19" t="str">
        <f>IF(ISBLANK(LeaveTracker[[#This Row],[Employee Name]]),"-----",VLOOKUP(LeaveTracker[[#This Row],[Employee Name]],Employees[[Employee Name]:[Office]],6))</f>
        <v>CASUAL</v>
      </c>
      <c r="G6252" s="24">
        <v>45099</v>
      </c>
      <c r="H6252" s="24">
        <v>45100</v>
      </c>
      <c r="I6252" s="20" t="s">
        <v>82</v>
      </c>
      <c r="K6252" s="61" t="str">
        <f ca="1">LeaveTracker[[#This Row],[Days]]&amp;" "&amp;LeaveTracker[[#This Row],[Type of Leave]]</f>
        <v>2 VL</v>
      </c>
      <c r="L6252" s="23">
        <f ca="1">NETWORKDAYS(LeaveTracker[[#This Row],[Start Date]],LeaveTracker[[#This Row],[End Date]],lstHolidays)</f>
        <v>2</v>
      </c>
      <c r="M6252" s="27"/>
    </row>
    <row r="6253" spans="1:13" ht="30" customHeight="1" x14ac:dyDescent="0.3">
      <c r="A6253" s="27">
        <f t="shared" si="73"/>
        <v>2440</v>
      </c>
      <c r="B6253" s="31">
        <v>45103</v>
      </c>
      <c r="C6253" s="31">
        <v>45096</v>
      </c>
      <c r="D6253" s="19" t="s">
        <v>1927</v>
      </c>
      <c r="E6253" s="19" t="str">
        <f>IF(ISBLANK(LeaveTracker[[#This Row],[Employee Name]]),"-----",VLOOKUP(LeaveTracker[[#This Row],[Employee Name]],Employees[[Employee Name]:[Office]],7))</f>
        <v>INTERNAL</v>
      </c>
      <c r="F6253" s="19" t="str">
        <f>IF(ISBLANK(LeaveTracker[[#This Row],[Employee Name]]),"-----",VLOOKUP(LeaveTracker[[#This Row],[Employee Name]],Employees[[Employee Name]:[Office]],6))</f>
        <v>CASUAL</v>
      </c>
      <c r="G6253" s="24">
        <v>45103</v>
      </c>
      <c r="H6253" s="24">
        <v>45104</v>
      </c>
      <c r="I6253" s="20" t="s">
        <v>82</v>
      </c>
      <c r="K6253" s="61" t="str">
        <f ca="1">LeaveTracker[[#This Row],[Days]]&amp;" "&amp;LeaveTracker[[#This Row],[Type of Leave]]</f>
        <v>2 VL</v>
      </c>
      <c r="L6253" s="23">
        <f ca="1">NETWORKDAYS(LeaveTracker[[#This Row],[Start Date]],LeaveTracker[[#This Row],[End Date]],lstHolidays)</f>
        <v>2</v>
      </c>
      <c r="M6253" s="27"/>
    </row>
    <row r="6254" spans="1:13" ht="30" customHeight="1" x14ac:dyDescent="0.3">
      <c r="A6254" s="27">
        <f t="shared" si="73"/>
        <v>2441</v>
      </c>
      <c r="B6254" s="31">
        <v>45103</v>
      </c>
      <c r="C6254" s="31">
        <v>45096</v>
      </c>
      <c r="D6254" s="19" t="s">
        <v>1927</v>
      </c>
      <c r="E6254" s="19" t="str">
        <f>IF(ISBLANK(LeaveTracker[[#This Row],[Employee Name]]),"-----",VLOOKUP(LeaveTracker[[#This Row],[Employee Name]],Employees[[Employee Name]:[Office]],7))</f>
        <v>INTERNAL</v>
      </c>
      <c r="F6254" s="19" t="str">
        <f>IF(ISBLANK(LeaveTracker[[#This Row],[Employee Name]]),"-----",VLOOKUP(LeaveTracker[[#This Row],[Employee Name]],Employees[[Employee Name]:[Office]],6))</f>
        <v>CASUAL</v>
      </c>
      <c r="G6254" s="24">
        <v>45106</v>
      </c>
      <c r="H6254" s="24">
        <v>45107</v>
      </c>
      <c r="I6254" s="20" t="s">
        <v>82</v>
      </c>
      <c r="K6254" s="61" t="str">
        <f ca="1">LeaveTracker[[#This Row],[Days]]&amp;" "&amp;LeaveTracker[[#This Row],[Type of Leave]]</f>
        <v>2 VL</v>
      </c>
      <c r="L6254" s="23">
        <f ca="1">NETWORKDAYS(LeaveTracker[[#This Row],[Start Date]],LeaveTracker[[#This Row],[End Date]],lstHolidays)</f>
        <v>2</v>
      </c>
      <c r="M6254" s="27"/>
    </row>
    <row r="6255" spans="1:13" ht="30" customHeight="1" x14ac:dyDescent="0.3">
      <c r="A6255" s="27">
        <f t="shared" si="73"/>
        <v>2442</v>
      </c>
      <c r="B6255" s="31">
        <v>45103</v>
      </c>
      <c r="C6255" s="31">
        <v>45096</v>
      </c>
      <c r="D6255" s="19" t="s">
        <v>1887</v>
      </c>
      <c r="E6255" s="19" t="str">
        <f>IF(ISBLANK(LeaveTracker[[#This Row],[Employee Name]]),"-----",VLOOKUP(LeaveTracker[[#This Row],[Employee Name]],Employees[[Employee Name]:[Office]],7))</f>
        <v>GSO</v>
      </c>
      <c r="F6255" s="19" t="str">
        <f>IF(ISBLANK(LeaveTracker[[#This Row],[Employee Name]]),"-----",VLOOKUP(LeaveTracker[[#This Row],[Employee Name]],Employees[[Employee Name]:[Office]],6))</f>
        <v>CASUAL</v>
      </c>
      <c r="G6255" s="24">
        <v>45093</v>
      </c>
      <c r="H6255" s="24">
        <v>45093</v>
      </c>
      <c r="I6255" s="20" t="s">
        <v>298</v>
      </c>
      <c r="J6255" s="43" t="s">
        <v>1003</v>
      </c>
      <c r="K6255" s="61" t="str">
        <f ca="1">LeaveTracker[[#This Row],[Days]]&amp;" "&amp;LeaveTracker[[#This Row],[Type of Leave]]</f>
        <v>1 OTHER</v>
      </c>
      <c r="L6255" s="23">
        <f ca="1">NETWORKDAYS(LeaveTracker[[#This Row],[Start Date]],LeaveTracker[[#This Row],[End Date]],lstHolidays)</f>
        <v>1</v>
      </c>
      <c r="M6255" s="27"/>
    </row>
    <row r="6256" spans="1:13" ht="30" customHeight="1" x14ac:dyDescent="0.3">
      <c r="A6256" s="27">
        <f t="shared" si="73"/>
        <v>2443</v>
      </c>
      <c r="B6256" s="31">
        <v>45103</v>
      </c>
      <c r="C6256" s="31">
        <v>45096</v>
      </c>
      <c r="D6256" s="19" t="s">
        <v>1953</v>
      </c>
      <c r="E6256" s="19" t="str">
        <f>IF(ISBLANK(LeaveTracker[[#This Row],[Employee Name]]),"-----",VLOOKUP(LeaveTracker[[#This Row],[Employee Name]],Employees[[Employee Name]:[Office]],7))</f>
        <v>GSO</v>
      </c>
      <c r="F6256" s="19" t="str">
        <f>IF(ISBLANK(LeaveTracker[[#This Row],[Employee Name]]),"-----",VLOOKUP(LeaveTracker[[#This Row],[Employee Name]],Employees[[Employee Name]:[Office]],6))</f>
        <v>CASUAL</v>
      </c>
      <c r="G6256" s="24">
        <v>45093</v>
      </c>
      <c r="H6256" s="21">
        <v>45093</v>
      </c>
      <c r="I6256" s="20" t="s">
        <v>81</v>
      </c>
      <c r="K6256" s="61" t="str">
        <f ca="1">LeaveTracker[[#This Row],[Days]]&amp;" "&amp;LeaveTracker[[#This Row],[Type of Leave]]</f>
        <v>1 SL</v>
      </c>
      <c r="L6256" s="23">
        <f ca="1">NETWORKDAYS(LeaveTracker[[#This Row],[Start Date]],LeaveTracker[[#This Row],[End Date]],lstHolidays)</f>
        <v>1</v>
      </c>
      <c r="M6256" s="27"/>
    </row>
    <row r="6257" spans="1:13" ht="30" customHeight="1" x14ac:dyDescent="0.3">
      <c r="A6257" s="27">
        <f t="shared" si="73"/>
        <v>2444</v>
      </c>
      <c r="B6257" s="31">
        <v>45103</v>
      </c>
      <c r="C6257" s="31">
        <v>45092</v>
      </c>
      <c r="D6257" s="19" t="s">
        <v>382</v>
      </c>
      <c r="E6257" s="19" t="str">
        <f>IF(ISBLANK(LeaveTracker[[#This Row],[Employee Name]]),"-----",VLOOKUP(LeaveTracker[[#This Row],[Employee Name]],Employees[[Employee Name]:[Office]],7))</f>
        <v>ONT</v>
      </c>
      <c r="F6257" s="19" t="str">
        <f>IF(ISBLANK(LeaveTracker[[#This Row],[Employee Name]]),"-----",VLOOKUP(LeaveTracker[[#This Row],[Employee Name]],Employees[[Employee Name]:[Office]],6))</f>
        <v>REGULAR</v>
      </c>
      <c r="G6257" s="24">
        <v>45086</v>
      </c>
      <c r="H6257" s="24">
        <v>45086</v>
      </c>
      <c r="I6257" s="21" t="s">
        <v>81</v>
      </c>
      <c r="K6257" s="61" t="str">
        <f ca="1">LeaveTracker[[#This Row],[Days]]&amp;" "&amp;LeaveTracker[[#This Row],[Type of Leave]]</f>
        <v>1 SL</v>
      </c>
      <c r="L6257" s="23">
        <f ca="1">NETWORKDAYS(LeaveTracker[[#This Row],[Start Date]],LeaveTracker[[#This Row],[End Date]],lstHolidays)</f>
        <v>1</v>
      </c>
      <c r="M6257" s="27"/>
    </row>
    <row r="6258" spans="1:13" ht="30" customHeight="1" x14ac:dyDescent="0.3">
      <c r="A6258" s="27">
        <f t="shared" si="73"/>
        <v>2445</v>
      </c>
      <c r="B6258" s="31">
        <v>45103</v>
      </c>
      <c r="C6258" s="31">
        <v>45092</v>
      </c>
      <c r="D6258" s="19" t="s">
        <v>382</v>
      </c>
      <c r="E6258" s="19" t="str">
        <f>IF(ISBLANK(LeaveTracker[[#This Row],[Employee Name]]),"-----",VLOOKUP(LeaveTracker[[#This Row],[Employee Name]],Employees[[Employee Name]:[Office]],7))</f>
        <v>ONT</v>
      </c>
      <c r="F6258" s="19" t="str">
        <f>IF(ISBLANK(LeaveTracker[[#This Row],[Employee Name]]),"-----",VLOOKUP(LeaveTracker[[#This Row],[Employee Name]],Employees[[Employee Name]:[Office]],6))</f>
        <v>REGULAR</v>
      </c>
      <c r="G6258" s="24">
        <v>45090</v>
      </c>
      <c r="H6258" s="24">
        <v>45090</v>
      </c>
      <c r="I6258" s="21" t="s">
        <v>81</v>
      </c>
      <c r="K6258" s="61" t="str">
        <f ca="1">LeaveTracker[[#This Row],[Days]]&amp;" "&amp;LeaveTracker[[#This Row],[Type of Leave]]</f>
        <v>1 SL</v>
      </c>
      <c r="L6258" s="23">
        <f ca="1">NETWORKDAYS(LeaveTracker[[#This Row],[Start Date]],LeaveTracker[[#This Row],[End Date]],lstHolidays)</f>
        <v>1</v>
      </c>
      <c r="M6258" s="27"/>
    </row>
    <row r="6259" spans="1:13" ht="30" customHeight="1" x14ac:dyDescent="0.3">
      <c r="A6259" s="27">
        <f t="shared" si="73"/>
        <v>2446</v>
      </c>
      <c r="B6259" s="31">
        <v>45103</v>
      </c>
      <c r="C6259" s="31">
        <v>45092</v>
      </c>
      <c r="D6259" s="19" t="s">
        <v>382</v>
      </c>
      <c r="E6259" s="19" t="str">
        <f>IF(ISBLANK(LeaveTracker[[#This Row],[Employee Name]]),"-----",VLOOKUP(LeaveTracker[[#This Row],[Employee Name]],Employees[[Employee Name]:[Office]],7))</f>
        <v>ONT</v>
      </c>
      <c r="F6259" s="19" t="str">
        <f>IF(ISBLANK(LeaveTracker[[#This Row],[Employee Name]]),"-----",VLOOKUP(LeaveTracker[[#This Row],[Employee Name]],Employees[[Employee Name]:[Office]],6))</f>
        <v>REGULAR</v>
      </c>
      <c r="G6259" s="21">
        <v>45092</v>
      </c>
      <c r="H6259" s="24">
        <v>45092</v>
      </c>
      <c r="I6259" s="21" t="s">
        <v>81</v>
      </c>
      <c r="K6259" s="61" t="str">
        <f ca="1">LeaveTracker[[#This Row],[Days]]&amp;" "&amp;LeaveTracker[[#This Row],[Type of Leave]]</f>
        <v>1 SL</v>
      </c>
      <c r="L6259" s="23">
        <f ca="1">NETWORKDAYS(LeaveTracker[[#This Row],[Start Date]],LeaveTracker[[#This Row],[End Date]],lstHolidays)</f>
        <v>1</v>
      </c>
      <c r="M6259" s="27"/>
    </row>
    <row r="6260" spans="1:13" ht="30" customHeight="1" x14ac:dyDescent="0.3">
      <c r="A6260" s="27">
        <f t="shared" si="73"/>
        <v>2447</v>
      </c>
      <c r="B6260" s="31">
        <v>45103</v>
      </c>
      <c r="C6260" s="31">
        <v>45093</v>
      </c>
      <c r="D6260" s="19" t="s">
        <v>1936</v>
      </c>
      <c r="E6260" s="19" t="str">
        <f>IF(ISBLANK(LeaveTracker[[#This Row],[Employee Name]]),"-----",VLOOKUP(LeaveTracker[[#This Row],[Employee Name]],Employees[[Employee Name]:[Office]],7))</f>
        <v>ONT</v>
      </c>
      <c r="F6260" s="19" t="str">
        <f>IF(ISBLANK(LeaveTracker[[#This Row],[Employee Name]]),"-----",VLOOKUP(LeaveTracker[[#This Row],[Employee Name]],Employees[[Employee Name]:[Office]],6))</f>
        <v>CASUAL</v>
      </c>
      <c r="G6260" s="24">
        <v>45102</v>
      </c>
      <c r="H6260" s="24">
        <v>45102</v>
      </c>
      <c r="I6260" s="20" t="s">
        <v>298</v>
      </c>
      <c r="J6260" s="43" t="s">
        <v>1003</v>
      </c>
      <c r="K6260" s="61" t="str">
        <f ca="1">LeaveTracker[[#This Row],[Days]]&amp;" "&amp;LeaveTracker[[#This Row],[Type of Leave]]</f>
        <v>0 OTHER</v>
      </c>
      <c r="L6260" s="23">
        <f ca="1">NETWORKDAYS(LeaveTracker[[#This Row],[Start Date]],LeaveTracker[[#This Row],[End Date]],lstHolidays)</f>
        <v>0</v>
      </c>
      <c r="M6260" s="27"/>
    </row>
    <row r="6261" spans="1:13" ht="30" customHeight="1" x14ac:dyDescent="0.3">
      <c r="A6261" s="27">
        <f t="shared" si="73"/>
        <v>2448</v>
      </c>
      <c r="B6261" s="31">
        <v>45103</v>
      </c>
      <c r="C6261" s="31">
        <v>45096</v>
      </c>
      <c r="D6261" s="19" t="s">
        <v>1044</v>
      </c>
      <c r="E6261" s="19" t="str">
        <f>IF(ISBLANK(LeaveTracker[[#This Row],[Employee Name]]),"-----",VLOOKUP(LeaveTracker[[#This Row],[Employee Name]],Employees[[Employee Name]:[Office]],7))</f>
        <v>ONT</v>
      </c>
      <c r="F6261" s="19" t="str">
        <f>IF(ISBLANK(LeaveTracker[[#This Row],[Employee Name]]),"-----",VLOOKUP(LeaveTracker[[#This Row],[Employee Name]],Employees[[Employee Name]:[Office]],6))</f>
        <v>REGULAR</v>
      </c>
      <c r="G6261" s="24">
        <v>45104</v>
      </c>
      <c r="H6261" s="21">
        <v>45104</v>
      </c>
      <c r="I6261" s="20" t="s">
        <v>298</v>
      </c>
      <c r="J6261" s="43" t="s">
        <v>1003</v>
      </c>
      <c r="K6261" s="61" t="str">
        <f ca="1">LeaveTracker[[#This Row],[Days]]&amp;" "&amp;LeaveTracker[[#This Row],[Type of Leave]]</f>
        <v>1 OTHER</v>
      </c>
      <c r="L6261" s="23">
        <f ca="1">NETWORKDAYS(LeaveTracker[[#This Row],[Start Date]],LeaveTracker[[#This Row],[End Date]],lstHolidays)</f>
        <v>1</v>
      </c>
      <c r="M6261" s="27"/>
    </row>
    <row r="6262" spans="1:13" ht="30" customHeight="1" x14ac:dyDescent="0.3">
      <c r="A6262" s="27">
        <f t="shared" si="73"/>
        <v>2449</v>
      </c>
      <c r="B6262" s="31">
        <v>45103</v>
      </c>
      <c r="C6262" s="31">
        <v>45096</v>
      </c>
      <c r="D6262" s="19" t="s">
        <v>1044</v>
      </c>
      <c r="E6262" s="19" t="str">
        <f>IF(ISBLANK(LeaveTracker[[#This Row],[Employee Name]]),"-----",VLOOKUP(LeaveTracker[[#This Row],[Employee Name]],Employees[[Employee Name]:[Office]],7))</f>
        <v>ONT</v>
      </c>
      <c r="F6262" s="19" t="str">
        <f>IF(ISBLANK(LeaveTracker[[#This Row],[Employee Name]]),"-----",VLOOKUP(LeaveTracker[[#This Row],[Employee Name]],Employees[[Employee Name]:[Office]],6))</f>
        <v>REGULAR</v>
      </c>
      <c r="G6262" s="24">
        <v>45091</v>
      </c>
      <c r="H6262" s="24">
        <v>45092</v>
      </c>
      <c r="I6262" s="20" t="s">
        <v>81</v>
      </c>
      <c r="K6262" s="61" t="str">
        <f ca="1">LeaveTracker[[#This Row],[Days]]&amp;" "&amp;LeaveTracker[[#This Row],[Type of Leave]]</f>
        <v>2 SL</v>
      </c>
      <c r="L6262" s="23">
        <f ca="1">NETWORKDAYS(LeaveTracker[[#This Row],[Start Date]],LeaveTracker[[#This Row],[End Date]],lstHolidays)</f>
        <v>2</v>
      </c>
      <c r="M6262" s="27"/>
    </row>
    <row r="6263" spans="1:13" ht="30" customHeight="1" x14ac:dyDescent="0.3">
      <c r="A6263" s="27">
        <f t="shared" si="73"/>
        <v>2450</v>
      </c>
      <c r="B6263" s="31">
        <v>45103</v>
      </c>
      <c r="C6263" s="31">
        <v>45097</v>
      </c>
      <c r="D6263" s="19" t="s">
        <v>1830</v>
      </c>
      <c r="E6263" s="19" t="str">
        <f>IF(ISBLANK(LeaveTracker[[#This Row],[Employee Name]]),"-----",VLOOKUP(LeaveTracker[[#This Row],[Employee Name]],Employees[[Employee Name]:[Office]],7))</f>
        <v>CHO</v>
      </c>
      <c r="F6263" s="19" t="str">
        <f>IF(ISBLANK(LeaveTracker[[#This Row],[Employee Name]]),"-----",VLOOKUP(LeaveTracker[[#This Row],[Employee Name]],Employees[[Employee Name]:[Office]],6))</f>
        <v>CASUAL</v>
      </c>
      <c r="G6263" s="24">
        <v>45082</v>
      </c>
      <c r="H6263" s="24">
        <v>45083</v>
      </c>
      <c r="I6263" s="20" t="s">
        <v>82</v>
      </c>
      <c r="K6263" s="61" t="str">
        <f ca="1">LeaveTracker[[#This Row],[Days]]&amp;" "&amp;LeaveTracker[[#This Row],[Type of Leave]]</f>
        <v>2 VL</v>
      </c>
      <c r="L6263" s="23">
        <f ca="1">NETWORKDAYS(LeaveTracker[[#This Row],[Start Date]],LeaveTracker[[#This Row],[End Date]],lstHolidays)</f>
        <v>2</v>
      </c>
      <c r="M6263" s="27"/>
    </row>
    <row r="6264" spans="1:13" ht="30" customHeight="1" x14ac:dyDescent="0.3">
      <c r="A6264" s="27">
        <f t="shared" si="73"/>
        <v>2451</v>
      </c>
      <c r="B6264" s="31">
        <v>45103</v>
      </c>
      <c r="C6264" s="31">
        <v>45097</v>
      </c>
      <c r="D6264" s="19" t="s">
        <v>2213</v>
      </c>
      <c r="E6264" s="19" t="str">
        <f>IF(ISBLANK(LeaveTracker[[#This Row],[Employee Name]]),"-----",VLOOKUP(LeaveTracker[[#This Row],[Employee Name]],Employees[[Employee Name]:[Office]],7))</f>
        <v>OSPITAL NG TAGAYTAY</v>
      </c>
      <c r="F6264" s="19">
        <f>IF(ISBLANK(LeaveTracker[[#This Row],[Employee Name]]),"-----",VLOOKUP(LeaveTracker[[#This Row],[Employee Name]],Employees[[Employee Name]:[Office]],6))</f>
        <v>0</v>
      </c>
      <c r="G6264" s="24">
        <v>45108</v>
      </c>
      <c r="H6264" s="24">
        <v>45108</v>
      </c>
      <c r="I6264" s="20" t="s">
        <v>82</v>
      </c>
      <c r="K6264" s="61" t="str">
        <f ca="1">LeaveTracker[[#This Row],[Days]]&amp;" "&amp;LeaveTracker[[#This Row],[Type of Leave]]</f>
        <v>0 VL</v>
      </c>
      <c r="L6264" s="23">
        <f ca="1">NETWORKDAYS(LeaveTracker[[#This Row],[Start Date]],LeaveTracker[[#This Row],[End Date]],lstHolidays)</f>
        <v>0</v>
      </c>
      <c r="M6264" s="27"/>
    </row>
    <row r="6265" spans="1:13" ht="30" customHeight="1" x14ac:dyDescent="0.3">
      <c r="A6265" s="27">
        <f t="shared" si="73"/>
        <v>2452</v>
      </c>
      <c r="B6265" s="31">
        <v>45103</v>
      </c>
      <c r="C6265" s="31">
        <v>45097</v>
      </c>
      <c r="D6265" s="19" t="s">
        <v>1973</v>
      </c>
      <c r="E6265" s="19">
        <f>IF(ISBLANK(LeaveTracker[[#This Row],[Employee Name]]),"-----",VLOOKUP(LeaveTracker[[#This Row],[Employee Name]],Employees[[Employee Name]:[Office]],7))</f>
        <v>0</v>
      </c>
      <c r="F6265" s="19">
        <f>IF(ISBLANK(LeaveTracker[[#This Row],[Employee Name]]),"-----",VLOOKUP(LeaveTracker[[#This Row],[Employee Name]],Employees[[Employee Name]:[Office]],6))</f>
        <v>0</v>
      </c>
      <c r="G6265" s="24">
        <v>45108</v>
      </c>
      <c r="H6265" s="24">
        <v>45108</v>
      </c>
      <c r="I6265" s="20" t="s">
        <v>82</v>
      </c>
      <c r="K6265" s="61" t="str">
        <f ca="1">LeaveTracker[[#This Row],[Days]]&amp;" "&amp;LeaveTracker[[#This Row],[Type of Leave]]</f>
        <v>0 VL</v>
      </c>
      <c r="L6265" s="23">
        <f ca="1">NETWORKDAYS(LeaveTracker[[#This Row],[Start Date]],LeaveTracker[[#This Row],[End Date]],lstHolidays)</f>
        <v>0</v>
      </c>
      <c r="M6265" s="27"/>
    </row>
    <row r="6266" spans="1:13" ht="30" customHeight="1" x14ac:dyDescent="0.3">
      <c r="A6266" s="27">
        <f t="shared" si="73"/>
        <v>2453</v>
      </c>
      <c r="B6266" s="31">
        <v>45103</v>
      </c>
      <c r="C6266" s="31">
        <v>45096</v>
      </c>
      <c r="D6266" s="19" t="s">
        <v>2030</v>
      </c>
      <c r="E6266" s="19" t="str">
        <f>IF(ISBLANK(LeaveTracker[[#This Row],[Employee Name]]),"-----",VLOOKUP(LeaveTracker[[#This Row],[Employee Name]],Employees[[Employee Name]:[Office]],7))</f>
        <v>EDP</v>
      </c>
      <c r="F6266" s="19" t="str">
        <f>IF(ISBLANK(LeaveTracker[[#This Row],[Employee Name]]),"-----",VLOOKUP(LeaveTracker[[#This Row],[Employee Name]],Employees[[Employee Name]:[Office]],6))</f>
        <v>CASUAL</v>
      </c>
      <c r="G6266" s="24">
        <v>45092</v>
      </c>
      <c r="H6266" s="24">
        <v>45093</v>
      </c>
      <c r="I6266" s="20" t="s">
        <v>81</v>
      </c>
      <c r="K6266" s="61" t="str">
        <f ca="1">LeaveTracker[[#This Row],[Days]]&amp;" "&amp;LeaveTracker[[#This Row],[Type of Leave]]</f>
        <v>2 SL</v>
      </c>
      <c r="L6266" s="23">
        <f ca="1">NETWORKDAYS(LeaveTracker[[#This Row],[Start Date]],LeaveTracker[[#This Row],[End Date]],lstHolidays)</f>
        <v>2</v>
      </c>
      <c r="M6266" s="27"/>
    </row>
    <row r="6267" spans="1:13" ht="30" customHeight="1" x14ac:dyDescent="0.3">
      <c r="A6267" s="27">
        <f t="shared" si="73"/>
        <v>2454</v>
      </c>
      <c r="B6267" s="31">
        <v>45103</v>
      </c>
      <c r="C6267" s="31">
        <v>45093</v>
      </c>
      <c r="D6267" s="19" t="s">
        <v>1938</v>
      </c>
      <c r="E6267" s="19" t="str">
        <f>IF(ISBLANK(LeaveTracker[[#This Row],[Employee Name]]),"-----",VLOOKUP(LeaveTracker[[#This Row],[Employee Name]],Employees[[Employee Name]:[Office]],7))</f>
        <v>HOUSING</v>
      </c>
      <c r="F6267" s="19" t="str">
        <f>IF(ISBLANK(LeaveTracker[[#This Row],[Employee Name]]),"-----",VLOOKUP(LeaveTracker[[#This Row],[Employee Name]],Employees[[Employee Name]:[Office]],6))</f>
        <v>CASUAL</v>
      </c>
      <c r="G6267" s="24">
        <v>45090</v>
      </c>
      <c r="H6267" s="24">
        <v>45091</v>
      </c>
      <c r="I6267" s="20" t="s">
        <v>81</v>
      </c>
      <c r="K6267" s="61" t="str">
        <f ca="1">LeaveTracker[[#This Row],[Days]]&amp;" "&amp;LeaveTracker[[#This Row],[Type of Leave]]</f>
        <v>2 SL</v>
      </c>
      <c r="L6267" s="23">
        <f ca="1">NETWORKDAYS(LeaveTracker[[#This Row],[Start Date]],LeaveTracker[[#This Row],[End Date]],lstHolidays)</f>
        <v>2</v>
      </c>
      <c r="M6267" s="27"/>
    </row>
    <row r="6268" spans="1:13" ht="30" customHeight="1" x14ac:dyDescent="0.3">
      <c r="A6268" s="27">
        <f t="shared" si="73"/>
        <v>2455</v>
      </c>
      <c r="B6268" s="31">
        <v>45103</v>
      </c>
      <c r="C6268" s="31">
        <v>45096</v>
      </c>
      <c r="D6268" s="19" t="s">
        <v>1834</v>
      </c>
      <c r="E6268" s="19" t="str">
        <f>IF(ISBLANK(LeaveTracker[[#This Row],[Employee Name]]),"-----",VLOOKUP(LeaveTracker[[#This Row],[Employee Name]],Employees[[Employee Name]:[Office]],7))</f>
        <v>EEO/CITY MARKET</v>
      </c>
      <c r="F6268" s="19" t="str">
        <f>IF(ISBLANK(LeaveTracker[[#This Row],[Employee Name]]),"-----",VLOOKUP(LeaveTracker[[#This Row],[Employee Name]],Employees[[Employee Name]:[Office]],6))</f>
        <v>CASUAL</v>
      </c>
      <c r="G6268" s="24">
        <v>45092</v>
      </c>
      <c r="H6268" s="24">
        <v>45092</v>
      </c>
      <c r="I6268" s="20" t="s">
        <v>81</v>
      </c>
      <c r="K6268" s="61" t="str">
        <f ca="1">LeaveTracker[[#This Row],[Days]]&amp;" "&amp;LeaveTracker[[#This Row],[Type of Leave]]</f>
        <v>1 SL</v>
      </c>
      <c r="L6268" s="23">
        <f ca="1">NETWORKDAYS(LeaveTracker[[#This Row],[Start Date]],LeaveTracker[[#This Row],[End Date]],lstHolidays)</f>
        <v>1</v>
      </c>
      <c r="M6268" s="27"/>
    </row>
    <row r="6269" spans="1:13" ht="30" customHeight="1" x14ac:dyDescent="0.3">
      <c r="A6269" s="27">
        <f t="shared" si="73"/>
        <v>2456</v>
      </c>
      <c r="B6269" s="31">
        <v>45103</v>
      </c>
      <c r="C6269" s="31">
        <v>45096</v>
      </c>
      <c r="D6269" s="19" t="s">
        <v>1845</v>
      </c>
      <c r="E6269" s="19" t="str">
        <f>IF(ISBLANK(LeaveTracker[[#This Row],[Employee Name]]),"-----",VLOOKUP(LeaveTracker[[#This Row],[Employee Name]],Employees[[Employee Name]:[Office]],7))</f>
        <v>EEO/CITY MARKET</v>
      </c>
      <c r="F6269" s="19" t="str">
        <f>IF(ISBLANK(LeaveTracker[[#This Row],[Employee Name]]),"-----",VLOOKUP(LeaveTracker[[#This Row],[Employee Name]],Employees[[Employee Name]:[Office]],6))</f>
        <v>CASUAL</v>
      </c>
      <c r="G6269" s="24">
        <v>45095</v>
      </c>
      <c r="H6269" s="24">
        <v>45095</v>
      </c>
      <c r="I6269" s="20" t="s">
        <v>81</v>
      </c>
      <c r="K6269" s="61" t="str">
        <f ca="1">LeaveTracker[[#This Row],[Days]]&amp;" "&amp;LeaveTracker[[#This Row],[Type of Leave]]</f>
        <v>0 SL</v>
      </c>
      <c r="L6269" s="23">
        <f ca="1">NETWORKDAYS(LeaveTracker[[#This Row],[Start Date]],LeaveTracker[[#This Row],[End Date]],lstHolidays)</f>
        <v>0</v>
      </c>
      <c r="M6269" s="27"/>
    </row>
    <row r="6270" spans="1:13" ht="30" customHeight="1" x14ac:dyDescent="0.3">
      <c r="A6270" s="27">
        <f t="shared" si="73"/>
        <v>2457</v>
      </c>
      <c r="B6270" s="31">
        <v>45103</v>
      </c>
      <c r="C6270" s="31">
        <v>45096</v>
      </c>
      <c r="D6270" s="19" t="s">
        <v>1814</v>
      </c>
      <c r="E6270" s="19" t="str">
        <f>IF(ISBLANK(LeaveTracker[[#This Row],[Employee Name]]),"-----",VLOOKUP(LeaveTracker[[#This Row],[Employee Name]],Employees[[Employee Name]:[Office]],7))</f>
        <v>HOUSING</v>
      </c>
      <c r="F6270" s="19" t="str">
        <f>IF(ISBLANK(LeaveTracker[[#This Row],[Employee Name]]),"-----",VLOOKUP(LeaveTracker[[#This Row],[Employee Name]],Employees[[Employee Name]:[Office]],6))</f>
        <v>CASUAL</v>
      </c>
      <c r="G6270" s="24">
        <v>45092</v>
      </c>
      <c r="H6270" s="24">
        <v>45093</v>
      </c>
      <c r="I6270" s="20" t="s">
        <v>81</v>
      </c>
      <c r="K6270" s="61" t="str">
        <f ca="1">LeaveTracker[[#This Row],[Days]]&amp;" "&amp;LeaveTracker[[#This Row],[Type of Leave]]</f>
        <v>2 SL</v>
      </c>
      <c r="L6270" s="23">
        <f ca="1">NETWORKDAYS(LeaveTracker[[#This Row],[Start Date]],LeaveTracker[[#This Row],[End Date]],lstHolidays)</f>
        <v>2</v>
      </c>
      <c r="M6270" s="27"/>
    </row>
    <row r="6271" spans="1:13" ht="30" customHeight="1" x14ac:dyDescent="0.3">
      <c r="A6271" s="27">
        <f t="shared" si="73"/>
        <v>2458</v>
      </c>
      <c r="B6271" s="31">
        <v>45103</v>
      </c>
      <c r="C6271" s="31">
        <v>45093</v>
      </c>
      <c r="D6271" s="19" t="s">
        <v>863</v>
      </c>
      <c r="E6271" s="19" t="str">
        <f>IF(ISBLANK(LeaveTracker[[#This Row],[Employee Name]]),"-----",VLOOKUP(LeaveTracker[[#This Row],[Employee Name]],Employees[[Employee Name]:[Office]],7))</f>
        <v>ACCOUNTING</v>
      </c>
      <c r="F6271" s="19" t="str">
        <f>IF(ISBLANK(LeaveTracker[[#This Row],[Employee Name]]),"-----",VLOOKUP(LeaveTracker[[#This Row],[Employee Name]],Employees[[Employee Name]:[Office]],6))</f>
        <v>REGULAR</v>
      </c>
      <c r="G6271" s="24">
        <v>45092</v>
      </c>
      <c r="H6271" s="24">
        <v>45092</v>
      </c>
      <c r="I6271" s="20" t="s">
        <v>81</v>
      </c>
      <c r="K6271" s="61" t="str">
        <f ca="1">LeaveTracker[[#This Row],[Days]]&amp;" "&amp;LeaveTracker[[#This Row],[Type of Leave]]</f>
        <v>1 SL</v>
      </c>
      <c r="L6271" s="23">
        <f ca="1">NETWORKDAYS(LeaveTracker[[#This Row],[Start Date]],LeaveTracker[[#This Row],[End Date]],lstHolidays)</f>
        <v>1</v>
      </c>
      <c r="M6271" s="27"/>
    </row>
    <row r="6272" spans="1:13" ht="30" customHeight="1" x14ac:dyDescent="0.3">
      <c r="A6272" s="27">
        <f t="shared" si="73"/>
        <v>2459</v>
      </c>
      <c r="B6272" s="31">
        <v>45103</v>
      </c>
      <c r="C6272" s="31">
        <v>45093</v>
      </c>
      <c r="D6272" s="19" t="s">
        <v>1083</v>
      </c>
      <c r="E6272" s="19" t="str">
        <f>IF(ISBLANK(LeaveTracker[[#This Row],[Employee Name]]),"-----",VLOOKUP(LeaveTracker[[#This Row],[Employee Name]],Employees[[Employee Name]:[Office]],7))</f>
        <v>ACCOUNTING</v>
      </c>
      <c r="F6272" s="19" t="str">
        <f>IF(ISBLANK(LeaveTracker[[#This Row],[Employee Name]]),"-----",VLOOKUP(LeaveTracker[[#This Row],[Employee Name]],Employees[[Employee Name]:[Office]],6))</f>
        <v>REGULAR</v>
      </c>
      <c r="G6272" s="24">
        <v>45085</v>
      </c>
      <c r="H6272" s="24">
        <v>45086</v>
      </c>
      <c r="I6272" s="20" t="s">
        <v>81</v>
      </c>
      <c r="K6272" s="61" t="str">
        <f ca="1">LeaveTracker[[#This Row],[Days]]&amp;" "&amp;LeaveTracker[[#This Row],[Type of Leave]]</f>
        <v>2 SL</v>
      </c>
      <c r="L6272" s="23">
        <f ca="1">NETWORKDAYS(LeaveTracker[[#This Row],[Start Date]],LeaveTracker[[#This Row],[End Date]],lstHolidays)</f>
        <v>2</v>
      </c>
      <c r="M6272" s="27"/>
    </row>
    <row r="6273" spans="1:13" ht="30" customHeight="1" x14ac:dyDescent="0.3">
      <c r="A6273" s="27">
        <f t="shared" si="73"/>
        <v>2460</v>
      </c>
      <c r="B6273" s="31">
        <v>45103</v>
      </c>
      <c r="C6273" s="31">
        <v>45097</v>
      </c>
      <c r="D6273" s="19" t="s">
        <v>1911</v>
      </c>
      <c r="E6273" s="19" t="str">
        <f>IF(ISBLANK(LeaveTracker[[#This Row],[Employee Name]]),"-----",VLOOKUP(LeaveTracker[[#This Row],[Employee Name]],Employees[[Employee Name]:[Office]],7))</f>
        <v>PICNIC GROVE</v>
      </c>
      <c r="F6273" s="19" t="str">
        <f>IF(ISBLANK(LeaveTracker[[#This Row],[Employee Name]]),"-----",VLOOKUP(LeaveTracker[[#This Row],[Employee Name]],Employees[[Employee Name]:[Office]],6))</f>
        <v>CASUAL</v>
      </c>
      <c r="G6273" s="24">
        <v>45093</v>
      </c>
      <c r="H6273" s="24">
        <v>45096</v>
      </c>
      <c r="I6273" s="20" t="s">
        <v>81</v>
      </c>
      <c r="K6273" s="61" t="str">
        <f ca="1">LeaveTracker[[#This Row],[Days]]&amp;" "&amp;LeaveTracker[[#This Row],[Type of Leave]]</f>
        <v>2 SL</v>
      </c>
      <c r="L6273" s="23">
        <f ca="1">NETWORKDAYS(LeaveTracker[[#This Row],[Start Date]],LeaveTracker[[#This Row],[End Date]],lstHolidays)</f>
        <v>2</v>
      </c>
      <c r="M6273" s="27"/>
    </row>
    <row r="6274" spans="1:13" ht="30" customHeight="1" x14ac:dyDescent="0.3">
      <c r="A6274" s="27">
        <f t="shared" si="73"/>
        <v>2461</v>
      </c>
      <c r="B6274" s="31">
        <v>45103</v>
      </c>
      <c r="C6274" s="31">
        <v>45093</v>
      </c>
      <c r="D6274" s="19" t="s">
        <v>2025</v>
      </c>
      <c r="E6274" s="19" t="str">
        <f>IF(ISBLANK(LeaveTracker[[#This Row],[Employee Name]]),"-----",VLOOKUP(LeaveTracker[[#This Row],[Employee Name]],Employees[[Employee Name]:[Office]],7))</f>
        <v>ACCOUNTING</v>
      </c>
      <c r="F6274" s="19" t="str">
        <f>IF(ISBLANK(LeaveTracker[[#This Row],[Employee Name]]),"-----",VLOOKUP(LeaveTracker[[#This Row],[Employee Name]],Employees[[Employee Name]:[Office]],6))</f>
        <v>REGULAR</v>
      </c>
      <c r="G6274" s="24">
        <v>45099</v>
      </c>
      <c r="H6274" s="24">
        <v>45099</v>
      </c>
      <c r="I6274" s="20" t="s">
        <v>298</v>
      </c>
      <c r="J6274" s="43" t="s">
        <v>1003</v>
      </c>
      <c r="K6274" s="61" t="str">
        <f ca="1">LeaveTracker[[#This Row],[Days]]&amp;" "&amp;LeaveTracker[[#This Row],[Type of Leave]]</f>
        <v>1 OTHER</v>
      </c>
      <c r="L6274" s="23">
        <f ca="1">NETWORKDAYS(LeaveTracker[[#This Row],[Start Date]],LeaveTracker[[#This Row],[End Date]],lstHolidays)</f>
        <v>1</v>
      </c>
      <c r="M6274" s="27"/>
    </row>
    <row r="6275" spans="1:13" ht="30" customHeight="1" x14ac:dyDescent="0.3">
      <c r="A6275" s="27">
        <f t="shared" si="73"/>
        <v>2462</v>
      </c>
      <c r="B6275" s="31">
        <v>45103</v>
      </c>
      <c r="C6275" s="31">
        <v>45096</v>
      </c>
      <c r="D6275" s="19" t="s">
        <v>868</v>
      </c>
      <c r="E6275" s="19" t="str">
        <f>IF(ISBLANK(LeaveTracker[[#This Row],[Employee Name]]),"-----",VLOOKUP(LeaveTracker[[#This Row],[Employee Name]],Employees[[Employee Name]:[Office]],7))</f>
        <v>ACCOUNTING</v>
      </c>
      <c r="F6275" s="19" t="str">
        <f>IF(ISBLANK(LeaveTracker[[#This Row],[Employee Name]]),"-----",VLOOKUP(LeaveTracker[[#This Row],[Employee Name]],Employees[[Employee Name]:[Office]],6))</f>
        <v>REGULAR</v>
      </c>
      <c r="G6275" s="24">
        <v>45092</v>
      </c>
      <c r="H6275" s="24">
        <v>45092</v>
      </c>
      <c r="I6275" s="20" t="s">
        <v>81</v>
      </c>
      <c r="K6275" s="61" t="str">
        <f ca="1">LeaveTracker[[#This Row],[Days]]&amp;" "&amp;LeaveTracker[[#This Row],[Type of Leave]]</f>
        <v>1 SL</v>
      </c>
      <c r="L6275" s="23">
        <f ca="1">NETWORKDAYS(LeaveTracker[[#This Row],[Start Date]],LeaveTracker[[#This Row],[End Date]],lstHolidays)</f>
        <v>1</v>
      </c>
      <c r="M6275" s="27"/>
    </row>
    <row r="6276" spans="1:13" ht="30" customHeight="1" x14ac:dyDescent="0.3">
      <c r="A6276" s="27">
        <f t="shared" si="73"/>
        <v>2463</v>
      </c>
      <c r="B6276" s="31">
        <v>45103</v>
      </c>
      <c r="C6276" s="31">
        <v>45097</v>
      </c>
      <c r="D6276" s="19" t="s">
        <v>714</v>
      </c>
      <c r="E6276" s="19" t="str">
        <f>IF(ISBLANK(LeaveTracker[[#This Row],[Employee Name]]),"-----",VLOOKUP(LeaveTracker[[#This Row],[Employee Name]],Employees[[Employee Name]:[Office]],7))</f>
        <v>CBO</v>
      </c>
      <c r="F6276" s="19" t="str">
        <f>IF(ISBLANK(LeaveTracker[[#This Row],[Employee Name]]),"-----",VLOOKUP(LeaveTracker[[#This Row],[Employee Name]],Employees[[Employee Name]:[Office]],6))</f>
        <v>REGULAR</v>
      </c>
      <c r="G6276" s="24">
        <v>45096</v>
      </c>
      <c r="H6276" s="21">
        <v>45096</v>
      </c>
      <c r="I6276" s="20" t="s">
        <v>81</v>
      </c>
      <c r="K6276" s="61" t="str">
        <f ca="1">LeaveTracker[[#This Row],[Days]]&amp;" "&amp;LeaveTracker[[#This Row],[Type of Leave]]</f>
        <v>1 SL</v>
      </c>
      <c r="L6276" s="23">
        <f ca="1">NETWORKDAYS(LeaveTracker[[#This Row],[Start Date]],LeaveTracker[[#This Row],[End Date]],lstHolidays)</f>
        <v>1</v>
      </c>
      <c r="M6276" s="27"/>
    </row>
    <row r="6277" spans="1:13" ht="30" customHeight="1" x14ac:dyDescent="0.3">
      <c r="A6277" s="27">
        <f t="shared" si="73"/>
        <v>2464</v>
      </c>
      <c r="B6277" s="31">
        <v>45103</v>
      </c>
      <c r="C6277" s="31">
        <v>45097</v>
      </c>
      <c r="D6277" s="19" t="s">
        <v>1816</v>
      </c>
      <c r="E6277" s="19" t="str">
        <f>IF(ISBLANK(LeaveTracker[[#This Row],[Employee Name]]),"-----",VLOOKUP(LeaveTracker[[#This Row],[Employee Name]],Employees[[Employee Name]:[Office]],7))</f>
        <v>CHO</v>
      </c>
      <c r="F6277" s="19" t="str">
        <f>IF(ISBLANK(LeaveTracker[[#This Row],[Employee Name]]),"-----",VLOOKUP(LeaveTracker[[#This Row],[Employee Name]],Employees[[Employee Name]:[Office]],6))</f>
        <v>CASUAL</v>
      </c>
      <c r="G6277" s="24">
        <v>45096</v>
      </c>
      <c r="H6277" s="24">
        <v>45096</v>
      </c>
      <c r="I6277" s="20" t="s">
        <v>298</v>
      </c>
      <c r="K6277" s="61" t="str">
        <f ca="1">LeaveTracker[[#This Row],[Days]]&amp;" "&amp;LeaveTracker[[#This Row],[Type of Leave]]</f>
        <v>1 OTHER</v>
      </c>
      <c r="L6277" s="23">
        <f ca="1">NETWORKDAYS(LeaveTracker[[#This Row],[Start Date]],LeaveTracker[[#This Row],[End Date]],lstHolidays)</f>
        <v>1</v>
      </c>
      <c r="M6277" s="27"/>
    </row>
    <row r="6278" spans="1:13" ht="30" customHeight="1" x14ac:dyDescent="0.3">
      <c r="A6278" s="27">
        <f t="shared" si="73"/>
        <v>2465</v>
      </c>
      <c r="B6278" s="31">
        <v>45103</v>
      </c>
      <c r="C6278" s="31">
        <v>45093</v>
      </c>
      <c r="D6278" s="19" t="s">
        <v>693</v>
      </c>
      <c r="E6278" s="19" t="str">
        <f>IF(ISBLANK(LeaveTracker[[#This Row],[Employee Name]]),"-----",VLOOKUP(LeaveTracker[[#This Row],[Employee Name]],Employees[[Employee Name]:[Office]],7))</f>
        <v>VMO</v>
      </c>
      <c r="F6278" s="19" t="str">
        <f>IF(ISBLANK(LeaveTracker[[#This Row],[Employee Name]]),"-----",VLOOKUP(LeaveTracker[[#This Row],[Employee Name]],Employees[[Employee Name]:[Office]],6))</f>
        <v>REGULAR</v>
      </c>
      <c r="G6278" s="24">
        <v>45096</v>
      </c>
      <c r="H6278" s="24">
        <v>45096</v>
      </c>
      <c r="I6278" s="20" t="s">
        <v>82</v>
      </c>
      <c r="K6278" s="61" t="str">
        <f ca="1">LeaveTracker[[#This Row],[Days]]&amp;" "&amp;LeaveTracker[[#This Row],[Type of Leave]]</f>
        <v>1 VL</v>
      </c>
      <c r="L6278" s="23">
        <f ca="1">NETWORKDAYS(LeaveTracker[[#This Row],[Start Date]],LeaveTracker[[#This Row],[End Date]],lstHolidays)</f>
        <v>1</v>
      </c>
      <c r="M6278" s="27"/>
    </row>
    <row r="6279" spans="1:13" ht="30" customHeight="1" x14ac:dyDescent="0.3">
      <c r="A6279" s="27">
        <f t="shared" si="73"/>
        <v>2466</v>
      </c>
      <c r="B6279" s="31">
        <v>45103</v>
      </c>
      <c r="C6279" s="31">
        <v>45093</v>
      </c>
      <c r="D6279" s="19" t="s">
        <v>693</v>
      </c>
      <c r="E6279" s="19" t="str">
        <f>IF(ISBLANK(LeaveTracker[[#This Row],[Employee Name]]),"-----",VLOOKUP(LeaveTracker[[#This Row],[Employee Name]],Employees[[Employee Name]:[Office]],7))</f>
        <v>VMO</v>
      </c>
      <c r="F6279" s="19" t="str">
        <f>IF(ISBLANK(LeaveTracker[[#This Row],[Employee Name]]),"-----",VLOOKUP(LeaveTracker[[#This Row],[Employee Name]],Employees[[Employee Name]:[Office]],6))</f>
        <v>REGULAR</v>
      </c>
      <c r="G6279" s="24">
        <v>45098</v>
      </c>
      <c r="H6279" s="24">
        <v>45098</v>
      </c>
      <c r="I6279" s="20" t="s">
        <v>82</v>
      </c>
      <c r="K6279" s="61" t="str">
        <f ca="1">LeaveTracker[[#This Row],[Days]]&amp;" "&amp;LeaveTracker[[#This Row],[Type of Leave]]</f>
        <v>1 VL</v>
      </c>
      <c r="L6279" s="23">
        <f ca="1">NETWORKDAYS(LeaveTracker[[#This Row],[Start Date]],LeaveTracker[[#This Row],[End Date]],lstHolidays)</f>
        <v>1</v>
      </c>
      <c r="M6279" s="27"/>
    </row>
    <row r="6280" spans="1:13" ht="30" customHeight="1" x14ac:dyDescent="0.3">
      <c r="A6280" s="27">
        <f t="shared" si="73"/>
        <v>2467</v>
      </c>
      <c r="B6280" s="31">
        <v>45103</v>
      </c>
      <c r="C6280" s="31">
        <v>45093</v>
      </c>
      <c r="D6280" s="19" t="s">
        <v>693</v>
      </c>
      <c r="E6280" s="19" t="str">
        <f>IF(ISBLANK(LeaveTracker[[#This Row],[Employee Name]]),"-----",VLOOKUP(LeaveTracker[[#This Row],[Employee Name]],Employees[[Employee Name]:[Office]],7))</f>
        <v>VMO</v>
      </c>
      <c r="F6280" s="19" t="str">
        <f>IF(ISBLANK(LeaveTracker[[#This Row],[Employee Name]]),"-----",VLOOKUP(LeaveTracker[[#This Row],[Employee Name]],Employees[[Employee Name]:[Office]],6))</f>
        <v>REGULAR</v>
      </c>
      <c r="G6280" s="24">
        <v>45100</v>
      </c>
      <c r="H6280" s="24">
        <v>45100</v>
      </c>
      <c r="I6280" s="20" t="s">
        <v>82</v>
      </c>
      <c r="K6280" s="61" t="str">
        <f ca="1">LeaveTracker[[#This Row],[Days]]&amp;" "&amp;LeaveTracker[[#This Row],[Type of Leave]]</f>
        <v>1 VL</v>
      </c>
      <c r="L6280" s="23">
        <f ca="1">NETWORKDAYS(LeaveTracker[[#This Row],[Start Date]],LeaveTracker[[#This Row],[End Date]],lstHolidays)</f>
        <v>1</v>
      </c>
      <c r="M6280" s="27"/>
    </row>
    <row r="6281" spans="1:13" ht="30" customHeight="1" x14ac:dyDescent="0.3">
      <c r="A6281" s="27">
        <f t="shared" si="73"/>
        <v>2468</v>
      </c>
      <c r="B6281" s="31">
        <v>45103</v>
      </c>
      <c r="C6281" s="31">
        <v>45093</v>
      </c>
      <c r="D6281" s="19" t="s">
        <v>693</v>
      </c>
      <c r="E6281" s="19" t="str">
        <f>IF(ISBLANK(LeaveTracker[[#This Row],[Employee Name]]),"-----",VLOOKUP(LeaveTracker[[#This Row],[Employee Name]],Employees[[Employee Name]:[Office]],7))</f>
        <v>VMO</v>
      </c>
      <c r="F6281" s="19" t="str">
        <f>IF(ISBLANK(LeaveTracker[[#This Row],[Employee Name]]),"-----",VLOOKUP(LeaveTracker[[#This Row],[Employee Name]],Employees[[Employee Name]:[Office]],6))</f>
        <v>REGULAR</v>
      </c>
      <c r="G6281" s="24">
        <v>45106</v>
      </c>
      <c r="H6281" s="24">
        <v>45106</v>
      </c>
      <c r="I6281" s="20" t="s">
        <v>82</v>
      </c>
      <c r="K6281" s="61" t="str">
        <f ca="1">LeaveTracker[[#This Row],[Days]]&amp;" "&amp;LeaveTracker[[#This Row],[Type of Leave]]</f>
        <v>1 VL</v>
      </c>
      <c r="L6281" s="23">
        <f ca="1">NETWORKDAYS(LeaveTracker[[#This Row],[Start Date]],LeaveTracker[[#This Row],[End Date]],lstHolidays)</f>
        <v>1</v>
      </c>
      <c r="M6281" s="27"/>
    </row>
    <row r="6282" spans="1:13" ht="30" customHeight="1" x14ac:dyDescent="0.3">
      <c r="A6282" s="27">
        <f t="shared" si="73"/>
        <v>2469</v>
      </c>
      <c r="B6282" s="31">
        <v>45103</v>
      </c>
      <c r="C6282" s="31">
        <v>45084</v>
      </c>
      <c r="D6282" s="19" t="s">
        <v>1010</v>
      </c>
      <c r="E6282" s="19" t="str">
        <f>IF(ISBLANK(LeaveTracker[[#This Row],[Employee Name]]),"-----",VLOOKUP(LeaveTracker[[#This Row],[Employee Name]],Employees[[Employee Name]:[Office]],7))</f>
        <v>NUTRITION OFFICE</v>
      </c>
      <c r="F6282" s="19" t="str">
        <f>IF(ISBLANK(LeaveTracker[[#This Row],[Employee Name]]),"-----",VLOOKUP(LeaveTracker[[#This Row],[Employee Name]],Employees[[Employee Name]:[Office]],6))</f>
        <v>REGULAR</v>
      </c>
      <c r="G6282" s="24">
        <v>45107</v>
      </c>
      <c r="H6282" s="24">
        <v>45107</v>
      </c>
      <c r="I6282" s="20" t="s">
        <v>298</v>
      </c>
      <c r="J6282" s="43" t="s">
        <v>1003</v>
      </c>
      <c r="K6282" s="61" t="str">
        <f ca="1">LeaveTracker[[#This Row],[Days]]&amp;" "&amp;LeaveTracker[[#This Row],[Type of Leave]]</f>
        <v>1 OTHER</v>
      </c>
      <c r="L6282" s="23">
        <f ca="1">NETWORKDAYS(LeaveTracker[[#This Row],[Start Date]],LeaveTracker[[#This Row],[End Date]],lstHolidays)</f>
        <v>1</v>
      </c>
      <c r="M6282" s="27"/>
    </row>
    <row r="6283" spans="1:13" ht="30" customHeight="1" x14ac:dyDescent="0.3">
      <c r="A6283" s="27">
        <f t="shared" si="73"/>
        <v>2470</v>
      </c>
      <c r="B6283" s="31">
        <v>45103</v>
      </c>
      <c r="C6283" s="31">
        <v>45096</v>
      </c>
      <c r="D6283" s="19" t="s">
        <v>2239</v>
      </c>
      <c r="E6283" s="19" t="str">
        <f>IF(ISBLANK(LeaveTracker[[#This Row],[Employee Name]]),"-----",VLOOKUP(LeaveTracker[[#This Row],[Employee Name]],Employees[[Employee Name]:[Office]],7))</f>
        <v>ASSESSORS OFFICE</v>
      </c>
      <c r="F6283" s="19">
        <f>IF(ISBLANK(LeaveTracker[[#This Row],[Employee Name]]),"-----",VLOOKUP(LeaveTracker[[#This Row],[Employee Name]],Employees[[Employee Name]:[Office]],6))</f>
        <v>0</v>
      </c>
      <c r="G6283" s="24">
        <v>45093</v>
      </c>
      <c r="H6283" s="24">
        <v>45093</v>
      </c>
      <c r="I6283" s="20" t="s">
        <v>81</v>
      </c>
      <c r="K6283" s="61" t="str">
        <f ca="1">LeaveTracker[[#This Row],[Days]]&amp;" "&amp;LeaveTracker[[#This Row],[Type of Leave]]</f>
        <v>1 SL</v>
      </c>
      <c r="L6283" s="23">
        <f ca="1">NETWORKDAYS(LeaveTracker[[#This Row],[Start Date]],LeaveTracker[[#This Row],[End Date]],lstHolidays)</f>
        <v>1</v>
      </c>
      <c r="M6283" s="27"/>
    </row>
    <row r="6284" spans="1:13" ht="30" customHeight="1" x14ac:dyDescent="0.3">
      <c r="A6284" s="27">
        <f t="shared" si="73"/>
        <v>2471</v>
      </c>
      <c r="B6284" s="31">
        <v>45103</v>
      </c>
      <c r="C6284" s="31">
        <v>45092</v>
      </c>
      <c r="D6284" s="19" t="s">
        <v>849</v>
      </c>
      <c r="E6284" s="19" t="str">
        <f>IF(ISBLANK(LeaveTracker[[#This Row],[Employee Name]]),"-----",VLOOKUP(LeaveTracker[[#This Row],[Employee Name]],Employees[[Employee Name]:[Office]],7))</f>
        <v>MO</v>
      </c>
      <c r="F6284" s="19" t="str">
        <f>IF(ISBLANK(LeaveTracker[[#This Row],[Employee Name]]),"-----",VLOOKUP(LeaveTracker[[#This Row],[Employee Name]],Employees[[Employee Name]:[Office]],6))</f>
        <v>REGULAR</v>
      </c>
      <c r="G6284" s="24">
        <v>45090</v>
      </c>
      <c r="H6284" s="24">
        <v>45091</v>
      </c>
      <c r="I6284" s="20" t="s">
        <v>81</v>
      </c>
      <c r="K6284" s="61" t="str">
        <f ca="1">LeaveTracker[[#This Row],[Days]]&amp;" "&amp;LeaveTracker[[#This Row],[Type of Leave]]</f>
        <v>2 SL</v>
      </c>
      <c r="L6284" s="23">
        <f ca="1">NETWORKDAYS(LeaveTracker[[#This Row],[Start Date]],LeaveTracker[[#This Row],[End Date]],lstHolidays)</f>
        <v>2</v>
      </c>
      <c r="M6284" s="27"/>
    </row>
    <row r="6285" spans="1:13" ht="30" customHeight="1" x14ac:dyDescent="0.3">
      <c r="A6285" s="27">
        <f t="shared" si="73"/>
        <v>2472</v>
      </c>
      <c r="B6285" s="31">
        <v>45103</v>
      </c>
      <c r="C6285" s="31">
        <v>45096</v>
      </c>
      <c r="D6285" s="19" t="s">
        <v>779</v>
      </c>
      <c r="E6285" s="19" t="str">
        <f>IF(ISBLANK(LeaveTracker[[#This Row],[Employee Name]]),"-----",VLOOKUP(LeaveTracker[[#This Row],[Employee Name]],Employees[[Employee Name]:[Office]],7))</f>
        <v>AGRICULTURE OFFICE</v>
      </c>
      <c r="F6285" s="19" t="str">
        <f>IF(ISBLANK(LeaveTracker[[#This Row],[Employee Name]]),"-----",VLOOKUP(LeaveTracker[[#This Row],[Employee Name]],Employees[[Employee Name]:[Office]],6))</f>
        <v>REGULAR</v>
      </c>
      <c r="G6285" s="24">
        <v>45091</v>
      </c>
      <c r="H6285" s="24">
        <v>45093</v>
      </c>
      <c r="I6285" s="20" t="s">
        <v>81</v>
      </c>
      <c r="K6285" s="61" t="str">
        <f ca="1">LeaveTracker[[#This Row],[Days]]&amp;" "&amp;LeaveTracker[[#This Row],[Type of Leave]]</f>
        <v>3 SL</v>
      </c>
      <c r="L6285" s="23">
        <f ca="1">NETWORKDAYS(LeaveTracker[[#This Row],[Start Date]],LeaveTracker[[#This Row],[End Date]],lstHolidays)</f>
        <v>3</v>
      </c>
      <c r="M6285" s="27"/>
    </row>
    <row r="6286" spans="1:13" ht="30" customHeight="1" x14ac:dyDescent="0.3">
      <c r="A6286" s="27">
        <f t="shared" si="73"/>
        <v>2473</v>
      </c>
      <c r="B6286" s="31">
        <v>45103</v>
      </c>
      <c r="C6286" s="31">
        <v>45096</v>
      </c>
      <c r="D6286" s="19" t="s">
        <v>2017</v>
      </c>
      <c r="E6286" s="19" t="str">
        <f>IF(ISBLANK(LeaveTracker[[#This Row],[Employee Name]]),"-----",VLOOKUP(LeaveTracker[[#This Row],[Employee Name]],Employees[[Employee Name]:[Office]],7))</f>
        <v>HRMO</v>
      </c>
      <c r="F6286" s="19" t="str">
        <f>IF(ISBLANK(LeaveTracker[[#This Row],[Employee Name]]),"-----",VLOOKUP(LeaveTracker[[#This Row],[Employee Name]],Employees[[Employee Name]:[Office]],6))</f>
        <v>REGULAR</v>
      </c>
      <c r="G6286" s="24">
        <v>45092</v>
      </c>
      <c r="H6286" s="24">
        <v>45092</v>
      </c>
      <c r="I6286" s="20" t="s">
        <v>81</v>
      </c>
      <c r="K6286" s="61" t="str">
        <f ca="1">LeaveTracker[[#This Row],[Days]]&amp;" "&amp;LeaveTracker[[#This Row],[Type of Leave]]</f>
        <v>1 SL</v>
      </c>
      <c r="L6286" s="23">
        <f ca="1">NETWORKDAYS(LeaveTracker[[#This Row],[Start Date]],LeaveTracker[[#This Row],[End Date]],lstHolidays)</f>
        <v>1</v>
      </c>
      <c r="M6286" s="27"/>
    </row>
    <row r="6287" spans="1:13" ht="30" customHeight="1" x14ac:dyDescent="0.3">
      <c r="A6287" s="27">
        <f t="shared" si="73"/>
        <v>2474</v>
      </c>
      <c r="B6287" s="31">
        <v>45103</v>
      </c>
      <c r="C6287" s="31">
        <v>45096</v>
      </c>
      <c r="D6287" s="19" t="s">
        <v>121</v>
      </c>
      <c r="E6287" s="19" t="str">
        <f>IF(ISBLANK(LeaveTracker[[#This Row],[Employee Name]]),"-----",VLOOKUP(LeaveTracker[[#This Row],[Employee Name]],Employees[[Employee Name]:[Office]],7))</f>
        <v>CHARACTER OFFICE</v>
      </c>
      <c r="F6287" s="19" t="str">
        <f>IF(ISBLANK(LeaveTracker[[#This Row],[Employee Name]]),"-----",VLOOKUP(LeaveTracker[[#This Row],[Employee Name]],Employees[[Employee Name]:[Office]],6))</f>
        <v>REGULAR</v>
      </c>
      <c r="G6287" s="24">
        <v>45093</v>
      </c>
      <c r="H6287" s="24">
        <v>45093</v>
      </c>
      <c r="I6287" s="20" t="s">
        <v>81</v>
      </c>
      <c r="K6287" s="61" t="str">
        <f ca="1">LeaveTracker[[#This Row],[Days]]&amp;" "&amp;LeaveTracker[[#This Row],[Type of Leave]]</f>
        <v>1 SL</v>
      </c>
      <c r="L6287" s="23">
        <f ca="1">NETWORKDAYS(LeaveTracker[[#This Row],[Start Date]],LeaveTracker[[#This Row],[End Date]],lstHolidays)</f>
        <v>1</v>
      </c>
      <c r="M6287" s="27"/>
    </row>
    <row r="6288" spans="1:13" ht="30" customHeight="1" x14ac:dyDescent="0.3">
      <c r="A6288" s="27">
        <f t="shared" si="73"/>
        <v>2475</v>
      </c>
      <c r="B6288" s="31">
        <v>45103</v>
      </c>
      <c r="C6288" s="31">
        <v>45096</v>
      </c>
      <c r="D6288" s="19" t="s">
        <v>626</v>
      </c>
      <c r="E6288" s="19" t="str">
        <f>IF(ISBLANK(LeaveTracker[[#This Row],[Employee Name]]),"-----",VLOOKUP(LeaveTracker[[#This Row],[Employee Name]],Employees[[Employee Name]:[Office]],7))</f>
        <v>EEO/ CITY MARKET</v>
      </c>
      <c r="F6288" s="19" t="str">
        <f>IF(ISBLANK(LeaveTracker[[#This Row],[Employee Name]]),"-----",VLOOKUP(LeaveTracker[[#This Row],[Employee Name]],Employees[[Employee Name]:[Office]],6))</f>
        <v>REGULAR</v>
      </c>
      <c r="G6288" s="24">
        <v>45094</v>
      </c>
      <c r="H6288" s="24">
        <v>45094</v>
      </c>
      <c r="I6288" s="20" t="s">
        <v>81</v>
      </c>
      <c r="K6288" s="61" t="str">
        <f ca="1">LeaveTracker[[#This Row],[Days]]&amp;" "&amp;LeaveTracker[[#This Row],[Type of Leave]]</f>
        <v>0 SL</v>
      </c>
      <c r="L6288" s="23">
        <f ca="1">NETWORKDAYS(LeaveTracker[[#This Row],[Start Date]],LeaveTracker[[#This Row],[End Date]],lstHolidays)</f>
        <v>0</v>
      </c>
      <c r="M6288" s="27"/>
    </row>
    <row r="6289" spans="1:13" ht="30" customHeight="1" x14ac:dyDescent="0.3">
      <c r="A6289" s="27">
        <f t="shared" si="73"/>
        <v>2476</v>
      </c>
      <c r="B6289" s="31">
        <v>45103</v>
      </c>
      <c r="C6289" s="31">
        <v>45093</v>
      </c>
      <c r="D6289" s="19" t="s">
        <v>1014</v>
      </c>
      <c r="E6289" s="19" t="str">
        <f>IF(ISBLANK(LeaveTracker[[#This Row],[Employee Name]]),"-----",VLOOKUP(LeaveTracker[[#This Row],[Employee Name]],Employees[[Employee Name]:[Office]],7))</f>
        <v>CSWDO</v>
      </c>
      <c r="F6289" s="19" t="str">
        <f>IF(ISBLANK(LeaveTracker[[#This Row],[Employee Name]]),"-----",VLOOKUP(LeaveTracker[[#This Row],[Employee Name]],Employees[[Employee Name]:[Office]],6))</f>
        <v>REGULAR</v>
      </c>
      <c r="G6289" s="24">
        <v>45092</v>
      </c>
      <c r="H6289" s="24">
        <v>45092</v>
      </c>
      <c r="I6289" s="20" t="s">
        <v>81</v>
      </c>
      <c r="K6289" s="61" t="str">
        <f ca="1">LeaveTracker[[#This Row],[Days]]&amp;" "&amp;LeaveTracker[[#This Row],[Type of Leave]]</f>
        <v>1 SL</v>
      </c>
      <c r="L6289" s="23">
        <f ca="1">NETWORKDAYS(LeaveTracker[[#This Row],[Start Date]],LeaveTracker[[#This Row],[End Date]],lstHolidays)</f>
        <v>1</v>
      </c>
      <c r="M6289" s="27"/>
    </row>
    <row r="6290" spans="1:13" ht="30" customHeight="1" x14ac:dyDescent="0.3">
      <c r="A6290" s="27">
        <f t="shared" si="73"/>
        <v>2477</v>
      </c>
      <c r="B6290" s="31">
        <v>45104</v>
      </c>
      <c r="C6290" s="31">
        <v>45099</v>
      </c>
      <c r="D6290" s="19" t="s">
        <v>572</v>
      </c>
      <c r="E6290" s="19" t="str">
        <f>IF(ISBLANK(LeaveTracker[[#This Row],[Employee Name]]),"-----",VLOOKUP(LeaveTracker[[#This Row],[Employee Name]],Employees[[Employee Name]:[Office]],7))</f>
        <v>CCT</v>
      </c>
      <c r="F6290" s="19" t="str">
        <f>IF(ISBLANK(LeaveTracker[[#This Row],[Employee Name]]),"-----",VLOOKUP(LeaveTracker[[#This Row],[Employee Name]],Employees[[Employee Name]:[Office]],6))</f>
        <v>REGULAR</v>
      </c>
      <c r="G6290" s="24">
        <v>45097</v>
      </c>
      <c r="H6290" s="24">
        <v>45097</v>
      </c>
      <c r="I6290" s="20" t="s">
        <v>81</v>
      </c>
      <c r="K6290" s="61" t="str">
        <f ca="1">LeaveTracker[[#This Row],[Days]]&amp;" "&amp;LeaveTracker[[#This Row],[Type of Leave]]</f>
        <v>1 SL</v>
      </c>
      <c r="L6290" s="23">
        <f ca="1">NETWORKDAYS(LeaveTracker[[#This Row],[Start Date]],LeaveTracker[[#This Row],[End Date]],lstHolidays)</f>
        <v>1</v>
      </c>
      <c r="M6290" s="27"/>
    </row>
    <row r="6291" spans="1:13" ht="30" customHeight="1" x14ac:dyDescent="0.3">
      <c r="A6291" s="27">
        <f t="shared" si="73"/>
        <v>2478</v>
      </c>
      <c r="B6291" s="31">
        <v>45104</v>
      </c>
      <c r="C6291" s="31">
        <v>45099</v>
      </c>
      <c r="D6291" s="19" t="s">
        <v>1080</v>
      </c>
      <c r="E6291" s="19" t="str">
        <f>IF(ISBLANK(LeaveTracker[[#This Row],[Employee Name]]),"-----",VLOOKUP(LeaveTracker[[#This Row],[Employee Name]],Employees[[Employee Name]:[Office]],7))</f>
        <v>CTO</v>
      </c>
      <c r="F6291" s="19" t="str">
        <f>IF(ISBLANK(LeaveTracker[[#This Row],[Employee Name]]),"-----",VLOOKUP(LeaveTracker[[#This Row],[Employee Name]],Employees[[Employee Name]:[Office]],6))</f>
        <v>REGULAR</v>
      </c>
      <c r="G6291" s="24">
        <v>45104</v>
      </c>
      <c r="H6291" s="24">
        <v>45104</v>
      </c>
      <c r="I6291" s="20" t="s">
        <v>298</v>
      </c>
      <c r="K6291" s="61" t="str">
        <f ca="1">LeaveTracker[[#This Row],[Days]]&amp;" "&amp;LeaveTracker[[#This Row],[Type of Leave]]</f>
        <v>1 OTHER</v>
      </c>
      <c r="L6291" s="23">
        <f ca="1">NETWORKDAYS(LeaveTracker[[#This Row],[Start Date]],LeaveTracker[[#This Row],[End Date]],lstHolidays)</f>
        <v>1</v>
      </c>
      <c r="M6291" s="27"/>
    </row>
    <row r="6292" spans="1:13" ht="30" customHeight="1" x14ac:dyDescent="0.3">
      <c r="A6292" s="27">
        <f t="shared" si="73"/>
        <v>2479</v>
      </c>
      <c r="B6292" s="31">
        <v>45104</v>
      </c>
      <c r="C6292" s="31">
        <v>45096</v>
      </c>
      <c r="D6292" s="19" t="s">
        <v>1947</v>
      </c>
      <c r="E6292" s="19" t="str">
        <f>IF(ISBLANK(LeaveTracker[[#This Row],[Employee Name]]),"-----",VLOOKUP(LeaveTracker[[#This Row],[Employee Name]],Employees[[Employee Name]:[Office]],7))</f>
        <v>CSU</v>
      </c>
      <c r="F6292" s="19" t="str">
        <f>IF(ISBLANK(LeaveTracker[[#This Row],[Employee Name]]),"-----",VLOOKUP(LeaveTracker[[#This Row],[Employee Name]],Employees[[Employee Name]:[Office]],6))</f>
        <v>CASUAL</v>
      </c>
      <c r="G6292" s="24">
        <v>45093</v>
      </c>
      <c r="H6292" s="24">
        <v>45093</v>
      </c>
      <c r="I6292" s="20" t="s">
        <v>81</v>
      </c>
      <c r="K6292" s="61" t="str">
        <f ca="1">LeaveTracker[[#This Row],[Days]]&amp;" "&amp;LeaveTracker[[#This Row],[Type of Leave]]</f>
        <v>1 SL</v>
      </c>
      <c r="L6292" s="23">
        <f ca="1">NETWORKDAYS(LeaveTracker[[#This Row],[Start Date]],LeaveTracker[[#This Row],[End Date]],lstHolidays)</f>
        <v>1</v>
      </c>
      <c r="M6292" s="27"/>
    </row>
    <row r="6293" spans="1:13" ht="30" customHeight="1" x14ac:dyDescent="0.3">
      <c r="A6293" s="27">
        <f t="shared" si="73"/>
        <v>2480</v>
      </c>
      <c r="B6293" s="31">
        <v>45104</v>
      </c>
      <c r="C6293" s="31">
        <v>45099</v>
      </c>
      <c r="D6293" s="19" t="s">
        <v>2296</v>
      </c>
      <c r="E6293" s="19" t="str">
        <f>IF(ISBLANK(LeaveTracker[[#This Row],[Employee Name]]),"-----",VLOOKUP(LeaveTracker[[#This Row],[Employee Name]],Employees[[Employee Name]:[Office]],7))</f>
        <v>PICNIC GROVE</v>
      </c>
      <c r="F6293" s="19">
        <f>IF(ISBLANK(LeaveTracker[[#This Row],[Employee Name]]),"-----",VLOOKUP(LeaveTracker[[#This Row],[Employee Name]],Employees[[Employee Name]:[Office]],6))</f>
        <v>0</v>
      </c>
      <c r="G6293" s="24">
        <v>45123</v>
      </c>
      <c r="H6293" s="24">
        <v>45138</v>
      </c>
      <c r="I6293" s="20" t="s">
        <v>82</v>
      </c>
      <c r="K6293" s="61" t="str">
        <f ca="1">LeaveTracker[[#This Row],[Days]]&amp;" "&amp;LeaveTracker[[#This Row],[Type of Leave]]</f>
        <v>11 VL</v>
      </c>
      <c r="L6293" s="23">
        <f ca="1">NETWORKDAYS(LeaveTracker[[#This Row],[Start Date]],LeaveTracker[[#This Row],[End Date]],lstHolidays)</f>
        <v>11</v>
      </c>
      <c r="M6293" s="27"/>
    </row>
    <row r="6294" spans="1:13" ht="30" customHeight="1" x14ac:dyDescent="0.3">
      <c r="A6294" s="27">
        <f t="shared" si="73"/>
        <v>2481</v>
      </c>
      <c r="B6294" s="31">
        <v>45104</v>
      </c>
      <c r="C6294" s="31">
        <v>45098</v>
      </c>
      <c r="D6294" s="19" t="s">
        <v>2244</v>
      </c>
      <c r="E6294" s="19" t="str">
        <f>IF(ISBLANK(LeaveTracker[[#This Row],[Employee Name]]),"-----",VLOOKUP(LeaveTracker[[#This Row],[Employee Name]],Employees[[Employee Name]:[Office]],7))</f>
        <v>PICNIC GROVE</v>
      </c>
      <c r="F6294" s="19">
        <f>IF(ISBLANK(LeaveTracker[[#This Row],[Employee Name]]),"-----",VLOOKUP(LeaveTracker[[#This Row],[Employee Name]],Employees[[Employee Name]:[Office]],6))</f>
        <v>0</v>
      </c>
      <c r="G6294" s="24">
        <v>45124</v>
      </c>
      <c r="H6294" s="24">
        <v>45128</v>
      </c>
      <c r="I6294" s="20" t="s">
        <v>82</v>
      </c>
      <c r="K6294" s="61" t="str">
        <f ca="1">LeaveTracker[[#This Row],[Days]]&amp;" "&amp;LeaveTracker[[#This Row],[Type of Leave]]</f>
        <v>5 VL</v>
      </c>
      <c r="L6294" s="23">
        <f ca="1">NETWORKDAYS(LeaveTracker[[#This Row],[Start Date]],LeaveTracker[[#This Row],[End Date]],lstHolidays)</f>
        <v>5</v>
      </c>
      <c r="M6294" s="27"/>
    </row>
    <row r="6295" spans="1:13" ht="30" customHeight="1" x14ac:dyDescent="0.3">
      <c r="A6295" s="27">
        <f t="shared" si="73"/>
        <v>2482</v>
      </c>
      <c r="B6295" s="31">
        <v>45104</v>
      </c>
      <c r="C6295" s="31">
        <v>45098</v>
      </c>
      <c r="D6295" s="19" t="s">
        <v>2244</v>
      </c>
      <c r="E6295" s="19" t="str">
        <f>IF(ISBLANK(LeaveTracker[[#This Row],[Employee Name]]),"-----",VLOOKUP(LeaveTracker[[#This Row],[Employee Name]],Employees[[Employee Name]:[Office]],7))</f>
        <v>PICNIC GROVE</v>
      </c>
      <c r="F6295" s="19">
        <f>IF(ISBLANK(LeaveTracker[[#This Row],[Employee Name]]),"-----",VLOOKUP(LeaveTracker[[#This Row],[Employee Name]],Employees[[Employee Name]:[Office]],6))</f>
        <v>0</v>
      </c>
      <c r="G6295" s="24">
        <v>45131</v>
      </c>
      <c r="H6295" s="24">
        <v>45135</v>
      </c>
      <c r="I6295" s="20" t="s">
        <v>82</v>
      </c>
      <c r="K6295" s="61" t="str">
        <f ca="1">LeaveTracker[[#This Row],[Days]]&amp;" "&amp;LeaveTracker[[#This Row],[Type of Leave]]</f>
        <v>5 VL</v>
      </c>
      <c r="L6295" s="23">
        <f ca="1">NETWORKDAYS(LeaveTracker[[#This Row],[Start Date]],LeaveTracker[[#This Row],[End Date]],lstHolidays)</f>
        <v>5</v>
      </c>
      <c r="M6295" s="27"/>
    </row>
    <row r="6296" spans="1:13" ht="30" customHeight="1" x14ac:dyDescent="0.3">
      <c r="A6296" s="27">
        <f t="shared" si="73"/>
        <v>2483</v>
      </c>
      <c r="B6296" s="31">
        <v>45104</v>
      </c>
      <c r="C6296" s="31">
        <v>45098</v>
      </c>
      <c r="D6296" s="19" t="s">
        <v>2244</v>
      </c>
      <c r="E6296" s="19" t="str">
        <f>IF(ISBLANK(LeaveTracker[[#This Row],[Employee Name]]),"-----",VLOOKUP(LeaveTracker[[#This Row],[Employee Name]],Employees[[Employee Name]:[Office]],7))</f>
        <v>PICNIC GROVE</v>
      </c>
      <c r="F6296" s="19">
        <f>IF(ISBLANK(LeaveTracker[[#This Row],[Employee Name]]),"-----",VLOOKUP(LeaveTracker[[#This Row],[Employee Name]],Employees[[Employee Name]:[Office]],6))</f>
        <v>0</v>
      </c>
      <c r="G6296" s="21">
        <v>45138</v>
      </c>
      <c r="H6296" s="21">
        <v>45138</v>
      </c>
      <c r="I6296" s="20" t="s">
        <v>82</v>
      </c>
      <c r="K6296" s="61" t="str">
        <f ca="1">LeaveTracker[[#This Row],[Days]]&amp;" "&amp;LeaveTracker[[#This Row],[Type of Leave]]</f>
        <v>1 VL</v>
      </c>
      <c r="L6296" s="23">
        <f ca="1">NETWORKDAYS(LeaveTracker[[#This Row],[Start Date]],LeaveTracker[[#This Row],[End Date]],lstHolidays)</f>
        <v>1</v>
      </c>
      <c r="M6296" s="27"/>
    </row>
    <row r="6297" spans="1:13" ht="30" customHeight="1" x14ac:dyDescent="0.3">
      <c r="A6297" s="27">
        <f t="shared" si="73"/>
        <v>2484</v>
      </c>
      <c r="B6297" s="31">
        <v>45104</v>
      </c>
      <c r="C6297" s="31">
        <v>45100</v>
      </c>
      <c r="D6297" s="19" t="s">
        <v>1895</v>
      </c>
      <c r="E6297" s="19" t="str">
        <f>IF(ISBLANK(LeaveTracker[[#This Row],[Employee Name]]),"-----",VLOOKUP(LeaveTracker[[#This Row],[Employee Name]],Employees[[Employee Name]:[Office]],7))</f>
        <v>CTO-LICENSE</v>
      </c>
      <c r="F6297" s="19" t="str">
        <f>IF(ISBLANK(LeaveTracker[[#This Row],[Employee Name]]),"-----",VLOOKUP(LeaveTracker[[#This Row],[Employee Name]],Employees[[Employee Name]:[Office]],6))</f>
        <v>CASUAL</v>
      </c>
      <c r="G6297" s="24">
        <v>45076</v>
      </c>
      <c r="H6297" s="24">
        <v>45077</v>
      </c>
      <c r="I6297" s="20" t="s">
        <v>81</v>
      </c>
      <c r="K6297" s="61" t="str">
        <f ca="1">LeaveTracker[[#This Row],[Days]]&amp;" "&amp;LeaveTracker[[#This Row],[Type of Leave]]</f>
        <v>2 SL</v>
      </c>
      <c r="L6297" s="23">
        <f ca="1">NETWORKDAYS(LeaveTracker[[#This Row],[Start Date]],LeaveTracker[[#This Row],[End Date]],lstHolidays)</f>
        <v>2</v>
      </c>
      <c r="M6297" s="27"/>
    </row>
    <row r="6298" spans="1:13" ht="30" customHeight="1" x14ac:dyDescent="0.3">
      <c r="A6298" s="27">
        <f t="shared" si="73"/>
        <v>2485</v>
      </c>
      <c r="B6298" s="31">
        <v>45104</v>
      </c>
      <c r="C6298" s="31">
        <v>45100</v>
      </c>
      <c r="D6298" s="19" t="s">
        <v>1895</v>
      </c>
      <c r="E6298" s="19" t="str">
        <f>IF(ISBLANK(LeaveTracker[[#This Row],[Employee Name]]),"-----",VLOOKUP(LeaveTracker[[#This Row],[Employee Name]],Employees[[Employee Name]:[Office]],7))</f>
        <v>CTO-LICENSE</v>
      </c>
      <c r="F6298" s="19" t="str">
        <f>IF(ISBLANK(LeaveTracker[[#This Row],[Employee Name]]),"-----",VLOOKUP(LeaveTracker[[#This Row],[Employee Name]],Employees[[Employee Name]:[Office]],6))</f>
        <v>CASUAL</v>
      </c>
      <c r="G6298" s="24">
        <v>45078</v>
      </c>
      <c r="H6298" s="24">
        <v>45079</v>
      </c>
      <c r="I6298" s="20" t="s">
        <v>81</v>
      </c>
      <c r="K6298" s="61" t="str">
        <f ca="1">LeaveTracker[[#This Row],[Days]]&amp;" "&amp;LeaveTracker[[#This Row],[Type of Leave]]</f>
        <v>2 SL</v>
      </c>
      <c r="L6298" s="23">
        <f ca="1">NETWORKDAYS(LeaveTracker[[#This Row],[Start Date]],LeaveTracker[[#This Row],[End Date]],lstHolidays)</f>
        <v>2</v>
      </c>
      <c r="M6298" s="27"/>
    </row>
    <row r="6299" spans="1:13" ht="30" customHeight="1" x14ac:dyDescent="0.3">
      <c r="A6299" s="27">
        <f t="shared" si="73"/>
        <v>2486</v>
      </c>
      <c r="B6299" s="31">
        <v>45104</v>
      </c>
      <c r="C6299" s="31">
        <v>45100</v>
      </c>
      <c r="D6299" s="19" t="s">
        <v>1895</v>
      </c>
      <c r="E6299" s="19" t="str">
        <f>IF(ISBLANK(LeaveTracker[[#This Row],[Employee Name]]),"-----",VLOOKUP(LeaveTracker[[#This Row],[Employee Name]],Employees[[Employee Name]:[Office]],7))</f>
        <v>CTO-LICENSE</v>
      </c>
      <c r="F6299" s="19" t="str">
        <f>IF(ISBLANK(LeaveTracker[[#This Row],[Employee Name]]),"-----",VLOOKUP(LeaveTracker[[#This Row],[Employee Name]],Employees[[Employee Name]:[Office]],6))</f>
        <v>CASUAL</v>
      </c>
      <c r="G6299" s="24">
        <v>45082</v>
      </c>
      <c r="H6299" s="24">
        <v>45086</v>
      </c>
      <c r="I6299" s="20" t="s">
        <v>81</v>
      </c>
      <c r="K6299" s="61" t="str">
        <f ca="1">LeaveTracker[[#This Row],[Days]]&amp;" "&amp;LeaveTracker[[#This Row],[Type of Leave]]</f>
        <v>5 SL</v>
      </c>
      <c r="L6299" s="23">
        <f ca="1">NETWORKDAYS(LeaveTracker[[#This Row],[Start Date]],LeaveTracker[[#This Row],[End Date]],lstHolidays)</f>
        <v>5</v>
      </c>
      <c r="M6299" s="27"/>
    </row>
    <row r="6300" spans="1:13" ht="30" customHeight="1" x14ac:dyDescent="0.3">
      <c r="A6300" s="27">
        <f t="shared" si="73"/>
        <v>2487</v>
      </c>
      <c r="B6300" s="31">
        <v>45104</v>
      </c>
      <c r="C6300" s="31">
        <v>45100</v>
      </c>
      <c r="D6300" s="19" t="s">
        <v>1895</v>
      </c>
      <c r="E6300" s="19" t="str">
        <f>IF(ISBLANK(LeaveTracker[[#This Row],[Employee Name]]),"-----",VLOOKUP(LeaveTracker[[#This Row],[Employee Name]],Employees[[Employee Name]:[Office]],7))</f>
        <v>CTO-LICENSE</v>
      </c>
      <c r="F6300" s="19" t="str">
        <f>IF(ISBLANK(LeaveTracker[[#This Row],[Employee Name]]),"-----",VLOOKUP(LeaveTracker[[#This Row],[Employee Name]],Employees[[Employee Name]:[Office]],6))</f>
        <v>CASUAL</v>
      </c>
      <c r="G6300" s="24">
        <v>45090</v>
      </c>
      <c r="H6300" s="24">
        <v>45093</v>
      </c>
      <c r="I6300" s="20" t="s">
        <v>81</v>
      </c>
      <c r="K6300" s="61" t="str">
        <f ca="1">LeaveTracker[[#This Row],[Days]]&amp;" "&amp;LeaveTracker[[#This Row],[Type of Leave]]</f>
        <v>4 SL</v>
      </c>
      <c r="L6300" s="23">
        <f ca="1">NETWORKDAYS(LeaveTracker[[#This Row],[Start Date]],LeaveTracker[[#This Row],[End Date]],lstHolidays)</f>
        <v>4</v>
      </c>
      <c r="M6300" s="27"/>
    </row>
    <row r="6301" spans="1:13" ht="30" customHeight="1" x14ac:dyDescent="0.3">
      <c r="A6301" s="27">
        <f t="shared" si="73"/>
        <v>2488</v>
      </c>
      <c r="B6301" s="31">
        <v>45104</v>
      </c>
      <c r="C6301" s="31">
        <v>45100</v>
      </c>
      <c r="D6301" s="19" t="s">
        <v>1895</v>
      </c>
      <c r="E6301" s="19" t="str">
        <f>IF(ISBLANK(LeaveTracker[[#This Row],[Employee Name]]),"-----",VLOOKUP(LeaveTracker[[#This Row],[Employee Name]],Employees[[Employee Name]:[Office]],7))</f>
        <v>CTO-LICENSE</v>
      </c>
      <c r="F6301" s="19" t="str">
        <f>IF(ISBLANK(LeaveTracker[[#This Row],[Employee Name]]),"-----",VLOOKUP(LeaveTracker[[#This Row],[Employee Name]],Employees[[Employee Name]:[Office]],6))</f>
        <v>CASUAL</v>
      </c>
      <c r="G6301" s="24">
        <v>45096</v>
      </c>
      <c r="H6301" s="24">
        <v>45097</v>
      </c>
      <c r="I6301" s="20" t="s">
        <v>81</v>
      </c>
      <c r="K6301" s="61" t="str">
        <f ca="1">LeaveTracker[[#This Row],[Days]]&amp;" "&amp;LeaveTracker[[#This Row],[Type of Leave]]</f>
        <v>2 SL</v>
      </c>
      <c r="L6301" s="23">
        <f ca="1">NETWORKDAYS(LeaveTracker[[#This Row],[Start Date]],LeaveTracker[[#This Row],[End Date]],lstHolidays)</f>
        <v>2</v>
      </c>
      <c r="M6301" s="27"/>
    </row>
    <row r="6302" spans="1:13" ht="30" customHeight="1" x14ac:dyDescent="0.3">
      <c r="A6302" s="27">
        <f t="shared" si="73"/>
        <v>2489</v>
      </c>
      <c r="B6302" s="31">
        <v>45104</v>
      </c>
      <c r="C6302" s="31">
        <v>45100</v>
      </c>
      <c r="D6302" s="19" t="s">
        <v>1895</v>
      </c>
      <c r="E6302" s="19" t="str">
        <f>IF(ISBLANK(LeaveTracker[[#This Row],[Employee Name]]),"-----",VLOOKUP(LeaveTracker[[#This Row],[Employee Name]],Employees[[Employee Name]:[Office]],7))</f>
        <v>CTO-LICENSE</v>
      </c>
      <c r="F6302" s="19" t="str">
        <f>IF(ISBLANK(LeaveTracker[[#This Row],[Employee Name]]),"-----",VLOOKUP(LeaveTracker[[#This Row],[Employee Name]],Employees[[Employee Name]:[Office]],6))</f>
        <v>CASUAL</v>
      </c>
      <c r="G6302" s="24">
        <v>45099</v>
      </c>
      <c r="H6302" s="24">
        <v>45099</v>
      </c>
      <c r="I6302" s="20" t="s">
        <v>81</v>
      </c>
      <c r="K6302" s="61" t="str">
        <f ca="1">LeaveTracker[[#This Row],[Days]]&amp;" "&amp;LeaveTracker[[#This Row],[Type of Leave]]</f>
        <v>1 SL</v>
      </c>
      <c r="L6302" s="23">
        <f ca="1">NETWORKDAYS(LeaveTracker[[#This Row],[Start Date]],LeaveTracker[[#This Row],[End Date]],lstHolidays)</f>
        <v>1</v>
      </c>
      <c r="M6302" s="27"/>
    </row>
    <row r="6303" spans="1:13" ht="30" customHeight="1" x14ac:dyDescent="0.3">
      <c r="A6303" s="27">
        <f t="shared" si="73"/>
        <v>2490</v>
      </c>
      <c r="B6303" s="31">
        <v>45104</v>
      </c>
      <c r="C6303" s="31">
        <v>45097</v>
      </c>
      <c r="D6303" s="19" t="s">
        <v>1744</v>
      </c>
      <c r="E6303" s="19" t="str">
        <f>IF(ISBLANK(LeaveTracker[[#This Row],[Employee Name]]),"-----",VLOOKUP(LeaveTracker[[#This Row],[Employee Name]],Employees[[Employee Name]:[Office]],7))</f>
        <v>LCR</v>
      </c>
      <c r="F6303" s="19" t="str">
        <f>IF(ISBLANK(LeaveTracker[[#This Row],[Employee Name]]),"-----",VLOOKUP(LeaveTracker[[#This Row],[Employee Name]],Employees[[Employee Name]:[Office]],6))</f>
        <v>CASUAL</v>
      </c>
      <c r="G6303" s="24">
        <v>45096</v>
      </c>
      <c r="H6303" s="24">
        <v>45096</v>
      </c>
      <c r="I6303" s="20" t="s">
        <v>298</v>
      </c>
      <c r="K6303" s="61" t="str">
        <f ca="1">LeaveTracker[[#This Row],[Days]]&amp;" "&amp;LeaveTracker[[#This Row],[Type of Leave]]</f>
        <v>1 OTHER</v>
      </c>
      <c r="L6303" s="23">
        <f ca="1">NETWORKDAYS(LeaveTracker[[#This Row],[Start Date]],LeaveTracker[[#This Row],[End Date]],lstHolidays)</f>
        <v>1</v>
      </c>
      <c r="M6303" s="27"/>
    </row>
    <row r="6304" spans="1:13" ht="30" customHeight="1" x14ac:dyDescent="0.3">
      <c r="A6304" s="27">
        <f t="shared" si="73"/>
        <v>2491</v>
      </c>
      <c r="B6304" s="31">
        <v>45104</v>
      </c>
      <c r="C6304" s="31">
        <v>45100</v>
      </c>
      <c r="D6304" s="19" t="s">
        <v>2202</v>
      </c>
      <c r="E6304" s="19" t="str">
        <f>IF(ISBLANK(LeaveTracker[[#This Row],[Employee Name]]),"-----",VLOOKUP(LeaveTracker[[#This Row],[Employee Name]],Employees[[Employee Name]:[Office]],7))</f>
        <v>HALL OF JUSTICE</v>
      </c>
      <c r="F6304" s="19">
        <f>IF(ISBLANK(LeaveTracker[[#This Row],[Employee Name]]),"-----",VLOOKUP(LeaveTracker[[#This Row],[Employee Name]],Employees[[Employee Name]:[Office]],6))</f>
        <v>0</v>
      </c>
      <c r="G6304" s="24">
        <v>45097</v>
      </c>
      <c r="H6304" s="24">
        <v>45097</v>
      </c>
      <c r="I6304" s="20" t="s">
        <v>81</v>
      </c>
      <c r="K6304" s="61" t="str">
        <f ca="1">LeaveTracker[[#This Row],[Days]]&amp;" "&amp;LeaveTracker[[#This Row],[Type of Leave]]</f>
        <v>1 SL</v>
      </c>
      <c r="L6304" s="23">
        <f ca="1">NETWORKDAYS(LeaveTracker[[#This Row],[Start Date]],LeaveTracker[[#This Row],[End Date]],lstHolidays)</f>
        <v>1</v>
      </c>
      <c r="M6304" s="27"/>
    </row>
    <row r="6305" spans="1:13" ht="30" customHeight="1" x14ac:dyDescent="0.3">
      <c r="A6305" s="27">
        <f t="shared" si="73"/>
        <v>2492</v>
      </c>
      <c r="B6305" s="31">
        <v>45104</v>
      </c>
      <c r="C6305" s="31">
        <v>45091</v>
      </c>
      <c r="D6305" s="19" t="s">
        <v>2202</v>
      </c>
      <c r="E6305" s="19" t="str">
        <f>IF(ISBLANK(LeaveTracker[[#This Row],[Employee Name]]),"-----",VLOOKUP(LeaveTracker[[#This Row],[Employee Name]],Employees[[Employee Name]:[Office]],7))</f>
        <v>HALL OF JUSTICE</v>
      </c>
      <c r="F6305" s="19">
        <f>IF(ISBLANK(LeaveTracker[[#This Row],[Employee Name]]),"-----",VLOOKUP(LeaveTracker[[#This Row],[Employee Name]],Employees[[Employee Name]:[Office]],6))</f>
        <v>0</v>
      </c>
      <c r="G6305" s="24">
        <v>45090</v>
      </c>
      <c r="H6305" s="21">
        <v>45090</v>
      </c>
      <c r="I6305" s="20" t="s">
        <v>81</v>
      </c>
      <c r="K6305" s="61" t="str">
        <f ca="1">LeaveTracker[[#This Row],[Days]]&amp;" "&amp;LeaveTracker[[#This Row],[Type of Leave]]</f>
        <v>1 SL</v>
      </c>
      <c r="L6305" s="23">
        <f ca="1">NETWORKDAYS(LeaveTracker[[#This Row],[Start Date]],LeaveTracker[[#This Row],[End Date]],lstHolidays)</f>
        <v>1</v>
      </c>
      <c r="M6305" s="27"/>
    </row>
    <row r="6306" spans="1:13" ht="30" customHeight="1" x14ac:dyDescent="0.3">
      <c r="A6306" s="27">
        <f t="shared" si="73"/>
        <v>2493</v>
      </c>
      <c r="B6306" s="31">
        <v>45104</v>
      </c>
      <c r="C6306" s="31">
        <v>45091</v>
      </c>
      <c r="D6306" s="19" t="s">
        <v>2202</v>
      </c>
      <c r="E6306" s="19" t="str">
        <f>IF(ISBLANK(LeaveTracker[[#This Row],[Employee Name]]),"-----",VLOOKUP(LeaveTracker[[#This Row],[Employee Name]],Employees[[Employee Name]:[Office]],7))</f>
        <v>HALL OF JUSTICE</v>
      </c>
      <c r="F6306" s="19">
        <f>IF(ISBLANK(LeaveTracker[[#This Row],[Employee Name]]),"-----",VLOOKUP(LeaveTracker[[#This Row],[Employee Name]],Employees[[Employee Name]:[Office]],6))</f>
        <v>0</v>
      </c>
      <c r="G6306" s="24">
        <v>45085</v>
      </c>
      <c r="H6306" s="24">
        <v>45086</v>
      </c>
      <c r="I6306" s="20" t="s">
        <v>81</v>
      </c>
      <c r="K6306" s="61" t="str">
        <f ca="1">LeaveTracker[[#This Row],[Days]]&amp;" "&amp;LeaveTracker[[#This Row],[Type of Leave]]</f>
        <v>2 SL</v>
      </c>
      <c r="L6306" s="23">
        <f ca="1">NETWORKDAYS(LeaveTracker[[#This Row],[Start Date]],LeaveTracker[[#This Row],[End Date]],lstHolidays)</f>
        <v>2</v>
      </c>
      <c r="M6306" s="27"/>
    </row>
    <row r="6307" spans="1:13" ht="30" customHeight="1" x14ac:dyDescent="0.3">
      <c r="A6307" s="27">
        <f t="shared" si="73"/>
        <v>2494</v>
      </c>
      <c r="B6307" s="31">
        <v>45104</v>
      </c>
      <c r="C6307" s="31">
        <v>45095</v>
      </c>
      <c r="D6307" s="19" t="s">
        <v>2413</v>
      </c>
      <c r="E6307" s="19" t="str">
        <f>IF(ISBLANK(LeaveTracker[[#This Row],[Employee Name]]),"-----",VLOOKUP(LeaveTracker[[#This Row],[Employee Name]],Employees[[Employee Name]:[Office]],7))</f>
        <v>TCNHS</v>
      </c>
      <c r="F6307" s="19" t="str">
        <f>IF(ISBLANK(LeaveTracker[[#This Row],[Employee Name]]),"-----",VLOOKUP(LeaveTracker[[#This Row],[Employee Name]],Employees[[Employee Name]:[Office]],6))</f>
        <v>REGULAR</v>
      </c>
      <c r="G6307" s="24">
        <v>45139</v>
      </c>
      <c r="H6307" s="24">
        <v>45169</v>
      </c>
      <c r="I6307" s="20" t="s">
        <v>82</v>
      </c>
      <c r="J6307" s="43" t="s">
        <v>2414</v>
      </c>
      <c r="K6307" s="61" t="str">
        <f ca="1">LeaveTracker[[#This Row],[Days]]&amp;" "&amp;LeaveTracker[[#This Row],[Type of Leave]]</f>
        <v>23 VL</v>
      </c>
      <c r="L6307" s="23">
        <f ca="1">NETWORKDAYS(LeaveTracker[[#This Row],[Start Date]],LeaveTracker[[#This Row],[End Date]],lstHolidays)</f>
        <v>23</v>
      </c>
      <c r="M6307" s="27"/>
    </row>
    <row r="6308" spans="1:13" ht="30" customHeight="1" x14ac:dyDescent="0.3">
      <c r="A6308" s="27">
        <f t="shared" si="73"/>
        <v>2495</v>
      </c>
      <c r="B6308" s="31">
        <v>45104</v>
      </c>
      <c r="C6308" s="31">
        <v>45095</v>
      </c>
      <c r="D6308" s="19" t="s">
        <v>2413</v>
      </c>
      <c r="E6308" s="19" t="str">
        <f>IF(ISBLANK(LeaveTracker[[#This Row],[Employee Name]]),"-----",VLOOKUP(LeaveTracker[[#This Row],[Employee Name]],Employees[[Employee Name]:[Office]],7))</f>
        <v>TCNHS</v>
      </c>
      <c r="F6308" s="19" t="str">
        <f>IF(ISBLANK(LeaveTracker[[#This Row],[Employee Name]]),"-----",VLOOKUP(LeaveTracker[[#This Row],[Employee Name]],Employees[[Employee Name]:[Office]],6))</f>
        <v>REGULAR</v>
      </c>
      <c r="G6308" s="24">
        <v>45119</v>
      </c>
      <c r="H6308" s="24">
        <v>45120</v>
      </c>
      <c r="I6308" s="20" t="s">
        <v>82</v>
      </c>
      <c r="J6308" s="43" t="s">
        <v>2414</v>
      </c>
      <c r="K6308" s="61" t="str">
        <f ca="1">LeaveTracker[[#This Row],[Days]]&amp;" "&amp;LeaveTracker[[#This Row],[Type of Leave]]</f>
        <v>2 VL</v>
      </c>
      <c r="L6308" s="23">
        <f ca="1">NETWORKDAYS(LeaveTracker[[#This Row],[Start Date]],LeaveTracker[[#This Row],[End Date]],lstHolidays)</f>
        <v>2</v>
      </c>
      <c r="M6308" s="27"/>
    </row>
    <row r="6309" spans="1:13" ht="30" customHeight="1" x14ac:dyDescent="0.3">
      <c r="A6309" s="27">
        <f t="shared" ref="A6309:A6372" si="74">A6308+1</f>
        <v>2496</v>
      </c>
      <c r="B6309" s="31">
        <v>45104</v>
      </c>
      <c r="C6309" s="31">
        <v>45099</v>
      </c>
      <c r="D6309" s="19" t="s">
        <v>2030</v>
      </c>
      <c r="E6309" s="19" t="str">
        <f>IF(ISBLANK(LeaveTracker[[#This Row],[Employee Name]]),"-----",VLOOKUP(LeaveTracker[[#This Row],[Employee Name]],Employees[[Employee Name]:[Office]],7))</f>
        <v>EDP</v>
      </c>
      <c r="F6309" s="19" t="str">
        <f>IF(ISBLANK(LeaveTracker[[#This Row],[Employee Name]]),"-----",VLOOKUP(LeaveTracker[[#This Row],[Employee Name]],Employees[[Employee Name]:[Office]],6))</f>
        <v>CASUAL</v>
      </c>
      <c r="G6309" s="24">
        <v>45097</v>
      </c>
      <c r="H6309" s="24">
        <v>45097</v>
      </c>
      <c r="I6309" s="20" t="s">
        <v>81</v>
      </c>
      <c r="K6309" s="61" t="str">
        <f ca="1">LeaveTracker[[#This Row],[Days]]&amp;" "&amp;LeaveTracker[[#This Row],[Type of Leave]]</f>
        <v>1 SL</v>
      </c>
      <c r="L6309" s="23">
        <f ca="1">NETWORKDAYS(LeaveTracker[[#This Row],[Start Date]],LeaveTracker[[#This Row],[End Date]],lstHolidays)</f>
        <v>1</v>
      </c>
      <c r="M6309" s="27"/>
    </row>
    <row r="6310" spans="1:13" ht="30" customHeight="1" x14ac:dyDescent="0.3">
      <c r="A6310" s="27">
        <f t="shared" si="74"/>
        <v>2497</v>
      </c>
      <c r="B6310" s="31">
        <v>45104</v>
      </c>
      <c r="C6310" s="31">
        <v>45097</v>
      </c>
      <c r="D6310" s="19" t="s">
        <v>925</v>
      </c>
      <c r="E6310" s="19" t="str">
        <f>IF(ISBLANK(LeaveTracker[[#This Row],[Employee Name]]),"-----",VLOOKUP(LeaveTracker[[#This Row],[Employee Name]],Employees[[Employee Name]:[Office]],7))</f>
        <v>TCNHS</v>
      </c>
      <c r="F6310" s="19" t="str">
        <f>IF(ISBLANK(LeaveTracker[[#This Row],[Employee Name]]),"-----",VLOOKUP(LeaveTracker[[#This Row],[Employee Name]],Employees[[Employee Name]:[Office]],6))</f>
        <v>REGULAR</v>
      </c>
      <c r="G6310" s="24">
        <v>45103</v>
      </c>
      <c r="H6310" s="24">
        <v>45104</v>
      </c>
      <c r="I6310" s="20" t="s">
        <v>298</v>
      </c>
      <c r="K6310" s="61" t="str">
        <f ca="1">LeaveTracker[[#This Row],[Days]]&amp;" "&amp;LeaveTracker[[#This Row],[Type of Leave]]</f>
        <v>2 OTHER</v>
      </c>
      <c r="L6310" s="23">
        <f ca="1">NETWORKDAYS(LeaveTracker[[#This Row],[Start Date]],LeaveTracker[[#This Row],[End Date]],lstHolidays)</f>
        <v>2</v>
      </c>
      <c r="M6310" s="27"/>
    </row>
    <row r="6311" spans="1:13" ht="30" customHeight="1" x14ac:dyDescent="0.3">
      <c r="A6311" s="27">
        <f t="shared" si="74"/>
        <v>2498</v>
      </c>
      <c r="B6311" s="31">
        <v>45104</v>
      </c>
      <c r="C6311" s="31">
        <v>45097</v>
      </c>
      <c r="D6311" s="19" t="s">
        <v>925</v>
      </c>
      <c r="E6311" s="19" t="str">
        <f>IF(ISBLANK(LeaveTracker[[#This Row],[Employee Name]]),"-----",VLOOKUP(LeaveTracker[[#This Row],[Employee Name]],Employees[[Employee Name]:[Office]],7))</f>
        <v>TCNHS</v>
      </c>
      <c r="F6311" s="19" t="str">
        <f>IF(ISBLANK(LeaveTracker[[#This Row],[Employee Name]]),"-----",VLOOKUP(LeaveTracker[[#This Row],[Employee Name]],Employees[[Employee Name]:[Office]],6))</f>
        <v>REGULAR</v>
      </c>
      <c r="G6311" s="24">
        <v>45107</v>
      </c>
      <c r="H6311" s="24">
        <v>45107</v>
      </c>
      <c r="I6311" s="20" t="s">
        <v>298</v>
      </c>
      <c r="K6311" s="61" t="str">
        <f ca="1">LeaveTracker[[#This Row],[Days]]&amp;" "&amp;LeaveTracker[[#This Row],[Type of Leave]]</f>
        <v>1 OTHER</v>
      </c>
      <c r="L6311" s="23">
        <f ca="1">NETWORKDAYS(LeaveTracker[[#This Row],[Start Date]],LeaveTracker[[#This Row],[End Date]],lstHolidays)</f>
        <v>1</v>
      </c>
      <c r="M6311" s="27"/>
    </row>
    <row r="6312" spans="1:13" ht="30" customHeight="1" x14ac:dyDescent="0.3">
      <c r="A6312" s="27">
        <f t="shared" si="74"/>
        <v>2499</v>
      </c>
      <c r="B6312" s="31">
        <v>45104</v>
      </c>
      <c r="C6312" s="31">
        <v>45097</v>
      </c>
      <c r="D6312" s="19" t="s">
        <v>849</v>
      </c>
      <c r="E6312" s="19" t="str">
        <f>IF(ISBLANK(LeaveTracker[[#This Row],[Employee Name]]),"-----",VLOOKUP(LeaveTracker[[#This Row],[Employee Name]],Employees[[Employee Name]:[Office]],7))</f>
        <v>MO</v>
      </c>
      <c r="F6312" s="19" t="str">
        <f>IF(ISBLANK(LeaveTracker[[#This Row],[Employee Name]]),"-----",VLOOKUP(LeaveTracker[[#This Row],[Employee Name]],Employees[[Employee Name]:[Office]],6))</f>
        <v>REGULAR</v>
      </c>
      <c r="G6312" s="24">
        <v>45096</v>
      </c>
      <c r="H6312" s="24">
        <v>45096</v>
      </c>
      <c r="I6312" s="20" t="s">
        <v>81</v>
      </c>
      <c r="K6312" s="61" t="str">
        <f ca="1">LeaveTracker[[#This Row],[Days]]&amp;" "&amp;LeaveTracker[[#This Row],[Type of Leave]]</f>
        <v>1 SL</v>
      </c>
      <c r="L6312" s="23">
        <f ca="1">NETWORKDAYS(LeaveTracker[[#This Row],[Start Date]],LeaveTracker[[#This Row],[End Date]],lstHolidays)</f>
        <v>1</v>
      </c>
      <c r="M6312" s="27"/>
    </row>
    <row r="6313" spans="1:13" ht="30" customHeight="1" x14ac:dyDescent="0.3">
      <c r="A6313" s="27">
        <f t="shared" si="74"/>
        <v>2500</v>
      </c>
      <c r="B6313" s="31">
        <v>45104</v>
      </c>
      <c r="C6313" s="31">
        <v>45094</v>
      </c>
      <c r="D6313" s="19" t="s">
        <v>1865</v>
      </c>
      <c r="E6313" s="19" t="str">
        <f>IF(ISBLANK(LeaveTracker[[#This Row],[Employee Name]]),"-----",VLOOKUP(LeaveTracker[[#This Row],[Employee Name]],Employees[[Employee Name]:[Office]],7))</f>
        <v>TICC</v>
      </c>
      <c r="F6313" s="19" t="str">
        <f>IF(ISBLANK(LeaveTracker[[#This Row],[Employee Name]]),"-----",VLOOKUP(LeaveTracker[[#This Row],[Employee Name]],Employees[[Employee Name]:[Office]],6))</f>
        <v>CASUAL</v>
      </c>
      <c r="G6313" s="24">
        <v>45091</v>
      </c>
      <c r="H6313" s="24">
        <v>45092</v>
      </c>
      <c r="I6313" s="20" t="s">
        <v>81</v>
      </c>
      <c r="K6313" s="61" t="str">
        <f ca="1">LeaveTracker[[#This Row],[Days]]&amp;" "&amp;LeaveTracker[[#This Row],[Type of Leave]]</f>
        <v>2 SL</v>
      </c>
      <c r="L6313" s="23">
        <f ca="1">NETWORKDAYS(LeaveTracker[[#This Row],[Start Date]],LeaveTracker[[#This Row],[End Date]],lstHolidays)</f>
        <v>2</v>
      </c>
      <c r="M6313" s="27"/>
    </row>
    <row r="6314" spans="1:13" ht="30" customHeight="1" x14ac:dyDescent="0.3">
      <c r="A6314" s="27">
        <f t="shared" si="74"/>
        <v>2501</v>
      </c>
      <c r="B6314" s="31">
        <v>45104</v>
      </c>
      <c r="C6314" s="31">
        <v>45094</v>
      </c>
      <c r="D6314" s="19" t="s">
        <v>1865</v>
      </c>
      <c r="E6314" s="19" t="str">
        <f>IF(ISBLANK(LeaveTracker[[#This Row],[Employee Name]]),"-----",VLOOKUP(LeaveTracker[[#This Row],[Employee Name]],Employees[[Employee Name]:[Office]],7))</f>
        <v>TICC</v>
      </c>
      <c r="F6314" s="19" t="str">
        <f>IF(ISBLANK(LeaveTracker[[#This Row],[Employee Name]]),"-----",VLOOKUP(LeaveTracker[[#This Row],[Employee Name]],Employees[[Employee Name]:[Office]],6))</f>
        <v>CASUAL</v>
      </c>
      <c r="G6314" s="24">
        <v>45100</v>
      </c>
      <c r="H6314" s="24">
        <v>45100</v>
      </c>
      <c r="I6314" s="20" t="s">
        <v>82</v>
      </c>
      <c r="K6314" s="61" t="str">
        <f ca="1">LeaveTracker[[#This Row],[Days]]&amp;" "&amp;LeaveTracker[[#This Row],[Type of Leave]]</f>
        <v>1 VL</v>
      </c>
      <c r="L6314" s="23">
        <f ca="1">NETWORKDAYS(LeaveTracker[[#This Row],[Start Date]],LeaveTracker[[#This Row],[End Date]],lstHolidays)</f>
        <v>1</v>
      </c>
      <c r="M6314" s="27"/>
    </row>
    <row r="6315" spans="1:13" ht="30" customHeight="1" x14ac:dyDescent="0.3">
      <c r="A6315" s="27">
        <f t="shared" si="74"/>
        <v>2502</v>
      </c>
      <c r="B6315" s="31">
        <v>45104</v>
      </c>
      <c r="C6315" s="31">
        <v>45094</v>
      </c>
      <c r="D6315" s="19" t="s">
        <v>1865</v>
      </c>
      <c r="E6315" s="19" t="str">
        <f>IF(ISBLANK(LeaveTracker[[#This Row],[Employee Name]]),"-----",VLOOKUP(LeaveTracker[[#This Row],[Employee Name]],Employees[[Employee Name]:[Office]],7))</f>
        <v>TICC</v>
      </c>
      <c r="F6315" s="19" t="str">
        <f>IF(ISBLANK(LeaveTracker[[#This Row],[Employee Name]]),"-----",VLOOKUP(LeaveTracker[[#This Row],[Employee Name]],Employees[[Employee Name]:[Office]],6))</f>
        <v>CASUAL</v>
      </c>
      <c r="G6315" s="24">
        <v>45103</v>
      </c>
      <c r="H6315" s="24">
        <v>45104</v>
      </c>
      <c r="I6315" s="20" t="s">
        <v>82</v>
      </c>
      <c r="K6315" s="61" t="str">
        <f ca="1">LeaveTracker[[#This Row],[Days]]&amp;" "&amp;LeaveTracker[[#This Row],[Type of Leave]]</f>
        <v>2 VL</v>
      </c>
      <c r="L6315" s="23">
        <f ca="1">NETWORKDAYS(LeaveTracker[[#This Row],[Start Date]],LeaveTracker[[#This Row],[End Date]],lstHolidays)</f>
        <v>2</v>
      </c>
      <c r="M6315" s="27"/>
    </row>
    <row r="6316" spans="1:13" ht="30" customHeight="1" x14ac:dyDescent="0.3">
      <c r="A6316" s="27">
        <f t="shared" si="74"/>
        <v>2503</v>
      </c>
      <c r="B6316" s="31">
        <v>45104</v>
      </c>
      <c r="C6316" s="31">
        <v>45094</v>
      </c>
      <c r="D6316" s="19" t="s">
        <v>1879</v>
      </c>
      <c r="E6316" s="19" t="str">
        <f>IF(ISBLANK(LeaveTracker[[#This Row],[Employee Name]]),"-----",VLOOKUP(LeaveTracker[[#This Row],[Employee Name]],Employees[[Employee Name]:[Office]],7))</f>
        <v>TICC</v>
      </c>
      <c r="F6316" s="19" t="str">
        <f>IF(ISBLANK(LeaveTracker[[#This Row],[Employee Name]]),"-----",VLOOKUP(LeaveTracker[[#This Row],[Employee Name]],Employees[[Employee Name]:[Office]],6))</f>
        <v>CASUAL</v>
      </c>
      <c r="G6316" s="24">
        <v>45087</v>
      </c>
      <c r="H6316" s="24">
        <v>45087</v>
      </c>
      <c r="I6316" s="20" t="s">
        <v>81</v>
      </c>
      <c r="K6316" s="61" t="str">
        <f ca="1">LeaveTracker[[#This Row],[Days]]&amp;" "&amp;LeaveTracker[[#This Row],[Type of Leave]]</f>
        <v>0 SL</v>
      </c>
      <c r="L6316" s="23">
        <f ca="1">NETWORKDAYS(LeaveTracker[[#This Row],[Start Date]],LeaveTracker[[#This Row],[End Date]],lstHolidays)</f>
        <v>0</v>
      </c>
      <c r="M6316" s="27"/>
    </row>
    <row r="6317" spans="1:13" ht="30" customHeight="1" x14ac:dyDescent="0.3">
      <c r="A6317" s="27">
        <f t="shared" si="74"/>
        <v>2504</v>
      </c>
      <c r="B6317" s="31">
        <v>45104</v>
      </c>
      <c r="C6317" s="31">
        <v>45099</v>
      </c>
      <c r="D6317" s="19" t="s">
        <v>1823</v>
      </c>
      <c r="E6317" s="19" t="str">
        <f>IF(ISBLANK(LeaveTracker[[#This Row],[Employee Name]]),"-----",VLOOKUP(LeaveTracker[[#This Row],[Employee Name]],Employees[[Employee Name]:[Office]],7))</f>
        <v>TICC</v>
      </c>
      <c r="F6317" s="19" t="str">
        <f>IF(ISBLANK(LeaveTracker[[#This Row],[Employee Name]]),"-----",VLOOKUP(LeaveTracker[[#This Row],[Employee Name]],Employees[[Employee Name]:[Office]],6))</f>
        <v>CASUAL</v>
      </c>
      <c r="G6317" s="24">
        <v>45096</v>
      </c>
      <c r="H6317" s="24">
        <v>45097</v>
      </c>
      <c r="I6317" s="20" t="s">
        <v>81</v>
      </c>
      <c r="K6317" s="61" t="str">
        <f ca="1">LeaveTracker[[#This Row],[Days]]&amp;" "&amp;LeaveTracker[[#This Row],[Type of Leave]]</f>
        <v>2 SL</v>
      </c>
      <c r="L6317" s="23">
        <f ca="1">NETWORKDAYS(LeaveTracker[[#This Row],[Start Date]],LeaveTracker[[#This Row],[End Date]],lstHolidays)</f>
        <v>2</v>
      </c>
      <c r="M6317" s="27"/>
    </row>
    <row r="6318" spans="1:13" ht="30" customHeight="1" x14ac:dyDescent="0.3">
      <c r="A6318" s="27">
        <f t="shared" si="74"/>
        <v>2505</v>
      </c>
      <c r="B6318" s="31">
        <v>45104</v>
      </c>
      <c r="C6318" s="31">
        <v>45100</v>
      </c>
      <c r="D6318" s="19" t="s">
        <v>1970</v>
      </c>
      <c r="E6318" s="19" t="str">
        <f>IF(ISBLANK(LeaveTracker[[#This Row],[Employee Name]]),"-----",VLOOKUP(LeaveTracker[[#This Row],[Employee Name]],Employees[[Employee Name]:[Office]],7))</f>
        <v>TICC</v>
      </c>
      <c r="F6318" s="19" t="str">
        <f>IF(ISBLANK(LeaveTracker[[#This Row],[Employee Name]]),"-----",VLOOKUP(LeaveTracker[[#This Row],[Employee Name]],Employees[[Employee Name]:[Office]],6))</f>
        <v>CASUAL</v>
      </c>
      <c r="G6318" s="24">
        <v>45112</v>
      </c>
      <c r="H6318" s="24">
        <v>45114</v>
      </c>
      <c r="I6318" s="20" t="s">
        <v>82</v>
      </c>
      <c r="K6318" s="61" t="str">
        <f ca="1">LeaveTracker[[#This Row],[Days]]&amp;" "&amp;LeaveTracker[[#This Row],[Type of Leave]]</f>
        <v>3 VL</v>
      </c>
      <c r="L6318" s="23">
        <f ca="1">NETWORKDAYS(LeaveTracker[[#This Row],[Start Date]],LeaveTracker[[#This Row],[End Date]],lstHolidays)</f>
        <v>3</v>
      </c>
      <c r="M6318" s="27"/>
    </row>
    <row r="6319" spans="1:13" ht="30" customHeight="1" x14ac:dyDescent="0.3">
      <c r="A6319" s="27">
        <f t="shared" si="74"/>
        <v>2506</v>
      </c>
      <c r="B6319" s="31">
        <v>45104</v>
      </c>
      <c r="C6319" s="31">
        <v>45099</v>
      </c>
      <c r="D6319" s="19" t="s">
        <v>833</v>
      </c>
      <c r="E6319" s="19" t="str">
        <f>IF(ISBLANK(LeaveTracker[[#This Row],[Employee Name]]),"-----",VLOOKUP(LeaveTracker[[#This Row],[Employee Name]],Employees[[Employee Name]:[Office]],7))</f>
        <v>CTO</v>
      </c>
      <c r="F6319" s="19" t="str">
        <f>IF(ISBLANK(LeaveTracker[[#This Row],[Employee Name]]),"-----",VLOOKUP(LeaveTracker[[#This Row],[Employee Name]],Employees[[Employee Name]:[Office]],6))</f>
        <v>REGULAR</v>
      </c>
      <c r="G6319" s="24">
        <v>45120</v>
      </c>
      <c r="H6319" s="24">
        <v>45120</v>
      </c>
      <c r="I6319" s="20" t="s">
        <v>298</v>
      </c>
      <c r="J6319" s="43" t="s">
        <v>1003</v>
      </c>
      <c r="K6319" s="61" t="str">
        <f ca="1">LeaveTracker[[#This Row],[Days]]&amp;" "&amp;LeaveTracker[[#This Row],[Type of Leave]]</f>
        <v>1 OTHER</v>
      </c>
      <c r="L6319" s="23">
        <f ca="1">NETWORKDAYS(LeaveTracker[[#This Row],[Start Date]],LeaveTracker[[#This Row],[End Date]],lstHolidays)</f>
        <v>1</v>
      </c>
      <c r="M6319" s="27"/>
    </row>
    <row r="6320" spans="1:13" ht="30" customHeight="1" x14ac:dyDescent="0.3">
      <c r="A6320" s="27">
        <f t="shared" si="74"/>
        <v>2507</v>
      </c>
      <c r="B6320" s="31">
        <v>45104</v>
      </c>
      <c r="C6320" s="31">
        <v>45100</v>
      </c>
      <c r="D6320" s="19" t="s">
        <v>1814</v>
      </c>
      <c r="E6320" s="19" t="str">
        <f>IF(ISBLANK(LeaveTracker[[#This Row],[Employee Name]]),"-----",VLOOKUP(LeaveTracker[[#This Row],[Employee Name]],Employees[[Employee Name]:[Office]],7))</f>
        <v>HOUSING</v>
      </c>
      <c r="F6320" s="19" t="str">
        <f>IF(ISBLANK(LeaveTracker[[#This Row],[Employee Name]]),"-----",VLOOKUP(LeaveTracker[[#This Row],[Employee Name]],Employees[[Employee Name]:[Office]],6))</f>
        <v>CASUAL</v>
      </c>
      <c r="G6320" s="24">
        <v>45110</v>
      </c>
      <c r="H6320" s="24">
        <v>45112</v>
      </c>
      <c r="I6320" s="20" t="s">
        <v>82</v>
      </c>
      <c r="K6320" s="61" t="str">
        <f ca="1">LeaveTracker[[#This Row],[Days]]&amp;" "&amp;LeaveTracker[[#This Row],[Type of Leave]]</f>
        <v>3 VL</v>
      </c>
      <c r="L6320" s="23">
        <f ca="1">NETWORKDAYS(LeaveTracker[[#This Row],[Start Date]],LeaveTracker[[#This Row],[End Date]],lstHolidays)</f>
        <v>3</v>
      </c>
      <c r="M6320" s="27"/>
    </row>
    <row r="6321" spans="1:13" ht="30" customHeight="1" x14ac:dyDescent="0.3">
      <c r="A6321" s="27">
        <f t="shared" si="74"/>
        <v>2508</v>
      </c>
      <c r="B6321" s="31">
        <v>45104</v>
      </c>
      <c r="C6321" s="31">
        <v>45100</v>
      </c>
      <c r="D6321" s="19" t="s">
        <v>1814</v>
      </c>
      <c r="E6321" s="19" t="str">
        <f>IF(ISBLANK(LeaveTracker[[#This Row],[Employee Name]]),"-----",VLOOKUP(LeaveTracker[[#This Row],[Employee Name]],Employees[[Employee Name]:[Office]],7))</f>
        <v>HOUSING</v>
      </c>
      <c r="F6321" s="19" t="str">
        <f>IF(ISBLANK(LeaveTracker[[#This Row],[Employee Name]]),"-----",VLOOKUP(LeaveTracker[[#This Row],[Employee Name]],Employees[[Employee Name]:[Office]],6))</f>
        <v>CASUAL</v>
      </c>
      <c r="G6321" s="24">
        <v>45097</v>
      </c>
      <c r="H6321" s="24">
        <v>45097</v>
      </c>
      <c r="I6321" s="20" t="s">
        <v>81</v>
      </c>
      <c r="K6321" s="61" t="str">
        <f ca="1">LeaveTracker[[#This Row],[Days]]&amp;" "&amp;LeaveTracker[[#This Row],[Type of Leave]]</f>
        <v>1 SL</v>
      </c>
      <c r="L6321" s="23">
        <f ca="1">NETWORKDAYS(LeaveTracker[[#This Row],[Start Date]],LeaveTracker[[#This Row],[End Date]],lstHolidays)</f>
        <v>1</v>
      </c>
      <c r="M6321" s="27"/>
    </row>
    <row r="6322" spans="1:13" ht="30" customHeight="1" x14ac:dyDescent="0.3">
      <c r="A6322" s="27">
        <f t="shared" si="74"/>
        <v>2509</v>
      </c>
      <c r="B6322" s="31">
        <v>45104</v>
      </c>
      <c r="C6322" s="31">
        <v>45100</v>
      </c>
      <c r="D6322" s="19" t="s">
        <v>1814</v>
      </c>
      <c r="E6322" s="19" t="str">
        <f>IF(ISBLANK(LeaveTracker[[#This Row],[Employee Name]]),"-----",VLOOKUP(LeaveTracker[[#This Row],[Employee Name]],Employees[[Employee Name]:[Office]],7))</f>
        <v>HOUSING</v>
      </c>
      <c r="F6322" s="19" t="str">
        <f>IF(ISBLANK(LeaveTracker[[#This Row],[Employee Name]]),"-----",VLOOKUP(LeaveTracker[[#This Row],[Employee Name]],Employees[[Employee Name]:[Office]],6))</f>
        <v>CASUAL</v>
      </c>
      <c r="G6322" s="24">
        <v>45099</v>
      </c>
      <c r="H6322" s="24">
        <v>45099</v>
      </c>
      <c r="I6322" s="20" t="s">
        <v>81</v>
      </c>
      <c r="K6322" s="61" t="str">
        <f ca="1">LeaveTracker[[#This Row],[Days]]&amp;" "&amp;LeaveTracker[[#This Row],[Type of Leave]]</f>
        <v>1 SL</v>
      </c>
      <c r="L6322" s="23">
        <f ca="1">NETWORKDAYS(LeaveTracker[[#This Row],[Start Date]],LeaveTracker[[#This Row],[End Date]],lstHolidays)</f>
        <v>1</v>
      </c>
      <c r="M6322" s="27"/>
    </row>
    <row r="6323" spans="1:13" ht="30" customHeight="1" x14ac:dyDescent="0.3">
      <c r="A6323" s="27">
        <f t="shared" si="74"/>
        <v>2510</v>
      </c>
      <c r="B6323" s="31">
        <v>45104</v>
      </c>
      <c r="C6323" s="31">
        <v>45086</v>
      </c>
      <c r="D6323" s="19" t="s">
        <v>2419</v>
      </c>
      <c r="E6323" s="19" t="str">
        <f>IF(ISBLANK(LeaveTracker[[#This Row],[Employee Name]]),"-----",VLOOKUP(LeaveTracker[[#This Row],[Employee Name]],Employees[[Employee Name]:[Office]],7))</f>
        <v>CTO</v>
      </c>
      <c r="F6323" s="19" t="str">
        <f>IF(ISBLANK(LeaveTracker[[#This Row],[Employee Name]]),"-----",VLOOKUP(LeaveTracker[[#This Row],[Employee Name]],Employees[[Employee Name]:[Office]],6))</f>
        <v>REGULAR</v>
      </c>
      <c r="G6323" s="24">
        <v>45085</v>
      </c>
      <c r="H6323" s="24">
        <v>45085</v>
      </c>
      <c r="I6323" s="20" t="s">
        <v>81</v>
      </c>
      <c r="K6323" s="61" t="str">
        <f ca="1">LeaveTracker[[#This Row],[Days]]&amp;" "&amp;LeaveTracker[[#This Row],[Type of Leave]]</f>
        <v>1 SL</v>
      </c>
      <c r="L6323" s="23">
        <f ca="1">NETWORKDAYS(LeaveTracker[[#This Row],[Start Date]],LeaveTracker[[#This Row],[End Date]],lstHolidays)</f>
        <v>1</v>
      </c>
      <c r="M6323" s="27"/>
    </row>
    <row r="6324" spans="1:13" ht="30" customHeight="1" x14ac:dyDescent="0.3">
      <c r="A6324" s="27">
        <f t="shared" si="74"/>
        <v>2511</v>
      </c>
      <c r="B6324" s="31">
        <v>45104</v>
      </c>
      <c r="C6324" s="31">
        <v>45085</v>
      </c>
      <c r="D6324" s="19" t="s">
        <v>1944</v>
      </c>
      <c r="E6324" s="19">
        <f>IF(ISBLANK(LeaveTracker[[#This Row],[Employee Name]]),"-----",VLOOKUP(LeaveTracker[[#This Row],[Employee Name]],Employees[[Employee Name]:[Office]],7))</f>
        <v>0</v>
      </c>
      <c r="F6324" s="19" t="str">
        <f>IF(ISBLANK(LeaveTracker[[#This Row],[Employee Name]]),"-----",VLOOKUP(LeaveTracker[[#This Row],[Employee Name]],Employees[[Employee Name]:[Office]],6))</f>
        <v>JOBCON</v>
      </c>
      <c r="G6324" s="24">
        <v>45084</v>
      </c>
      <c r="H6324" s="24">
        <v>45084</v>
      </c>
      <c r="I6324" s="20" t="s">
        <v>81</v>
      </c>
      <c r="J6324" s="43" t="s">
        <v>2392</v>
      </c>
      <c r="K6324" s="61" t="str">
        <f ca="1">LeaveTracker[[#This Row],[Days]]&amp;" "&amp;LeaveTracker[[#This Row],[Type of Leave]]</f>
        <v>1 SL</v>
      </c>
      <c r="L6324" s="23">
        <f ca="1">NETWORKDAYS(LeaveTracker[[#This Row],[Start Date]],LeaveTracker[[#This Row],[End Date]],lstHolidays)</f>
        <v>1</v>
      </c>
      <c r="M6324" s="27"/>
    </row>
    <row r="6325" spans="1:13" ht="30" customHeight="1" x14ac:dyDescent="0.3">
      <c r="A6325" s="27">
        <f t="shared" si="74"/>
        <v>2512</v>
      </c>
      <c r="B6325" s="31">
        <v>45104</v>
      </c>
      <c r="C6325" s="31">
        <v>45103</v>
      </c>
      <c r="D6325" s="19" t="s">
        <v>371</v>
      </c>
      <c r="E6325" s="19" t="str">
        <f>IF(ISBLANK(LeaveTracker[[#This Row],[Employee Name]]),"-----",VLOOKUP(LeaveTracker[[#This Row],[Employee Name]],Employees[[Employee Name]:[Office]],7))</f>
        <v>LIBRARY</v>
      </c>
      <c r="F6325" s="19" t="str">
        <f>IF(ISBLANK(LeaveTracker[[#This Row],[Employee Name]]),"-----",VLOOKUP(LeaveTracker[[#This Row],[Employee Name]],Employees[[Employee Name]:[Office]],6))</f>
        <v>REGULAR</v>
      </c>
      <c r="G6325" s="24">
        <v>45100</v>
      </c>
      <c r="H6325" s="24">
        <v>45101</v>
      </c>
      <c r="I6325" s="20" t="s">
        <v>81</v>
      </c>
      <c r="K6325" s="61" t="str">
        <f ca="1">LeaveTracker[[#This Row],[Days]]&amp;" "&amp;LeaveTracker[[#This Row],[Type of Leave]]</f>
        <v>1 SL</v>
      </c>
      <c r="L6325" s="23">
        <f ca="1">NETWORKDAYS(LeaveTracker[[#This Row],[Start Date]],LeaveTracker[[#This Row],[End Date]],lstHolidays)</f>
        <v>1</v>
      </c>
      <c r="M6325" s="27"/>
    </row>
    <row r="6326" spans="1:13" ht="30" customHeight="1" x14ac:dyDescent="0.3">
      <c r="A6326" s="27">
        <f t="shared" si="74"/>
        <v>2513</v>
      </c>
      <c r="B6326" s="31">
        <v>45104</v>
      </c>
      <c r="C6326" s="31">
        <v>45103</v>
      </c>
      <c r="D6326" s="19" t="s">
        <v>837</v>
      </c>
      <c r="E6326" s="19" t="str">
        <f>IF(ISBLANK(LeaveTracker[[#This Row],[Employee Name]]),"-----",VLOOKUP(LeaveTracker[[#This Row],[Employee Name]],Employees[[Employee Name]:[Office]],7))</f>
        <v>CTO</v>
      </c>
      <c r="F6326" s="19" t="str">
        <f>IF(ISBLANK(LeaveTracker[[#This Row],[Employee Name]]),"-----",VLOOKUP(LeaveTracker[[#This Row],[Employee Name]],Employees[[Employee Name]:[Office]],6))</f>
        <v>REGULAR</v>
      </c>
      <c r="G6326" s="24">
        <v>45112</v>
      </c>
      <c r="H6326" s="24">
        <v>45114</v>
      </c>
      <c r="I6326" s="20" t="s">
        <v>82</v>
      </c>
      <c r="K6326" s="61" t="str">
        <f ca="1">LeaveTracker[[#This Row],[Days]]&amp;" "&amp;LeaveTracker[[#This Row],[Type of Leave]]</f>
        <v>3 VL</v>
      </c>
      <c r="L6326" s="23">
        <f ca="1">NETWORKDAYS(LeaveTracker[[#This Row],[Start Date]],LeaveTracker[[#This Row],[End Date]],lstHolidays)</f>
        <v>3</v>
      </c>
      <c r="M6326" s="27"/>
    </row>
    <row r="6327" spans="1:13" ht="30" customHeight="1" x14ac:dyDescent="0.3">
      <c r="A6327" s="27">
        <f t="shared" si="74"/>
        <v>2514</v>
      </c>
      <c r="B6327" s="31">
        <v>45104</v>
      </c>
      <c r="C6327" s="31">
        <v>45103</v>
      </c>
      <c r="D6327" s="19" t="s">
        <v>407</v>
      </c>
      <c r="E6327" s="19" t="str">
        <f>IF(ISBLANK(LeaveTracker[[#This Row],[Employee Name]]),"-----",VLOOKUP(LeaveTracker[[#This Row],[Employee Name]],Employees[[Employee Name]:[Office]],7))</f>
        <v>CTO</v>
      </c>
      <c r="F6327" s="19" t="str">
        <f>IF(ISBLANK(LeaveTracker[[#This Row],[Employee Name]]),"-----",VLOOKUP(LeaveTracker[[#This Row],[Employee Name]],Employees[[Employee Name]:[Office]],6))</f>
        <v>REGULAR</v>
      </c>
      <c r="G6327" s="24">
        <v>45107</v>
      </c>
      <c r="H6327" s="24">
        <v>45107</v>
      </c>
      <c r="I6327" s="20" t="s">
        <v>298</v>
      </c>
      <c r="K6327" s="61" t="str">
        <f ca="1">LeaveTracker[[#This Row],[Days]]&amp;" "&amp;LeaveTracker[[#This Row],[Type of Leave]]</f>
        <v>1 OTHER</v>
      </c>
      <c r="L6327" s="23">
        <f ca="1">NETWORKDAYS(LeaveTracker[[#This Row],[Start Date]],LeaveTracker[[#This Row],[End Date]],lstHolidays)</f>
        <v>1</v>
      </c>
      <c r="M6327" s="27"/>
    </row>
    <row r="6328" spans="1:13" ht="30" customHeight="1" x14ac:dyDescent="0.3">
      <c r="A6328" s="27">
        <f t="shared" si="74"/>
        <v>2515</v>
      </c>
      <c r="B6328" s="31">
        <v>45104</v>
      </c>
      <c r="C6328" s="31">
        <v>45096</v>
      </c>
      <c r="D6328" s="19" t="s">
        <v>730</v>
      </c>
      <c r="E6328" s="19" t="str">
        <f>IF(ISBLANK(LeaveTracker[[#This Row],[Employee Name]]),"-----",VLOOKUP(LeaveTracker[[#This Row],[Employee Name]],Employees[[Employee Name]:[Office]],7))</f>
        <v>SP</v>
      </c>
      <c r="F6328" s="19" t="str">
        <f>IF(ISBLANK(LeaveTracker[[#This Row],[Employee Name]]),"-----",VLOOKUP(LeaveTracker[[#This Row],[Employee Name]],Employees[[Employee Name]:[Office]],6))</f>
        <v>REGULAR</v>
      </c>
      <c r="G6328" s="24">
        <v>45104</v>
      </c>
      <c r="H6328" s="24">
        <v>45104</v>
      </c>
      <c r="I6328" s="20" t="s">
        <v>298</v>
      </c>
      <c r="J6328" s="43" t="s">
        <v>1003</v>
      </c>
      <c r="K6328" s="61" t="str">
        <f ca="1">LeaveTracker[[#This Row],[Days]]&amp;" "&amp;LeaveTracker[[#This Row],[Type of Leave]]</f>
        <v>1 OTHER</v>
      </c>
      <c r="L6328" s="23">
        <f ca="1">NETWORKDAYS(LeaveTracker[[#This Row],[Start Date]],LeaveTracker[[#This Row],[End Date]],lstHolidays)</f>
        <v>1</v>
      </c>
      <c r="M6328" s="27"/>
    </row>
    <row r="6329" spans="1:13" ht="30" customHeight="1" x14ac:dyDescent="0.3">
      <c r="A6329" s="27">
        <f t="shared" si="74"/>
        <v>2516</v>
      </c>
      <c r="B6329" s="31">
        <v>45104</v>
      </c>
      <c r="C6329" s="24">
        <v>45086</v>
      </c>
      <c r="D6329" s="19" t="s">
        <v>1837</v>
      </c>
      <c r="E6329" s="19" t="str">
        <f>IF(ISBLANK(LeaveTracker[[#This Row],[Employee Name]]),"-----",VLOOKUP(LeaveTracker[[#This Row],[Employee Name]],Employees[[Employee Name]:[Office]],7))</f>
        <v>SP</v>
      </c>
      <c r="F6329" s="19" t="str">
        <f>IF(ISBLANK(LeaveTracker[[#This Row],[Employee Name]]),"-----",VLOOKUP(LeaveTracker[[#This Row],[Employee Name]],Employees[[Employee Name]:[Office]],6))</f>
        <v>CASUAL</v>
      </c>
      <c r="G6329" s="24">
        <v>45086</v>
      </c>
      <c r="H6329" s="24">
        <v>45086</v>
      </c>
      <c r="I6329" s="20" t="s">
        <v>298</v>
      </c>
      <c r="K6329" s="61" t="str">
        <f ca="1">LeaveTracker[[#This Row],[Days]]&amp;" "&amp;LeaveTracker[[#This Row],[Type of Leave]]</f>
        <v>1 OTHER</v>
      </c>
      <c r="L6329" s="23">
        <f ca="1">NETWORKDAYS(LeaveTracker[[#This Row],[Start Date]],LeaveTracker[[#This Row],[End Date]],lstHolidays)</f>
        <v>1</v>
      </c>
      <c r="M6329" s="27"/>
    </row>
    <row r="6330" spans="1:13" ht="30" customHeight="1" x14ac:dyDescent="0.3">
      <c r="A6330" s="27">
        <f t="shared" si="74"/>
        <v>2517</v>
      </c>
      <c r="B6330" s="31">
        <v>45104</v>
      </c>
      <c r="C6330" s="24">
        <v>45086</v>
      </c>
      <c r="D6330" s="19" t="s">
        <v>1837</v>
      </c>
      <c r="E6330" s="19" t="str">
        <f>IF(ISBLANK(LeaveTracker[[#This Row],[Employee Name]]),"-----",VLOOKUP(LeaveTracker[[#This Row],[Employee Name]],Employees[[Employee Name]:[Office]],7))</f>
        <v>SP</v>
      </c>
      <c r="F6330" s="19" t="str">
        <f>IF(ISBLANK(LeaveTracker[[#This Row],[Employee Name]]),"-----",VLOOKUP(LeaveTracker[[#This Row],[Employee Name]],Employees[[Employee Name]:[Office]],6))</f>
        <v>CASUAL</v>
      </c>
      <c r="G6330" s="24">
        <v>45093</v>
      </c>
      <c r="H6330" s="24">
        <v>45093</v>
      </c>
      <c r="I6330" s="20" t="s">
        <v>298</v>
      </c>
      <c r="K6330" s="61" t="str">
        <f ca="1">LeaveTracker[[#This Row],[Days]]&amp;" "&amp;LeaveTracker[[#This Row],[Type of Leave]]</f>
        <v>1 OTHER</v>
      </c>
      <c r="L6330" s="23">
        <f ca="1">NETWORKDAYS(LeaveTracker[[#This Row],[Start Date]],LeaveTracker[[#This Row],[End Date]],lstHolidays)</f>
        <v>1</v>
      </c>
      <c r="M6330" s="27"/>
    </row>
    <row r="6331" spans="1:13" ht="30" customHeight="1" x14ac:dyDescent="0.3">
      <c r="A6331" s="27">
        <f t="shared" si="74"/>
        <v>2518</v>
      </c>
      <c r="B6331" s="31">
        <v>45104</v>
      </c>
      <c r="C6331" s="24">
        <v>45086</v>
      </c>
      <c r="D6331" s="19" t="s">
        <v>1837</v>
      </c>
      <c r="E6331" s="19" t="str">
        <f>IF(ISBLANK(LeaveTracker[[#This Row],[Employee Name]]),"-----",VLOOKUP(LeaveTracker[[#This Row],[Employee Name]],Employees[[Employee Name]:[Office]],7))</f>
        <v>SP</v>
      </c>
      <c r="F6331" s="19" t="str">
        <f>IF(ISBLANK(LeaveTracker[[#This Row],[Employee Name]]),"-----",VLOOKUP(LeaveTracker[[#This Row],[Employee Name]],Employees[[Employee Name]:[Office]],6))</f>
        <v>CASUAL</v>
      </c>
      <c r="G6331" s="24">
        <v>45097</v>
      </c>
      <c r="H6331" s="24">
        <v>45097</v>
      </c>
      <c r="I6331" s="20" t="s">
        <v>298</v>
      </c>
      <c r="K6331" s="61" t="str">
        <f ca="1">LeaveTracker[[#This Row],[Days]]&amp;" "&amp;LeaveTracker[[#This Row],[Type of Leave]]</f>
        <v>1 OTHER</v>
      </c>
      <c r="L6331" s="23">
        <f ca="1">NETWORKDAYS(LeaveTracker[[#This Row],[Start Date]],LeaveTracker[[#This Row],[End Date]],lstHolidays)</f>
        <v>1</v>
      </c>
      <c r="M6331" s="27"/>
    </row>
    <row r="6332" spans="1:13" ht="30" customHeight="1" x14ac:dyDescent="0.3">
      <c r="A6332" s="27">
        <f t="shared" si="74"/>
        <v>2519</v>
      </c>
      <c r="B6332" s="31">
        <v>45104</v>
      </c>
      <c r="C6332" s="24">
        <v>45086</v>
      </c>
      <c r="D6332" s="19" t="s">
        <v>1837</v>
      </c>
      <c r="E6332" s="19" t="str">
        <f>IF(ISBLANK(LeaveTracker[[#This Row],[Employee Name]]),"-----",VLOOKUP(LeaveTracker[[#This Row],[Employee Name]],Employees[[Employee Name]:[Office]],7))</f>
        <v>SP</v>
      </c>
      <c r="F6332" s="19" t="str">
        <f>IF(ISBLANK(LeaveTracker[[#This Row],[Employee Name]]),"-----",VLOOKUP(LeaveTracker[[#This Row],[Employee Name]],Employees[[Employee Name]:[Office]],6))</f>
        <v>CASUAL</v>
      </c>
      <c r="G6332" s="24">
        <v>45099</v>
      </c>
      <c r="H6332" s="24">
        <v>45099</v>
      </c>
      <c r="I6332" s="20" t="s">
        <v>298</v>
      </c>
      <c r="K6332" s="61" t="str">
        <f ca="1">LeaveTracker[[#This Row],[Days]]&amp;" "&amp;LeaveTracker[[#This Row],[Type of Leave]]</f>
        <v>1 OTHER</v>
      </c>
      <c r="L6332" s="23">
        <f ca="1">NETWORKDAYS(LeaveTracker[[#This Row],[Start Date]],LeaveTracker[[#This Row],[End Date]],lstHolidays)</f>
        <v>1</v>
      </c>
      <c r="M6332" s="27"/>
    </row>
    <row r="6333" spans="1:13" ht="30" customHeight="1" x14ac:dyDescent="0.3">
      <c r="A6333" s="27">
        <f t="shared" si="74"/>
        <v>2520</v>
      </c>
      <c r="B6333" s="31">
        <v>45104</v>
      </c>
      <c r="C6333" s="31">
        <v>45096</v>
      </c>
      <c r="D6333" s="19" t="s">
        <v>829</v>
      </c>
      <c r="E6333" s="19" t="str">
        <f>IF(ISBLANK(LeaveTracker[[#This Row],[Employee Name]]),"-----",VLOOKUP(LeaveTracker[[#This Row],[Employee Name]],Employees[[Employee Name]:[Office]],7))</f>
        <v>CHO</v>
      </c>
      <c r="F6333" s="19" t="str">
        <f>IF(ISBLANK(LeaveTracker[[#This Row],[Employee Name]]),"-----",VLOOKUP(LeaveTracker[[#This Row],[Employee Name]],Employees[[Employee Name]:[Office]],6))</f>
        <v>REGULAR</v>
      </c>
      <c r="G6333" s="24">
        <v>45106</v>
      </c>
      <c r="H6333" s="24">
        <v>45107</v>
      </c>
      <c r="I6333" s="20" t="s">
        <v>82</v>
      </c>
      <c r="K6333" s="61" t="str">
        <f ca="1">LeaveTracker[[#This Row],[Days]]&amp;" "&amp;LeaveTracker[[#This Row],[Type of Leave]]</f>
        <v>2 VL</v>
      </c>
      <c r="L6333" s="23">
        <f ca="1">NETWORKDAYS(LeaveTracker[[#This Row],[Start Date]],LeaveTracker[[#This Row],[End Date]],lstHolidays)</f>
        <v>2</v>
      </c>
      <c r="M6333" s="27"/>
    </row>
    <row r="6334" spans="1:13" ht="30" customHeight="1" x14ac:dyDescent="0.3">
      <c r="A6334" s="27">
        <f t="shared" si="74"/>
        <v>2521</v>
      </c>
      <c r="B6334" s="31">
        <v>45104</v>
      </c>
      <c r="C6334" s="31">
        <v>45100</v>
      </c>
      <c r="D6334" s="19" t="s">
        <v>826</v>
      </c>
      <c r="E6334" s="19" t="str">
        <f>IF(ISBLANK(LeaveTracker[[#This Row],[Employee Name]]),"-----",VLOOKUP(LeaveTracker[[#This Row],[Employee Name]],Employees[[Employee Name]:[Office]],7))</f>
        <v>CHO</v>
      </c>
      <c r="F6334" s="19" t="str">
        <f>IF(ISBLANK(LeaveTracker[[#This Row],[Employee Name]]),"-----",VLOOKUP(LeaveTracker[[#This Row],[Employee Name]],Employees[[Employee Name]:[Office]],6))</f>
        <v>REGULAR</v>
      </c>
      <c r="G6334" s="24">
        <v>45096</v>
      </c>
      <c r="H6334" s="24">
        <v>45099</v>
      </c>
      <c r="I6334" s="20" t="s">
        <v>81</v>
      </c>
      <c r="K6334" s="61" t="str">
        <f ca="1">LeaveTracker[[#This Row],[Days]]&amp;" "&amp;LeaveTracker[[#This Row],[Type of Leave]]</f>
        <v>4 SL</v>
      </c>
      <c r="L6334" s="23">
        <f ca="1">NETWORKDAYS(LeaveTracker[[#This Row],[Start Date]],LeaveTracker[[#This Row],[End Date]],lstHolidays)</f>
        <v>4</v>
      </c>
      <c r="M6334" s="27"/>
    </row>
    <row r="6335" spans="1:13" ht="30" customHeight="1" x14ac:dyDescent="0.3">
      <c r="A6335" s="27">
        <f t="shared" si="74"/>
        <v>2522</v>
      </c>
      <c r="B6335" s="31">
        <v>45104</v>
      </c>
      <c r="C6335" s="31">
        <v>45106</v>
      </c>
      <c r="D6335" s="19" t="s">
        <v>1800</v>
      </c>
      <c r="E6335" s="19" t="str">
        <f>IF(ISBLANK(LeaveTracker[[#This Row],[Employee Name]]),"-----",VLOOKUP(LeaveTracker[[#This Row],[Employee Name]],Employees[[Employee Name]:[Office]],7))</f>
        <v>GSO</v>
      </c>
      <c r="F6335" s="19" t="str">
        <f>IF(ISBLANK(LeaveTracker[[#This Row],[Employee Name]]),"-----",VLOOKUP(LeaveTracker[[#This Row],[Employee Name]],Employees[[Employee Name]:[Office]],6))</f>
        <v>CASUAL</v>
      </c>
      <c r="G6335" s="24">
        <v>45113</v>
      </c>
      <c r="H6335" s="24">
        <v>45114</v>
      </c>
      <c r="I6335" s="20" t="s">
        <v>82</v>
      </c>
      <c r="K6335" s="61" t="str">
        <f ca="1">LeaveTracker[[#This Row],[Days]]&amp;" "&amp;LeaveTracker[[#This Row],[Type of Leave]]</f>
        <v>2 VL</v>
      </c>
      <c r="L6335" s="23">
        <f ca="1">NETWORKDAYS(LeaveTracker[[#This Row],[Start Date]],LeaveTracker[[#This Row],[End Date]],lstHolidays)</f>
        <v>2</v>
      </c>
      <c r="M6335" s="27"/>
    </row>
    <row r="6336" spans="1:13" ht="30" customHeight="1" x14ac:dyDescent="0.3">
      <c r="A6336" s="27">
        <f t="shared" si="74"/>
        <v>2523</v>
      </c>
      <c r="B6336" s="31">
        <v>45104</v>
      </c>
      <c r="C6336" s="31">
        <v>45106</v>
      </c>
      <c r="D6336" s="19" t="s">
        <v>1800</v>
      </c>
      <c r="E6336" s="19" t="str">
        <f>IF(ISBLANK(LeaveTracker[[#This Row],[Employee Name]]),"-----",VLOOKUP(LeaveTracker[[#This Row],[Employee Name]],Employees[[Employee Name]:[Office]],7))</f>
        <v>GSO</v>
      </c>
      <c r="F6336" s="19" t="str">
        <f>IF(ISBLANK(LeaveTracker[[#This Row],[Employee Name]]),"-----",VLOOKUP(LeaveTracker[[#This Row],[Employee Name]],Employees[[Employee Name]:[Office]],6))</f>
        <v>CASUAL</v>
      </c>
      <c r="G6336" s="24">
        <v>45120</v>
      </c>
      <c r="H6336" s="24">
        <v>45121</v>
      </c>
      <c r="I6336" s="20" t="s">
        <v>82</v>
      </c>
      <c r="K6336" s="61" t="str">
        <f ca="1">LeaveTracker[[#This Row],[Days]]&amp;" "&amp;LeaveTracker[[#This Row],[Type of Leave]]</f>
        <v>2 VL</v>
      </c>
      <c r="L6336" s="23">
        <f ca="1">NETWORKDAYS(LeaveTracker[[#This Row],[Start Date]],LeaveTracker[[#This Row],[End Date]],lstHolidays)</f>
        <v>2</v>
      </c>
      <c r="M6336" s="27"/>
    </row>
    <row r="6337" spans="1:13" ht="30" customHeight="1" x14ac:dyDescent="0.3">
      <c r="A6337" s="27">
        <f t="shared" si="74"/>
        <v>2524</v>
      </c>
      <c r="B6337" s="31">
        <v>45104</v>
      </c>
      <c r="C6337" s="31">
        <v>45106</v>
      </c>
      <c r="D6337" s="19" t="s">
        <v>1800</v>
      </c>
      <c r="E6337" s="19" t="str">
        <f>IF(ISBLANK(LeaveTracker[[#This Row],[Employee Name]]),"-----",VLOOKUP(LeaveTracker[[#This Row],[Employee Name]],Employees[[Employee Name]:[Office]],7))</f>
        <v>GSO</v>
      </c>
      <c r="F6337" s="19" t="str">
        <f>IF(ISBLANK(LeaveTracker[[#This Row],[Employee Name]]),"-----",VLOOKUP(LeaveTracker[[#This Row],[Employee Name]],Employees[[Employee Name]:[Office]],6))</f>
        <v>CASUAL</v>
      </c>
      <c r="G6337" s="24">
        <v>45127</v>
      </c>
      <c r="H6337" s="24">
        <v>45128</v>
      </c>
      <c r="I6337" s="20" t="s">
        <v>82</v>
      </c>
      <c r="K6337" s="61" t="str">
        <f ca="1">LeaveTracker[[#This Row],[Days]]&amp;" "&amp;LeaveTracker[[#This Row],[Type of Leave]]</f>
        <v>2 VL</v>
      </c>
      <c r="L6337" s="23">
        <f ca="1">NETWORKDAYS(LeaveTracker[[#This Row],[Start Date]],LeaveTracker[[#This Row],[End Date]],lstHolidays)</f>
        <v>2</v>
      </c>
      <c r="M6337" s="27"/>
    </row>
    <row r="6338" spans="1:13" ht="30" customHeight="1" x14ac:dyDescent="0.3">
      <c r="A6338" s="27">
        <f t="shared" si="74"/>
        <v>2525</v>
      </c>
      <c r="B6338" s="31">
        <v>45104</v>
      </c>
      <c r="C6338" s="31">
        <v>45106</v>
      </c>
      <c r="D6338" s="19" t="s">
        <v>1800</v>
      </c>
      <c r="E6338" s="19" t="str">
        <f>IF(ISBLANK(LeaveTracker[[#This Row],[Employee Name]]),"-----",VLOOKUP(LeaveTracker[[#This Row],[Employee Name]],Employees[[Employee Name]:[Office]],7))</f>
        <v>GSO</v>
      </c>
      <c r="F6338" s="19" t="str">
        <f>IF(ISBLANK(LeaveTracker[[#This Row],[Employee Name]]),"-----",VLOOKUP(LeaveTracker[[#This Row],[Employee Name]],Employees[[Employee Name]:[Office]],6))</f>
        <v>CASUAL</v>
      </c>
      <c r="G6338" s="24">
        <v>45134</v>
      </c>
      <c r="H6338" s="24">
        <v>45135</v>
      </c>
      <c r="I6338" s="20" t="s">
        <v>82</v>
      </c>
      <c r="K6338" s="61" t="str">
        <f ca="1">LeaveTracker[[#This Row],[Days]]&amp;" "&amp;LeaveTracker[[#This Row],[Type of Leave]]</f>
        <v>2 VL</v>
      </c>
      <c r="L6338" s="23">
        <f ca="1">NETWORKDAYS(LeaveTracker[[#This Row],[Start Date]],LeaveTracker[[#This Row],[End Date]],lstHolidays)</f>
        <v>2</v>
      </c>
      <c r="M6338" s="27"/>
    </row>
    <row r="6339" spans="1:13" ht="30" customHeight="1" x14ac:dyDescent="0.3">
      <c r="A6339" s="27">
        <f t="shared" si="74"/>
        <v>2526</v>
      </c>
      <c r="B6339" s="31">
        <v>45104</v>
      </c>
      <c r="C6339" s="31">
        <v>45091</v>
      </c>
      <c r="D6339" s="19" t="s">
        <v>2421</v>
      </c>
      <c r="E6339" s="19" t="str">
        <f>IF(ISBLANK(LeaveTracker[[#This Row],[Employee Name]]),"-----",VLOOKUP(LeaveTracker[[#This Row],[Employee Name]],Employees[[Employee Name]:[Office]],7))</f>
        <v>VMO/SP</v>
      </c>
      <c r="F6339" s="19" t="str">
        <f>IF(ISBLANK(LeaveTracker[[#This Row],[Employee Name]]),"-----",VLOOKUP(LeaveTracker[[#This Row],[Employee Name]],Employees[[Employee Name]:[Office]],6))</f>
        <v>CASUAL</v>
      </c>
      <c r="G6339" s="24">
        <v>45090</v>
      </c>
      <c r="H6339" s="24">
        <v>45090</v>
      </c>
      <c r="I6339" s="20" t="s">
        <v>81</v>
      </c>
      <c r="K6339" s="61" t="str">
        <f ca="1">LeaveTracker[[#This Row],[Days]]&amp;" "&amp;LeaveTracker[[#This Row],[Type of Leave]]</f>
        <v>1 SL</v>
      </c>
      <c r="L6339" s="23">
        <f ca="1">NETWORKDAYS(LeaveTracker[[#This Row],[Start Date]],LeaveTracker[[#This Row],[End Date]],lstHolidays)</f>
        <v>1</v>
      </c>
      <c r="M6339" s="27"/>
    </row>
    <row r="6340" spans="1:13" ht="30" customHeight="1" x14ac:dyDescent="0.3">
      <c r="A6340" s="27">
        <f t="shared" si="74"/>
        <v>2527</v>
      </c>
      <c r="B6340" s="31">
        <v>45110</v>
      </c>
      <c r="C6340" s="31">
        <v>45110</v>
      </c>
      <c r="D6340" s="19" t="s">
        <v>523</v>
      </c>
      <c r="E6340" s="19" t="str">
        <f>IF(ISBLANK(LeaveTracker[[#This Row],[Employee Name]]),"-----",VLOOKUP(LeaveTracker[[#This Row],[Employee Name]],Employees[[Employee Name]:[Office]],7))</f>
        <v>HRMO</v>
      </c>
      <c r="F6340" s="19" t="str">
        <f>IF(ISBLANK(LeaveTracker[[#This Row],[Employee Name]]),"-----",VLOOKUP(LeaveTracker[[#This Row],[Employee Name]],Employees[[Employee Name]:[Office]],6))</f>
        <v>REGULAR</v>
      </c>
      <c r="G6340" s="24">
        <v>45128</v>
      </c>
      <c r="H6340" s="24">
        <v>45128</v>
      </c>
      <c r="I6340" s="19" t="s">
        <v>298</v>
      </c>
      <c r="J6340" s="43" t="s">
        <v>1003</v>
      </c>
      <c r="K6340" s="61" t="str">
        <f ca="1">LeaveTracker[[#This Row],[Days]]&amp;" "&amp;LeaveTracker[[#This Row],[Type of Leave]]</f>
        <v>1 OTHER</v>
      </c>
      <c r="L6340" s="23">
        <f ca="1">NETWORKDAYS(LeaveTracker[[#This Row],[Start Date]],LeaveTracker[[#This Row],[End Date]],lstHolidays)</f>
        <v>1</v>
      </c>
      <c r="M6340" s="27"/>
    </row>
    <row r="6341" spans="1:13" ht="30" customHeight="1" x14ac:dyDescent="0.3">
      <c r="A6341" s="27">
        <f t="shared" si="74"/>
        <v>2528</v>
      </c>
      <c r="B6341" s="31">
        <v>45110</v>
      </c>
      <c r="C6341" s="31">
        <v>45106</v>
      </c>
      <c r="D6341" s="19" t="s">
        <v>1883</v>
      </c>
      <c r="E6341" s="19" t="str">
        <f>IF(ISBLANK(LeaveTracker[[#This Row],[Employee Name]]),"-----",VLOOKUP(LeaveTracker[[#This Row],[Employee Name]],Employees[[Employee Name]:[Office]],7))</f>
        <v>CENRO</v>
      </c>
      <c r="F6341" s="19" t="str">
        <f>IF(ISBLANK(LeaveTracker[[#This Row],[Employee Name]]),"-----",VLOOKUP(LeaveTracker[[#This Row],[Employee Name]],Employees[[Employee Name]:[Office]],6))</f>
        <v>CASUAL</v>
      </c>
      <c r="G6341" s="24">
        <v>45105</v>
      </c>
      <c r="H6341" s="24">
        <v>45105</v>
      </c>
      <c r="I6341" s="20" t="s">
        <v>81</v>
      </c>
      <c r="K6341" s="61" t="str">
        <f ca="1">LeaveTracker[[#This Row],[Days]]&amp;" "&amp;LeaveTracker[[#This Row],[Type of Leave]]</f>
        <v>1 SL</v>
      </c>
      <c r="L6341" s="23">
        <f ca="1">NETWORKDAYS(LeaveTracker[[#This Row],[Start Date]],LeaveTracker[[#This Row],[End Date]],lstHolidays)</f>
        <v>1</v>
      </c>
      <c r="M6341" s="27"/>
    </row>
    <row r="6342" spans="1:13" ht="30" customHeight="1" x14ac:dyDescent="0.3">
      <c r="A6342" s="27">
        <f t="shared" si="74"/>
        <v>2529</v>
      </c>
      <c r="B6342" s="31">
        <v>45110</v>
      </c>
      <c r="C6342" s="31">
        <v>45106</v>
      </c>
      <c r="D6342" s="19" t="s">
        <v>2215</v>
      </c>
      <c r="E6342" s="19" t="str">
        <f>IF(ISBLANK(LeaveTracker[[#This Row],[Employee Name]]),"-----",VLOOKUP(LeaveTracker[[#This Row],[Employee Name]],Employees[[Employee Name]:[Office]],7))</f>
        <v>CENRO</v>
      </c>
      <c r="F6342" s="19" t="str">
        <f>IF(ISBLANK(LeaveTracker[[#This Row],[Employee Name]]),"-----",VLOOKUP(LeaveTracker[[#This Row],[Employee Name]],Employees[[Employee Name]:[Office]],6))</f>
        <v>CASUAL</v>
      </c>
      <c r="G6342" s="24">
        <v>45113</v>
      </c>
      <c r="H6342" s="24">
        <v>45114</v>
      </c>
      <c r="I6342" s="20" t="s">
        <v>82</v>
      </c>
      <c r="K6342" s="61" t="str">
        <f ca="1">LeaveTracker[[#This Row],[Days]]&amp;" "&amp;LeaveTracker[[#This Row],[Type of Leave]]</f>
        <v>2 VL</v>
      </c>
      <c r="L6342" s="23">
        <f ca="1">NETWORKDAYS(LeaveTracker[[#This Row],[Start Date]],LeaveTracker[[#This Row],[End Date]],lstHolidays)</f>
        <v>2</v>
      </c>
      <c r="M6342" s="27"/>
    </row>
    <row r="6343" spans="1:13" ht="30" customHeight="1" x14ac:dyDescent="0.3">
      <c r="A6343" s="27">
        <f t="shared" si="74"/>
        <v>2530</v>
      </c>
      <c r="B6343" s="31">
        <v>45110</v>
      </c>
      <c r="C6343" s="31">
        <v>45106</v>
      </c>
      <c r="D6343" s="19" t="s">
        <v>2206</v>
      </c>
      <c r="E6343" s="19" t="str">
        <f>IF(ISBLANK(LeaveTracker[[#This Row],[Employee Name]]),"-----",VLOOKUP(LeaveTracker[[#This Row],[Employee Name]],Employees[[Employee Name]:[Office]],7))</f>
        <v>CENRO</v>
      </c>
      <c r="F6343" s="19">
        <f>IF(ISBLANK(LeaveTracker[[#This Row],[Employee Name]]),"-----",VLOOKUP(LeaveTracker[[#This Row],[Employee Name]],Employees[[Employee Name]:[Office]],6))</f>
        <v>0</v>
      </c>
      <c r="G6343" s="24">
        <v>45113</v>
      </c>
      <c r="H6343" s="24">
        <v>45114</v>
      </c>
      <c r="I6343" s="20" t="s">
        <v>82</v>
      </c>
      <c r="K6343" s="61" t="str">
        <f ca="1">LeaveTracker[[#This Row],[Days]]&amp;" "&amp;LeaveTracker[[#This Row],[Type of Leave]]</f>
        <v>2 VL</v>
      </c>
      <c r="L6343" s="23">
        <f ca="1">NETWORKDAYS(LeaveTracker[[#This Row],[Start Date]],LeaveTracker[[#This Row],[End Date]],lstHolidays)</f>
        <v>2</v>
      </c>
      <c r="M6343" s="27"/>
    </row>
    <row r="6344" spans="1:13" ht="30" customHeight="1" x14ac:dyDescent="0.3">
      <c r="A6344" s="27">
        <f t="shared" si="74"/>
        <v>2531</v>
      </c>
      <c r="B6344" s="31">
        <v>45110</v>
      </c>
      <c r="C6344" s="31">
        <v>45104</v>
      </c>
      <c r="D6344" s="19" t="s">
        <v>1802</v>
      </c>
      <c r="E6344" s="19" t="str">
        <f>IF(ISBLANK(LeaveTracker[[#This Row],[Employee Name]]),"-----",VLOOKUP(LeaveTracker[[#This Row],[Employee Name]],Employees[[Employee Name]:[Office]],7))</f>
        <v>CENRO</v>
      </c>
      <c r="F6344" s="19" t="str">
        <f>IF(ISBLANK(LeaveTracker[[#This Row],[Employee Name]]),"-----",VLOOKUP(LeaveTracker[[#This Row],[Employee Name]],Employees[[Employee Name]:[Office]],6))</f>
        <v>CASUAL</v>
      </c>
      <c r="G6344" s="24">
        <v>45111</v>
      </c>
      <c r="H6344" s="24">
        <v>45112</v>
      </c>
      <c r="I6344" s="20" t="s">
        <v>82</v>
      </c>
      <c r="K6344" s="61" t="str">
        <f ca="1">LeaveTracker[[#This Row],[Days]]&amp;" "&amp;LeaveTracker[[#This Row],[Type of Leave]]</f>
        <v>2 VL</v>
      </c>
      <c r="L6344" s="23">
        <f ca="1">NETWORKDAYS(LeaveTracker[[#This Row],[Start Date]],LeaveTracker[[#This Row],[End Date]],lstHolidays)</f>
        <v>2</v>
      </c>
      <c r="M6344" s="27"/>
    </row>
    <row r="6345" spans="1:13" ht="30" customHeight="1" x14ac:dyDescent="0.3">
      <c r="A6345" s="27">
        <f t="shared" si="74"/>
        <v>2532</v>
      </c>
      <c r="B6345" s="31">
        <v>45110</v>
      </c>
      <c r="C6345" s="31">
        <v>45103</v>
      </c>
      <c r="D6345" s="19" t="s">
        <v>1974</v>
      </c>
      <c r="E6345" s="19" t="str">
        <f>IF(ISBLANK(LeaveTracker[[#This Row],[Employee Name]]),"-----",VLOOKUP(LeaveTracker[[#This Row],[Employee Name]],Employees[[Employee Name]:[Office]],7))</f>
        <v>CENRO</v>
      </c>
      <c r="F6345" s="19">
        <f>IF(ISBLANK(LeaveTracker[[#This Row],[Employee Name]]),"-----",VLOOKUP(LeaveTracker[[#This Row],[Employee Name]],Employees[[Employee Name]:[Office]],6))</f>
        <v>0</v>
      </c>
      <c r="G6345" s="21">
        <v>45111</v>
      </c>
      <c r="H6345" s="21">
        <v>45111</v>
      </c>
      <c r="I6345" s="20" t="s">
        <v>82</v>
      </c>
      <c r="K6345" s="61" t="str">
        <f ca="1">LeaveTracker[[#This Row],[Days]]&amp;" "&amp;LeaveTracker[[#This Row],[Type of Leave]]</f>
        <v>1 VL</v>
      </c>
      <c r="L6345" s="23">
        <f ca="1">NETWORKDAYS(LeaveTracker[[#This Row],[Start Date]],LeaveTracker[[#This Row],[End Date]],lstHolidays)</f>
        <v>1</v>
      </c>
      <c r="M6345" s="27"/>
    </row>
    <row r="6346" spans="1:13" ht="30" customHeight="1" x14ac:dyDescent="0.3">
      <c r="A6346" s="27">
        <f t="shared" si="74"/>
        <v>2533</v>
      </c>
      <c r="B6346" s="31">
        <v>45110</v>
      </c>
      <c r="C6346" s="31">
        <v>45103</v>
      </c>
      <c r="D6346" s="19" t="s">
        <v>1974</v>
      </c>
      <c r="E6346" s="19" t="str">
        <f>IF(ISBLANK(LeaveTracker[[#This Row],[Employee Name]]),"-----",VLOOKUP(LeaveTracker[[#This Row],[Employee Name]],Employees[[Employee Name]:[Office]],7))</f>
        <v>CENRO</v>
      </c>
      <c r="F6346" s="19">
        <f>IF(ISBLANK(LeaveTracker[[#This Row],[Employee Name]]),"-----",VLOOKUP(LeaveTracker[[#This Row],[Employee Name]],Employees[[Employee Name]:[Office]],6))</f>
        <v>0</v>
      </c>
      <c r="G6346" s="24">
        <v>45113</v>
      </c>
      <c r="H6346" s="24">
        <v>45113</v>
      </c>
      <c r="I6346" s="20" t="s">
        <v>82</v>
      </c>
      <c r="K6346" s="61" t="str">
        <f ca="1">LeaveTracker[[#This Row],[Days]]&amp;" "&amp;LeaveTracker[[#This Row],[Type of Leave]]</f>
        <v>1 VL</v>
      </c>
      <c r="L6346" s="23">
        <f ca="1">NETWORKDAYS(LeaveTracker[[#This Row],[Start Date]],LeaveTracker[[#This Row],[End Date]],lstHolidays)</f>
        <v>1</v>
      </c>
      <c r="M6346" s="27"/>
    </row>
    <row r="6347" spans="1:13" ht="30" customHeight="1" x14ac:dyDescent="0.3">
      <c r="A6347" s="27">
        <f t="shared" si="74"/>
        <v>2534</v>
      </c>
      <c r="B6347" s="31">
        <v>45110</v>
      </c>
      <c r="C6347" s="31">
        <v>45103</v>
      </c>
      <c r="D6347" s="19" t="s">
        <v>1974</v>
      </c>
      <c r="E6347" s="19" t="str">
        <f>IF(ISBLANK(LeaveTracker[[#This Row],[Employee Name]]),"-----",VLOOKUP(LeaveTracker[[#This Row],[Employee Name]],Employees[[Employee Name]:[Office]],7))</f>
        <v>CENRO</v>
      </c>
      <c r="F6347" s="19">
        <f>IF(ISBLANK(LeaveTracker[[#This Row],[Employee Name]]),"-----",VLOOKUP(LeaveTracker[[#This Row],[Employee Name]],Employees[[Employee Name]:[Office]],6))</f>
        <v>0</v>
      </c>
      <c r="G6347" s="24">
        <v>45115</v>
      </c>
      <c r="H6347" s="24">
        <v>45115</v>
      </c>
      <c r="I6347" s="20" t="s">
        <v>82</v>
      </c>
      <c r="K6347" s="61" t="str">
        <f ca="1">LeaveTracker[[#This Row],[Days]]&amp;" "&amp;LeaveTracker[[#This Row],[Type of Leave]]</f>
        <v>0 VL</v>
      </c>
      <c r="L6347" s="23">
        <f ca="1">NETWORKDAYS(LeaveTracker[[#This Row],[Start Date]],LeaveTracker[[#This Row],[End Date]],lstHolidays)</f>
        <v>0</v>
      </c>
      <c r="M6347" s="27"/>
    </row>
    <row r="6348" spans="1:13" ht="30" customHeight="1" x14ac:dyDescent="0.3">
      <c r="A6348" s="27">
        <f t="shared" si="74"/>
        <v>2535</v>
      </c>
      <c r="B6348" s="31">
        <v>45110</v>
      </c>
      <c r="C6348" s="31">
        <v>45103</v>
      </c>
      <c r="D6348" s="19" t="s">
        <v>1974</v>
      </c>
      <c r="E6348" s="19" t="str">
        <f>IF(ISBLANK(LeaveTracker[[#This Row],[Employee Name]]),"-----",VLOOKUP(LeaveTracker[[#This Row],[Employee Name]],Employees[[Employee Name]:[Office]],7))</f>
        <v>CENRO</v>
      </c>
      <c r="F6348" s="19">
        <f>IF(ISBLANK(LeaveTracker[[#This Row],[Employee Name]]),"-----",VLOOKUP(LeaveTracker[[#This Row],[Employee Name]],Employees[[Employee Name]:[Office]],6))</f>
        <v>0</v>
      </c>
      <c r="G6348" s="24">
        <v>45119</v>
      </c>
      <c r="H6348" s="24">
        <v>45120</v>
      </c>
      <c r="I6348" s="20" t="s">
        <v>82</v>
      </c>
      <c r="K6348" s="61" t="str">
        <f ca="1">LeaveTracker[[#This Row],[Days]]&amp;" "&amp;LeaveTracker[[#This Row],[Type of Leave]]</f>
        <v>2 VL</v>
      </c>
      <c r="L6348" s="23">
        <f ca="1">NETWORKDAYS(LeaveTracker[[#This Row],[Start Date]],LeaveTracker[[#This Row],[End Date]],lstHolidays)</f>
        <v>2</v>
      </c>
      <c r="M6348" s="27"/>
    </row>
    <row r="6349" spans="1:13" ht="30" customHeight="1" x14ac:dyDescent="0.3">
      <c r="A6349" s="27">
        <f t="shared" si="74"/>
        <v>2536</v>
      </c>
      <c r="B6349" s="31">
        <v>45110</v>
      </c>
      <c r="C6349" s="31">
        <v>45100</v>
      </c>
      <c r="D6349" s="19" t="s">
        <v>1942</v>
      </c>
      <c r="E6349" s="19" t="str">
        <f>IF(ISBLANK(LeaveTracker[[#This Row],[Employee Name]]),"-----",VLOOKUP(LeaveTracker[[#This Row],[Employee Name]],Employees[[Employee Name]:[Office]],7))</f>
        <v>CENRO</v>
      </c>
      <c r="F6349" s="19" t="str">
        <f>IF(ISBLANK(LeaveTracker[[#This Row],[Employee Name]]),"-----",VLOOKUP(LeaveTracker[[#This Row],[Employee Name]],Employees[[Employee Name]:[Office]],6))</f>
        <v>CASUAL</v>
      </c>
      <c r="G6349" s="24">
        <v>45092</v>
      </c>
      <c r="H6349" s="24">
        <v>45093</v>
      </c>
      <c r="I6349" s="20" t="s">
        <v>81</v>
      </c>
      <c r="K6349" s="61" t="str">
        <f ca="1">LeaveTracker[[#This Row],[Days]]&amp;" "&amp;LeaveTracker[[#This Row],[Type of Leave]]</f>
        <v>2 SL</v>
      </c>
      <c r="L6349" s="23">
        <f ca="1">NETWORKDAYS(LeaveTracker[[#This Row],[Start Date]],LeaveTracker[[#This Row],[End Date]],lstHolidays)</f>
        <v>2</v>
      </c>
      <c r="M6349" s="27"/>
    </row>
    <row r="6350" spans="1:13" ht="30" customHeight="1" x14ac:dyDescent="0.3">
      <c r="A6350" s="27">
        <f t="shared" si="74"/>
        <v>2537</v>
      </c>
      <c r="B6350" s="31">
        <v>45110</v>
      </c>
      <c r="C6350" s="31">
        <v>45097</v>
      </c>
      <c r="D6350" s="19" t="s">
        <v>2111</v>
      </c>
      <c r="E6350" s="19" t="str">
        <f>IF(ISBLANK(LeaveTracker[[#This Row],[Employee Name]]),"-----",VLOOKUP(LeaveTracker[[#This Row],[Employee Name]],Employees[[Employee Name]:[Office]],7))</f>
        <v>CENRO</v>
      </c>
      <c r="F6350" s="19">
        <f>IF(ISBLANK(LeaveTracker[[#This Row],[Employee Name]]),"-----",VLOOKUP(LeaveTracker[[#This Row],[Employee Name]],Employees[[Employee Name]:[Office]],6))</f>
        <v>0</v>
      </c>
      <c r="G6350" s="24">
        <v>45094</v>
      </c>
      <c r="H6350" s="24">
        <v>45094</v>
      </c>
      <c r="I6350" s="20" t="s">
        <v>81</v>
      </c>
      <c r="K6350" s="61" t="str">
        <f ca="1">LeaveTracker[[#This Row],[Days]]&amp;" "&amp;LeaveTracker[[#This Row],[Type of Leave]]</f>
        <v>0 SL</v>
      </c>
      <c r="L6350" s="23">
        <f ca="1">NETWORKDAYS(LeaveTracker[[#This Row],[Start Date]],LeaveTracker[[#This Row],[End Date]],lstHolidays)</f>
        <v>0</v>
      </c>
      <c r="M6350" s="27"/>
    </row>
    <row r="6351" spans="1:13" ht="30" customHeight="1" x14ac:dyDescent="0.3">
      <c r="A6351" s="27">
        <f t="shared" si="74"/>
        <v>2538</v>
      </c>
      <c r="B6351" s="31">
        <v>45110</v>
      </c>
      <c r="C6351" s="31">
        <v>45097</v>
      </c>
      <c r="D6351" s="19" t="s">
        <v>2111</v>
      </c>
      <c r="E6351" s="19" t="str">
        <f>IF(ISBLANK(LeaveTracker[[#This Row],[Employee Name]]),"-----",VLOOKUP(LeaveTracker[[#This Row],[Employee Name]],Employees[[Employee Name]:[Office]],7))</f>
        <v>CENRO</v>
      </c>
      <c r="F6351" s="19">
        <f>IF(ISBLANK(LeaveTracker[[#This Row],[Employee Name]]),"-----",VLOOKUP(LeaveTracker[[#This Row],[Employee Name]],Employees[[Employee Name]:[Office]],6))</f>
        <v>0</v>
      </c>
      <c r="G6351" s="24">
        <v>45096</v>
      </c>
      <c r="H6351" s="24">
        <v>45096</v>
      </c>
      <c r="I6351" s="20" t="s">
        <v>81</v>
      </c>
      <c r="K6351" s="61" t="str">
        <f ca="1">LeaveTracker[[#This Row],[Days]]&amp;" "&amp;LeaveTracker[[#This Row],[Type of Leave]]</f>
        <v>1 SL</v>
      </c>
      <c r="L6351" s="23">
        <f ca="1">NETWORKDAYS(LeaveTracker[[#This Row],[Start Date]],LeaveTracker[[#This Row],[End Date]],lstHolidays)</f>
        <v>1</v>
      </c>
      <c r="M6351" s="27"/>
    </row>
    <row r="6352" spans="1:13" ht="30" customHeight="1" x14ac:dyDescent="0.3">
      <c r="A6352" s="27">
        <f t="shared" si="74"/>
        <v>2539</v>
      </c>
      <c r="B6352" s="31">
        <v>45110</v>
      </c>
      <c r="C6352" s="31">
        <v>45107</v>
      </c>
      <c r="D6352" s="19" t="s">
        <v>2202</v>
      </c>
      <c r="E6352" s="19" t="str">
        <f>IF(ISBLANK(LeaveTracker[[#This Row],[Employee Name]]),"-----",VLOOKUP(LeaveTracker[[#This Row],[Employee Name]],Employees[[Employee Name]:[Office]],7))</f>
        <v>HALL OF JUSTICE</v>
      </c>
      <c r="F6352" s="19">
        <f>IF(ISBLANK(LeaveTracker[[#This Row],[Employee Name]]),"-----",VLOOKUP(LeaveTracker[[#This Row],[Employee Name]],Employees[[Employee Name]:[Office]],6))</f>
        <v>0</v>
      </c>
      <c r="G6352" s="24">
        <v>45106</v>
      </c>
      <c r="H6352" s="24">
        <v>45106</v>
      </c>
      <c r="I6352" s="20" t="s">
        <v>81</v>
      </c>
      <c r="K6352" s="61" t="str">
        <f ca="1">LeaveTracker[[#This Row],[Days]]&amp;" "&amp;LeaveTracker[[#This Row],[Type of Leave]]</f>
        <v>1 SL</v>
      </c>
      <c r="L6352" s="23">
        <f ca="1">NETWORKDAYS(LeaveTracker[[#This Row],[Start Date]],LeaveTracker[[#This Row],[End Date]],lstHolidays)</f>
        <v>1</v>
      </c>
      <c r="M6352" s="27"/>
    </row>
    <row r="6353" spans="1:13" ht="30" customHeight="1" x14ac:dyDescent="0.3">
      <c r="A6353" s="27">
        <f t="shared" si="74"/>
        <v>2540</v>
      </c>
      <c r="B6353" s="31">
        <v>45110</v>
      </c>
      <c r="C6353" s="31">
        <v>45107</v>
      </c>
      <c r="D6353" s="19" t="s">
        <v>2202</v>
      </c>
      <c r="E6353" s="19" t="str">
        <f>IF(ISBLANK(LeaveTracker[[#This Row],[Employee Name]]),"-----",VLOOKUP(LeaveTracker[[#This Row],[Employee Name]],Employees[[Employee Name]:[Office]],7))</f>
        <v>HALL OF JUSTICE</v>
      </c>
      <c r="F6353" s="19">
        <f>IF(ISBLANK(LeaveTracker[[#This Row],[Employee Name]]),"-----",VLOOKUP(LeaveTracker[[#This Row],[Employee Name]],Employees[[Employee Name]:[Office]],6))</f>
        <v>0</v>
      </c>
      <c r="G6353" s="24">
        <v>45117</v>
      </c>
      <c r="H6353" s="24">
        <v>45121</v>
      </c>
      <c r="I6353" s="20" t="s">
        <v>82</v>
      </c>
      <c r="K6353" s="61" t="str">
        <f ca="1">LeaveTracker[[#This Row],[Days]]&amp;" "&amp;LeaveTracker[[#This Row],[Type of Leave]]</f>
        <v>5 VL</v>
      </c>
      <c r="L6353" s="23">
        <f ca="1">NETWORKDAYS(LeaveTracker[[#This Row],[Start Date]],LeaveTracker[[#This Row],[End Date]],lstHolidays)</f>
        <v>5</v>
      </c>
      <c r="M6353" s="27"/>
    </row>
    <row r="6354" spans="1:13" ht="30" customHeight="1" x14ac:dyDescent="0.3">
      <c r="A6354" s="27">
        <f t="shared" si="74"/>
        <v>2541</v>
      </c>
      <c r="B6354" s="31">
        <v>45110</v>
      </c>
      <c r="C6354" s="31">
        <v>45090</v>
      </c>
      <c r="D6354" s="19" t="s">
        <v>2422</v>
      </c>
      <c r="E6354" s="19">
        <f>IF(ISBLANK(LeaveTracker[[#This Row],[Employee Name]]),"-----",VLOOKUP(LeaveTracker[[#This Row],[Employee Name]],Employees[[Employee Name]:[Office]],7))</f>
        <v>0</v>
      </c>
      <c r="F6354" s="19">
        <f>IF(ISBLANK(LeaveTracker[[#This Row],[Employee Name]]),"-----",VLOOKUP(LeaveTracker[[#This Row],[Employee Name]],Employees[[Employee Name]:[Office]],6))</f>
        <v>0</v>
      </c>
      <c r="G6354" s="24">
        <v>45096</v>
      </c>
      <c r="H6354" s="24">
        <v>45100</v>
      </c>
      <c r="I6354" s="20" t="s">
        <v>82</v>
      </c>
      <c r="K6354" s="61" t="str">
        <f ca="1">LeaveTracker[[#This Row],[Days]]&amp;" "&amp;LeaveTracker[[#This Row],[Type of Leave]]</f>
        <v>5 VL</v>
      </c>
      <c r="L6354" s="23">
        <f ca="1">NETWORKDAYS(LeaveTracker[[#This Row],[Start Date]],LeaveTracker[[#This Row],[End Date]],lstHolidays)</f>
        <v>5</v>
      </c>
      <c r="M6354" s="27"/>
    </row>
    <row r="6355" spans="1:13" ht="30" customHeight="1" x14ac:dyDescent="0.3">
      <c r="A6355" s="27">
        <f t="shared" si="74"/>
        <v>2542</v>
      </c>
      <c r="B6355" s="31">
        <v>45110</v>
      </c>
      <c r="C6355" s="31">
        <v>45104</v>
      </c>
      <c r="D6355" s="19" t="s">
        <v>1757</v>
      </c>
      <c r="E6355" s="19" t="str">
        <f>IF(ISBLANK(LeaveTracker[[#This Row],[Employee Name]]),"-----",VLOOKUP(LeaveTracker[[#This Row],[Employee Name]],Employees[[Employee Name]:[Office]],7))</f>
        <v>MAHOGANY MARKET</v>
      </c>
      <c r="F6355" s="19" t="str">
        <f>IF(ISBLANK(LeaveTracker[[#This Row],[Employee Name]]),"-----",VLOOKUP(LeaveTracker[[#This Row],[Employee Name]],Employees[[Employee Name]:[Office]],6))</f>
        <v>CASUAL</v>
      </c>
      <c r="G6355" s="24">
        <v>45103</v>
      </c>
      <c r="H6355" s="24">
        <v>45103</v>
      </c>
      <c r="I6355" s="20" t="s">
        <v>81</v>
      </c>
      <c r="K6355" s="61" t="str">
        <f ca="1">LeaveTracker[[#This Row],[Days]]&amp;" "&amp;LeaveTracker[[#This Row],[Type of Leave]]</f>
        <v>1 SL</v>
      </c>
      <c r="L6355" s="23">
        <f ca="1">NETWORKDAYS(LeaveTracker[[#This Row],[Start Date]],LeaveTracker[[#This Row],[End Date]],lstHolidays)</f>
        <v>1</v>
      </c>
      <c r="M6355" s="27"/>
    </row>
    <row r="6356" spans="1:13" ht="30" customHeight="1" x14ac:dyDescent="0.3">
      <c r="A6356" s="27">
        <f t="shared" si="74"/>
        <v>2543</v>
      </c>
      <c r="B6356" s="31">
        <v>45110</v>
      </c>
      <c r="C6356" s="31">
        <v>45103</v>
      </c>
      <c r="D6356" s="19" t="s">
        <v>595</v>
      </c>
      <c r="E6356" s="19" t="str">
        <f>IF(ISBLANK(LeaveTracker[[#This Row],[Employee Name]]),"-----",VLOOKUP(LeaveTracker[[#This Row],[Employee Name]],Employees[[Employee Name]:[Office]],7))</f>
        <v>MAHOGANY MARKET</v>
      </c>
      <c r="F6356" s="19" t="str">
        <f>IF(ISBLANK(LeaveTracker[[#This Row],[Employee Name]]),"-----",VLOOKUP(LeaveTracker[[#This Row],[Employee Name]],Employees[[Employee Name]:[Office]],6))</f>
        <v>REGULAR</v>
      </c>
      <c r="G6356" s="24">
        <v>45110</v>
      </c>
      <c r="H6356" s="24">
        <v>45114</v>
      </c>
      <c r="I6356" s="20" t="s">
        <v>82</v>
      </c>
      <c r="K6356" s="61" t="str">
        <f ca="1">LeaveTracker[[#This Row],[Days]]&amp;" "&amp;LeaveTracker[[#This Row],[Type of Leave]]</f>
        <v>5 VL</v>
      </c>
      <c r="L6356" s="23">
        <f ca="1">NETWORKDAYS(LeaveTracker[[#This Row],[Start Date]],LeaveTracker[[#This Row],[End Date]],lstHolidays)</f>
        <v>5</v>
      </c>
      <c r="M6356" s="27"/>
    </row>
    <row r="6357" spans="1:13" ht="30" customHeight="1" x14ac:dyDescent="0.3">
      <c r="A6357" s="27">
        <f t="shared" si="74"/>
        <v>2544</v>
      </c>
      <c r="B6357" s="31">
        <v>45110</v>
      </c>
      <c r="C6357" s="31">
        <v>45103</v>
      </c>
      <c r="D6357" s="19" t="s">
        <v>595</v>
      </c>
      <c r="E6357" s="19" t="str">
        <f>IF(ISBLANK(LeaveTracker[[#This Row],[Employee Name]]),"-----",VLOOKUP(LeaveTracker[[#This Row],[Employee Name]],Employees[[Employee Name]:[Office]],7))</f>
        <v>MAHOGANY MARKET</v>
      </c>
      <c r="F6357" s="19" t="str">
        <f>IF(ISBLANK(LeaveTracker[[#This Row],[Employee Name]]),"-----",VLOOKUP(LeaveTracker[[#This Row],[Employee Name]],Employees[[Employee Name]:[Office]],6))</f>
        <v>REGULAR</v>
      </c>
      <c r="G6357" s="24">
        <v>45117</v>
      </c>
      <c r="H6357" s="24">
        <v>45121</v>
      </c>
      <c r="I6357" s="20" t="s">
        <v>82</v>
      </c>
      <c r="K6357" s="61" t="str">
        <f ca="1">LeaveTracker[[#This Row],[Days]]&amp;" "&amp;LeaveTracker[[#This Row],[Type of Leave]]</f>
        <v>5 VL</v>
      </c>
      <c r="L6357" s="23">
        <f ca="1">NETWORKDAYS(LeaveTracker[[#This Row],[Start Date]],LeaveTracker[[#This Row],[End Date]],lstHolidays)</f>
        <v>5</v>
      </c>
      <c r="M6357" s="27"/>
    </row>
    <row r="6358" spans="1:13" ht="30" customHeight="1" x14ac:dyDescent="0.3">
      <c r="A6358" s="27">
        <f t="shared" si="74"/>
        <v>2545</v>
      </c>
      <c r="B6358" s="31">
        <v>45110</v>
      </c>
      <c r="C6358" s="31">
        <v>45096</v>
      </c>
      <c r="D6358" s="19" t="s">
        <v>1829</v>
      </c>
      <c r="E6358" s="19" t="str">
        <f>IF(ISBLANK(LeaveTracker[[#This Row],[Employee Name]]),"-----",VLOOKUP(LeaveTracker[[#This Row],[Employee Name]],Employees[[Employee Name]:[Office]],7))</f>
        <v>CSWDO</v>
      </c>
      <c r="F6358" s="19" t="str">
        <f>IF(ISBLANK(LeaveTracker[[#This Row],[Employee Name]]),"-----",VLOOKUP(LeaveTracker[[#This Row],[Employee Name]],Employees[[Employee Name]:[Office]],6))</f>
        <v>CASUAL</v>
      </c>
      <c r="G6358" s="24">
        <v>45104</v>
      </c>
      <c r="H6358" s="24">
        <v>45104</v>
      </c>
      <c r="I6358" s="20" t="s">
        <v>82</v>
      </c>
      <c r="K6358" s="61" t="str">
        <f ca="1">LeaveTracker[[#This Row],[Days]]&amp;" "&amp;LeaveTracker[[#This Row],[Type of Leave]]</f>
        <v>1 VL</v>
      </c>
      <c r="L6358" s="23">
        <f ca="1">NETWORKDAYS(LeaveTracker[[#This Row],[Start Date]],LeaveTracker[[#This Row],[End Date]],lstHolidays)</f>
        <v>1</v>
      </c>
      <c r="M6358" s="27"/>
    </row>
    <row r="6359" spans="1:13" ht="30" customHeight="1" x14ac:dyDescent="0.3">
      <c r="A6359" s="27">
        <f t="shared" si="74"/>
        <v>2546</v>
      </c>
      <c r="B6359" s="31">
        <v>45110</v>
      </c>
      <c r="C6359" s="31">
        <v>45096</v>
      </c>
      <c r="D6359" s="19" t="s">
        <v>1829</v>
      </c>
      <c r="E6359" s="19" t="str">
        <f>IF(ISBLANK(LeaveTracker[[#This Row],[Employee Name]]),"-----",VLOOKUP(LeaveTracker[[#This Row],[Employee Name]],Employees[[Employee Name]:[Office]],7))</f>
        <v>CSWDO</v>
      </c>
      <c r="F6359" s="19" t="str">
        <f>IF(ISBLANK(LeaveTracker[[#This Row],[Employee Name]]),"-----",VLOOKUP(LeaveTracker[[#This Row],[Employee Name]],Employees[[Employee Name]:[Office]],6))</f>
        <v>CASUAL</v>
      </c>
      <c r="G6359" s="24">
        <v>45106</v>
      </c>
      <c r="H6359" s="24">
        <v>45107</v>
      </c>
      <c r="I6359" s="20" t="s">
        <v>82</v>
      </c>
      <c r="K6359" s="61" t="str">
        <f ca="1">LeaveTracker[[#This Row],[Days]]&amp;" "&amp;LeaveTracker[[#This Row],[Type of Leave]]</f>
        <v>2 VL</v>
      </c>
      <c r="L6359" s="23">
        <f ca="1">NETWORKDAYS(LeaveTracker[[#This Row],[Start Date]],LeaveTracker[[#This Row],[End Date]],lstHolidays)</f>
        <v>2</v>
      </c>
      <c r="M6359" s="27"/>
    </row>
    <row r="6360" spans="1:13" ht="30" customHeight="1" x14ac:dyDescent="0.3">
      <c r="A6360" s="27">
        <f t="shared" si="74"/>
        <v>2547</v>
      </c>
      <c r="B6360" s="31">
        <v>45110</v>
      </c>
      <c r="C6360" s="31">
        <v>45099</v>
      </c>
      <c r="D6360" s="19" t="s">
        <v>1761</v>
      </c>
      <c r="E6360" s="19" t="str">
        <f>IF(ISBLANK(LeaveTracker[[#This Row],[Employee Name]]),"-----",VLOOKUP(LeaveTracker[[#This Row],[Employee Name]],Employees[[Employee Name]:[Office]],7))</f>
        <v>BPLO</v>
      </c>
      <c r="F6360" s="19" t="str">
        <f>IF(ISBLANK(LeaveTracker[[#This Row],[Employee Name]]),"-----",VLOOKUP(LeaveTracker[[#This Row],[Employee Name]],Employees[[Employee Name]:[Office]],6))</f>
        <v>CASUAL</v>
      </c>
      <c r="G6360" s="24">
        <v>45096</v>
      </c>
      <c r="H6360" s="24">
        <v>45097</v>
      </c>
      <c r="I6360" s="20" t="s">
        <v>81</v>
      </c>
      <c r="K6360" s="61" t="str">
        <f ca="1">LeaveTracker[[#This Row],[Days]]&amp;" "&amp;LeaveTracker[[#This Row],[Type of Leave]]</f>
        <v>2 SL</v>
      </c>
      <c r="L6360" s="23">
        <f ca="1">NETWORKDAYS(LeaveTracker[[#This Row],[Start Date]],LeaveTracker[[#This Row],[End Date]],lstHolidays)</f>
        <v>2</v>
      </c>
      <c r="M6360" s="27"/>
    </row>
    <row r="6361" spans="1:13" ht="30" customHeight="1" x14ac:dyDescent="0.3">
      <c r="A6361" s="27">
        <f t="shared" si="74"/>
        <v>2548</v>
      </c>
      <c r="B6361" s="31">
        <v>45110</v>
      </c>
      <c r="C6361" s="31">
        <v>45103</v>
      </c>
      <c r="D6361" s="19" t="s">
        <v>1885</v>
      </c>
      <c r="E6361" s="19" t="str">
        <f>IF(ISBLANK(LeaveTracker[[#This Row],[Employee Name]]),"-----",VLOOKUP(LeaveTracker[[#This Row],[Employee Name]],Employees[[Employee Name]:[Office]],7))</f>
        <v>CSWDO</v>
      </c>
      <c r="F6361" s="19" t="str">
        <f>IF(ISBLANK(LeaveTracker[[#This Row],[Employee Name]]),"-----",VLOOKUP(LeaveTracker[[#This Row],[Employee Name]],Employees[[Employee Name]:[Office]],6))</f>
        <v>CASUAL</v>
      </c>
      <c r="G6361" s="24">
        <v>45086</v>
      </c>
      <c r="H6361" s="24">
        <v>45086</v>
      </c>
      <c r="I6361" s="20" t="s">
        <v>82</v>
      </c>
      <c r="K6361" s="61" t="str">
        <f ca="1">LeaveTracker[[#This Row],[Days]]&amp;" "&amp;LeaveTracker[[#This Row],[Type of Leave]]</f>
        <v>1 VL</v>
      </c>
      <c r="L6361" s="23">
        <f ca="1">NETWORKDAYS(LeaveTracker[[#This Row],[Start Date]],LeaveTracker[[#This Row],[End Date]],lstHolidays)</f>
        <v>1</v>
      </c>
      <c r="M6361" s="27"/>
    </row>
    <row r="6362" spans="1:13" ht="30" customHeight="1" x14ac:dyDescent="0.3">
      <c r="A6362" s="27">
        <f t="shared" si="74"/>
        <v>2549</v>
      </c>
      <c r="B6362" s="31">
        <v>45110</v>
      </c>
      <c r="C6362" s="31">
        <v>45103</v>
      </c>
      <c r="D6362" s="19" t="s">
        <v>1885</v>
      </c>
      <c r="E6362" s="19" t="str">
        <f>IF(ISBLANK(LeaveTracker[[#This Row],[Employee Name]]),"-----",VLOOKUP(LeaveTracker[[#This Row],[Employee Name]],Employees[[Employee Name]:[Office]],7))</f>
        <v>CSWDO</v>
      </c>
      <c r="F6362" s="19" t="str">
        <f>IF(ISBLANK(LeaveTracker[[#This Row],[Employee Name]]),"-----",VLOOKUP(LeaveTracker[[#This Row],[Employee Name]],Employees[[Employee Name]:[Office]],6))</f>
        <v>CASUAL</v>
      </c>
      <c r="G6362" s="24">
        <v>45090</v>
      </c>
      <c r="H6362" s="24">
        <v>45093</v>
      </c>
      <c r="I6362" s="20" t="s">
        <v>82</v>
      </c>
      <c r="K6362" s="61" t="str">
        <f ca="1">LeaveTracker[[#This Row],[Days]]&amp;" "&amp;LeaveTracker[[#This Row],[Type of Leave]]</f>
        <v>4 VL</v>
      </c>
      <c r="L6362" s="23">
        <f ca="1">NETWORKDAYS(LeaveTracker[[#This Row],[Start Date]],LeaveTracker[[#This Row],[End Date]],lstHolidays)</f>
        <v>4</v>
      </c>
      <c r="M6362" s="27"/>
    </row>
    <row r="6363" spans="1:13" ht="30" customHeight="1" x14ac:dyDescent="0.3">
      <c r="A6363" s="27">
        <f t="shared" si="74"/>
        <v>2550</v>
      </c>
      <c r="B6363" s="31">
        <v>45110</v>
      </c>
      <c r="C6363" s="31">
        <v>45103</v>
      </c>
      <c r="D6363" s="19" t="s">
        <v>1885</v>
      </c>
      <c r="E6363" s="19" t="str">
        <f>IF(ISBLANK(LeaveTracker[[#This Row],[Employee Name]]),"-----",VLOOKUP(LeaveTracker[[#This Row],[Employee Name]],Employees[[Employee Name]:[Office]],7))</f>
        <v>CSWDO</v>
      </c>
      <c r="F6363" s="19" t="str">
        <f>IF(ISBLANK(LeaveTracker[[#This Row],[Employee Name]]),"-----",VLOOKUP(LeaveTracker[[#This Row],[Employee Name]],Employees[[Employee Name]:[Office]],6))</f>
        <v>CASUAL</v>
      </c>
      <c r="G6363" s="24">
        <v>45096</v>
      </c>
      <c r="H6363" s="24">
        <v>45100</v>
      </c>
      <c r="I6363" s="20" t="s">
        <v>82</v>
      </c>
      <c r="K6363" s="61" t="str">
        <f ca="1">LeaveTracker[[#This Row],[Days]]&amp;" "&amp;LeaveTracker[[#This Row],[Type of Leave]]</f>
        <v>5 VL</v>
      </c>
      <c r="L6363" s="23">
        <f ca="1">NETWORKDAYS(LeaveTracker[[#This Row],[Start Date]],LeaveTracker[[#This Row],[End Date]],lstHolidays)</f>
        <v>5</v>
      </c>
      <c r="M6363" s="27"/>
    </row>
    <row r="6364" spans="1:13" ht="30" customHeight="1" x14ac:dyDescent="0.3">
      <c r="A6364" s="27">
        <f t="shared" si="74"/>
        <v>2551</v>
      </c>
      <c r="B6364" s="31">
        <v>45110</v>
      </c>
      <c r="C6364" s="31">
        <v>45100</v>
      </c>
      <c r="D6364" s="19" t="s">
        <v>771</v>
      </c>
      <c r="E6364" s="19" t="str">
        <f>IF(ISBLANK(LeaveTracker[[#This Row],[Employee Name]]),"-----",VLOOKUP(LeaveTracker[[#This Row],[Employee Name]],Employees[[Employee Name]:[Office]],7))</f>
        <v>CSWDO</v>
      </c>
      <c r="F6364" s="19" t="str">
        <f>IF(ISBLANK(LeaveTracker[[#This Row],[Employee Name]]),"-----",VLOOKUP(LeaveTracker[[#This Row],[Employee Name]],Employees[[Employee Name]:[Office]],6))</f>
        <v>REGULAR</v>
      </c>
      <c r="G6364" s="24">
        <v>45118</v>
      </c>
      <c r="H6364" s="24">
        <v>45118</v>
      </c>
      <c r="I6364" s="20" t="s">
        <v>82</v>
      </c>
      <c r="K6364" s="61" t="str">
        <f ca="1">LeaveTracker[[#This Row],[Days]]&amp;" "&amp;LeaveTracker[[#This Row],[Type of Leave]]</f>
        <v>1 VL</v>
      </c>
      <c r="L6364" s="23">
        <f ca="1">NETWORKDAYS(LeaveTracker[[#This Row],[Start Date]],LeaveTracker[[#This Row],[End Date]],lstHolidays)</f>
        <v>1</v>
      </c>
      <c r="M6364" s="27"/>
    </row>
    <row r="6365" spans="1:13" ht="30" customHeight="1" x14ac:dyDescent="0.3">
      <c r="A6365" s="27">
        <f t="shared" si="74"/>
        <v>2552</v>
      </c>
      <c r="B6365" s="31">
        <v>45110</v>
      </c>
      <c r="C6365" s="31">
        <v>45100</v>
      </c>
      <c r="D6365" s="19" t="s">
        <v>771</v>
      </c>
      <c r="E6365" s="19" t="str">
        <f>IF(ISBLANK(LeaveTracker[[#This Row],[Employee Name]]),"-----",VLOOKUP(LeaveTracker[[#This Row],[Employee Name]],Employees[[Employee Name]:[Office]],7))</f>
        <v>CSWDO</v>
      </c>
      <c r="F6365" s="19" t="str">
        <f>IF(ISBLANK(LeaveTracker[[#This Row],[Employee Name]]),"-----",VLOOKUP(LeaveTracker[[#This Row],[Employee Name]],Employees[[Employee Name]:[Office]],6))</f>
        <v>REGULAR</v>
      </c>
      <c r="G6365" s="24">
        <v>45121</v>
      </c>
      <c r="H6365" s="24">
        <v>45121</v>
      </c>
      <c r="I6365" s="20" t="s">
        <v>82</v>
      </c>
      <c r="K6365" s="61" t="str">
        <f ca="1">LeaveTracker[[#This Row],[Days]]&amp;" "&amp;LeaveTracker[[#This Row],[Type of Leave]]</f>
        <v>1 VL</v>
      </c>
      <c r="L6365" s="23">
        <f ca="1">NETWORKDAYS(LeaveTracker[[#This Row],[Start Date]],LeaveTracker[[#This Row],[End Date]],lstHolidays)</f>
        <v>1</v>
      </c>
      <c r="M6365" s="27"/>
    </row>
    <row r="6366" spans="1:13" ht="30" customHeight="1" x14ac:dyDescent="0.3">
      <c r="A6366" s="27">
        <f t="shared" si="74"/>
        <v>2553</v>
      </c>
      <c r="B6366" s="31">
        <v>45110</v>
      </c>
      <c r="C6366" s="31">
        <v>45100</v>
      </c>
      <c r="D6366" s="19" t="s">
        <v>1014</v>
      </c>
      <c r="E6366" s="19" t="str">
        <f>IF(ISBLANK(LeaveTracker[[#This Row],[Employee Name]]),"-----",VLOOKUP(LeaveTracker[[#This Row],[Employee Name]],Employees[[Employee Name]:[Office]],7))</f>
        <v>CSWDO</v>
      </c>
      <c r="F6366" s="19" t="str">
        <f>IF(ISBLANK(LeaveTracker[[#This Row],[Employee Name]]),"-----",VLOOKUP(LeaveTracker[[#This Row],[Employee Name]],Employees[[Employee Name]:[Office]],6))</f>
        <v>REGULAR</v>
      </c>
      <c r="G6366" s="24">
        <v>45121</v>
      </c>
      <c r="H6366" s="24">
        <v>45121</v>
      </c>
      <c r="I6366" s="20" t="s">
        <v>298</v>
      </c>
      <c r="J6366" s="43" t="s">
        <v>1003</v>
      </c>
      <c r="K6366" s="61" t="str">
        <f ca="1">LeaveTracker[[#This Row],[Days]]&amp;" "&amp;LeaveTracker[[#This Row],[Type of Leave]]</f>
        <v>1 OTHER</v>
      </c>
      <c r="L6366" s="23">
        <f ca="1">NETWORKDAYS(LeaveTracker[[#This Row],[Start Date]],LeaveTracker[[#This Row],[End Date]],lstHolidays)</f>
        <v>1</v>
      </c>
      <c r="M6366" s="27"/>
    </row>
    <row r="6367" spans="1:13" ht="30" customHeight="1" x14ac:dyDescent="0.3">
      <c r="A6367" s="27">
        <f t="shared" si="74"/>
        <v>2554</v>
      </c>
      <c r="B6367" s="31">
        <v>45110</v>
      </c>
      <c r="C6367" s="31">
        <v>45099</v>
      </c>
      <c r="D6367" s="19" t="s">
        <v>1226</v>
      </c>
      <c r="E6367" s="19">
        <f>IF(ISBLANK(LeaveTracker[[#This Row],[Employee Name]]),"-----",VLOOKUP(LeaveTracker[[#This Row],[Employee Name]],Employees[[Employee Name]:[Office]],7))</f>
        <v>0</v>
      </c>
      <c r="F6367" s="19" t="str">
        <f>IF(ISBLANK(LeaveTracker[[#This Row],[Employee Name]]),"-----",VLOOKUP(LeaveTracker[[#This Row],[Employee Name]],Employees[[Employee Name]:[Office]],6))</f>
        <v>REGULAR</v>
      </c>
      <c r="G6367" s="24">
        <v>45100</v>
      </c>
      <c r="H6367" s="24">
        <v>45100</v>
      </c>
      <c r="I6367" s="20" t="s">
        <v>82</v>
      </c>
      <c r="K6367" s="61" t="str">
        <f ca="1">LeaveTracker[[#This Row],[Days]]&amp;" "&amp;LeaveTracker[[#This Row],[Type of Leave]]</f>
        <v>1 VL</v>
      </c>
      <c r="L6367" s="23">
        <f ca="1">NETWORKDAYS(LeaveTracker[[#This Row],[Start Date]],LeaveTracker[[#This Row],[End Date]],lstHolidays)</f>
        <v>1</v>
      </c>
      <c r="M6367" s="27"/>
    </row>
    <row r="6368" spans="1:13" ht="30" customHeight="1" x14ac:dyDescent="0.3">
      <c r="A6368" s="27">
        <f t="shared" si="74"/>
        <v>2555</v>
      </c>
      <c r="B6368" s="31">
        <v>45110</v>
      </c>
      <c r="C6368" s="31">
        <v>45099</v>
      </c>
      <c r="D6368" s="19" t="s">
        <v>1226</v>
      </c>
      <c r="E6368" s="19">
        <f>IF(ISBLANK(LeaveTracker[[#This Row],[Employee Name]]),"-----",VLOOKUP(LeaveTracker[[#This Row],[Employee Name]],Employees[[Employee Name]:[Office]],7))</f>
        <v>0</v>
      </c>
      <c r="F6368" s="19" t="str">
        <f>IF(ISBLANK(LeaveTracker[[#This Row],[Employee Name]]),"-----",VLOOKUP(LeaveTracker[[#This Row],[Employee Name]],Employees[[Employee Name]:[Office]],6))</f>
        <v>REGULAR</v>
      </c>
      <c r="G6368" s="24">
        <v>45103</v>
      </c>
      <c r="H6368" s="24">
        <v>45103</v>
      </c>
      <c r="I6368" s="20" t="s">
        <v>82</v>
      </c>
      <c r="K6368" s="61" t="str">
        <f ca="1">LeaveTracker[[#This Row],[Days]]&amp;" "&amp;LeaveTracker[[#This Row],[Type of Leave]]</f>
        <v>1 VL</v>
      </c>
      <c r="L6368" s="23">
        <f ca="1">NETWORKDAYS(LeaveTracker[[#This Row],[Start Date]],LeaveTracker[[#This Row],[End Date]],lstHolidays)</f>
        <v>1</v>
      </c>
      <c r="M6368" s="27"/>
    </row>
    <row r="6369" spans="1:13" ht="30" customHeight="1" x14ac:dyDescent="0.3">
      <c r="A6369" s="27">
        <f t="shared" si="74"/>
        <v>2556</v>
      </c>
      <c r="B6369" s="31">
        <v>45110</v>
      </c>
      <c r="C6369" s="31">
        <v>45097</v>
      </c>
      <c r="D6369" s="19" t="s">
        <v>1087</v>
      </c>
      <c r="E6369" s="19" t="str">
        <f>IF(ISBLANK(LeaveTracker[[#This Row],[Employee Name]]),"-----",VLOOKUP(LeaveTracker[[#This Row],[Employee Name]],Employees[[Employee Name]:[Office]],7))</f>
        <v>MO</v>
      </c>
      <c r="F6369" s="19" t="str">
        <f>IF(ISBLANK(LeaveTracker[[#This Row],[Employee Name]]),"-----",VLOOKUP(LeaveTracker[[#This Row],[Employee Name]],Employees[[Employee Name]:[Office]],6))</f>
        <v>REGULAR</v>
      </c>
      <c r="G6369" s="24">
        <v>45106</v>
      </c>
      <c r="H6369" s="24">
        <v>45107</v>
      </c>
      <c r="I6369" s="20" t="s">
        <v>82</v>
      </c>
      <c r="K6369" s="61" t="str">
        <f ca="1">LeaveTracker[[#This Row],[Days]]&amp;" "&amp;LeaveTracker[[#This Row],[Type of Leave]]</f>
        <v>2 VL</v>
      </c>
      <c r="L6369" s="23">
        <f ca="1">NETWORKDAYS(LeaveTracker[[#This Row],[Start Date]],LeaveTracker[[#This Row],[End Date]],lstHolidays)</f>
        <v>2</v>
      </c>
      <c r="M6369" s="27"/>
    </row>
    <row r="6370" spans="1:13" ht="30" customHeight="1" x14ac:dyDescent="0.3">
      <c r="A6370" s="27">
        <f t="shared" si="74"/>
        <v>2557</v>
      </c>
      <c r="B6370" s="31">
        <v>45110</v>
      </c>
      <c r="C6370" s="31">
        <v>45099</v>
      </c>
      <c r="D6370" s="19" t="s">
        <v>2274</v>
      </c>
      <c r="E6370" s="19">
        <f>IF(ISBLANK(LeaveTracker[[#This Row],[Employee Name]]),"-----",VLOOKUP(LeaveTracker[[#This Row],[Employee Name]],Employees[[Employee Name]:[Office]],7))</f>
        <v>0</v>
      </c>
      <c r="F6370" s="19">
        <f>IF(ISBLANK(LeaveTracker[[#This Row],[Employee Name]]),"-----",VLOOKUP(LeaveTracker[[#This Row],[Employee Name]],Employees[[Employee Name]:[Office]],6))</f>
        <v>0</v>
      </c>
      <c r="G6370" s="24">
        <v>45103</v>
      </c>
      <c r="H6370" s="24">
        <v>45103</v>
      </c>
      <c r="I6370" s="20" t="s">
        <v>81</v>
      </c>
      <c r="J6370" s="43" t="s">
        <v>2423</v>
      </c>
      <c r="K6370" s="61" t="str">
        <f ca="1">LeaveTracker[[#This Row],[Days]]&amp;" "&amp;LeaveTracker[[#This Row],[Type of Leave]]</f>
        <v>1 SL</v>
      </c>
      <c r="L6370" s="23">
        <f ca="1">NETWORKDAYS(LeaveTracker[[#This Row],[Start Date]],LeaveTracker[[#This Row],[End Date]],lstHolidays)</f>
        <v>1</v>
      </c>
      <c r="M6370" s="27"/>
    </row>
    <row r="6371" spans="1:13" ht="30" customHeight="1" x14ac:dyDescent="0.3">
      <c r="A6371" s="27">
        <f t="shared" si="74"/>
        <v>2558</v>
      </c>
      <c r="B6371" s="31">
        <v>45110</v>
      </c>
      <c r="C6371" s="31">
        <v>45102</v>
      </c>
      <c r="D6371" s="19" t="s">
        <v>1223</v>
      </c>
      <c r="E6371" s="19" t="str">
        <f>IF(ISBLANK(LeaveTracker[[#This Row],[Employee Name]]),"-----",VLOOKUP(LeaveTracker[[#This Row],[Employee Name]],Employees[[Employee Name]:[Office]],7))</f>
        <v>PICNIC GROVE</v>
      </c>
      <c r="F6371" s="19" t="str">
        <f>IF(ISBLANK(LeaveTracker[[#This Row],[Employee Name]]),"-----",VLOOKUP(LeaveTracker[[#This Row],[Employee Name]],Employees[[Employee Name]:[Office]],6))</f>
        <v>REGULAR</v>
      </c>
      <c r="G6371" s="24">
        <v>45109</v>
      </c>
      <c r="H6371" s="24">
        <v>45109</v>
      </c>
      <c r="I6371" s="20" t="s">
        <v>298</v>
      </c>
      <c r="J6371" s="43" t="s">
        <v>1003</v>
      </c>
      <c r="K6371" s="61" t="str">
        <f ca="1">LeaveTracker[[#This Row],[Days]]&amp;" "&amp;LeaveTracker[[#This Row],[Type of Leave]]</f>
        <v>0 OTHER</v>
      </c>
      <c r="L6371" s="23">
        <f ca="1">NETWORKDAYS(LeaveTracker[[#This Row],[Start Date]],LeaveTracker[[#This Row],[End Date]],lstHolidays)</f>
        <v>0</v>
      </c>
      <c r="M6371" s="27"/>
    </row>
    <row r="6372" spans="1:13" ht="30" customHeight="1" x14ac:dyDescent="0.3">
      <c r="A6372" s="27">
        <f t="shared" si="74"/>
        <v>2559</v>
      </c>
      <c r="B6372" s="31">
        <v>45110</v>
      </c>
      <c r="C6372" s="31">
        <v>45102</v>
      </c>
      <c r="D6372" s="19" t="s">
        <v>2426</v>
      </c>
      <c r="E6372" s="19">
        <f>IF(ISBLANK(LeaveTracker[[#This Row],[Employee Name]]),"-----",VLOOKUP(LeaveTracker[[#This Row],[Employee Name]],Employees[[Employee Name]:[Office]],7))</f>
        <v>0</v>
      </c>
      <c r="F6372" s="19">
        <f>IF(ISBLANK(LeaveTracker[[#This Row],[Employee Name]]),"-----",VLOOKUP(LeaveTracker[[#This Row],[Employee Name]],Employees[[Employee Name]:[Office]],6))</f>
        <v>0</v>
      </c>
      <c r="G6372" s="24">
        <v>45123</v>
      </c>
      <c r="H6372" s="24">
        <v>45123</v>
      </c>
      <c r="I6372" s="20" t="s">
        <v>82</v>
      </c>
      <c r="K6372" s="61" t="str">
        <f ca="1">LeaveTracker[[#This Row],[Days]]&amp;" "&amp;LeaveTracker[[#This Row],[Type of Leave]]</f>
        <v>0 VL</v>
      </c>
      <c r="L6372" s="23">
        <f ca="1">NETWORKDAYS(LeaveTracker[[#This Row],[Start Date]],LeaveTracker[[#This Row],[End Date]],lstHolidays)</f>
        <v>0</v>
      </c>
      <c r="M6372" s="27"/>
    </row>
    <row r="6373" spans="1:13" ht="30" customHeight="1" x14ac:dyDescent="0.3">
      <c r="A6373" s="27">
        <f t="shared" ref="A6373:A6416" si="75">A6372+1</f>
        <v>2560</v>
      </c>
      <c r="B6373" s="31">
        <v>45110</v>
      </c>
      <c r="C6373" s="31">
        <v>45102</v>
      </c>
      <c r="D6373" s="19" t="s">
        <v>2426</v>
      </c>
      <c r="E6373" s="19">
        <f>IF(ISBLANK(LeaveTracker[[#This Row],[Employee Name]]),"-----",VLOOKUP(LeaveTracker[[#This Row],[Employee Name]],Employees[[Employee Name]:[Office]],7))</f>
        <v>0</v>
      </c>
      <c r="F6373" s="19">
        <f>IF(ISBLANK(LeaveTracker[[#This Row],[Employee Name]]),"-----",VLOOKUP(LeaveTracker[[#This Row],[Employee Name]],Employees[[Employee Name]:[Office]],6))</f>
        <v>0</v>
      </c>
      <c r="G6373" s="24">
        <v>45125</v>
      </c>
      <c r="H6373" s="24">
        <v>45126</v>
      </c>
      <c r="I6373" s="20" t="s">
        <v>82</v>
      </c>
      <c r="K6373" s="61" t="str">
        <f ca="1">LeaveTracker[[#This Row],[Days]]&amp;" "&amp;LeaveTracker[[#This Row],[Type of Leave]]</f>
        <v>2 VL</v>
      </c>
      <c r="L6373" s="23">
        <f ca="1">NETWORKDAYS(LeaveTracker[[#This Row],[Start Date]],LeaveTracker[[#This Row],[End Date]],lstHolidays)</f>
        <v>2</v>
      </c>
      <c r="M6373" s="27"/>
    </row>
    <row r="6374" spans="1:13" ht="30" customHeight="1" x14ac:dyDescent="0.3">
      <c r="A6374" s="27">
        <f t="shared" si="75"/>
        <v>2561</v>
      </c>
      <c r="B6374" s="31">
        <v>45110</v>
      </c>
      <c r="C6374" s="31">
        <v>45102</v>
      </c>
      <c r="D6374" s="19" t="s">
        <v>2426</v>
      </c>
      <c r="E6374" s="19">
        <f>IF(ISBLANK(LeaveTracker[[#This Row],[Employee Name]]),"-----",VLOOKUP(LeaveTracker[[#This Row],[Employee Name]],Employees[[Employee Name]:[Office]],7))</f>
        <v>0</v>
      </c>
      <c r="F6374" s="19">
        <f>IF(ISBLANK(LeaveTracker[[#This Row],[Employee Name]]),"-----",VLOOKUP(LeaveTracker[[#This Row],[Employee Name]],Employees[[Employee Name]:[Office]],6))</f>
        <v>0</v>
      </c>
      <c r="G6374" s="24">
        <v>45129</v>
      </c>
      <c r="H6374" s="24">
        <v>45130</v>
      </c>
      <c r="I6374" s="20" t="s">
        <v>82</v>
      </c>
      <c r="K6374" s="61" t="str">
        <f ca="1">LeaveTracker[[#This Row],[Days]]&amp;" "&amp;LeaveTracker[[#This Row],[Type of Leave]]</f>
        <v>0 VL</v>
      </c>
      <c r="L6374" s="23">
        <f ca="1">NETWORKDAYS(LeaveTracker[[#This Row],[Start Date]],LeaveTracker[[#This Row],[End Date]],lstHolidays)</f>
        <v>0</v>
      </c>
      <c r="M6374" s="27"/>
    </row>
    <row r="6375" spans="1:13" ht="30" customHeight="1" x14ac:dyDescent="0.3">
      <c r="A6375" s="27">
        <f t="shared" si="75"/>
        <v>2562</v>
      </c>
      <c r="B6375" s="31">
        <v>45110</v>
      </c>
      <c r="C6375" s="31">
        <v>45102</v>
      </c>
      <c r="D6375" s="19" t="s">
        <v>2426</v>
      </c>
      <c r="E6375" s="19">
        <f>IF(ISBLANK(LeaveTracker[[#This Row],[Employee Name]]),"-----",VLOOKUP(LeaveTracker[[#This Row],[Employee Name]],Employees[[Employee Name]:[Office]],7))</f>
        <v>0</v>
      </c>
      <c r="F6375" s="19">
        <f>IF(ISBLANK(LeaveTracker[[#This Row],[Employee Name]]),"-----",VLOOKUP(LeaveTracker[[#This Row],[Employee Name]],Employees[[Employee Name]:[Office]],6))</f>
        <v>0</v>
      </c>
      <c r="G6375" s="24">
        <v>45132</v>
      </c>
      <c r="H6375" s="24">
        <v>45133</v>
      </c>
      <c r="I6375" s="20" t="s">
        <v>82</v>
      </c>
      <c r="K6375" s="61" t="str">
        <f ca="1">LeaveTracker[[#This Row],[Days]]&amp;" "&amp;LeaveTracker[[#This Row],[Type of Leave]]</f>
        <v>2 VL</v>
      </c>
      <c r="L6375" s="23">
        <f ca="1">NETWORKDAYS(LeaveTracker[[#This Row],[Start Date]],LeaveTracker[[#This Row],[End Date]],lstHolidays)</f>
        <v>2</v>
      </c>
      <c r="M6375" s="27"/>
    </row>
    <row r="6376" spans="1:13" ht="30" customHeight="1" x14ac:dyDescent="0.3">
      <c r="A6376" s="27">
        <f t="shared" si="75"/>
        <v>2563</v>
      </c>
      <c r="B6376" s="31">
        <v>45110</v>
      </c>
      <c r="C6376" s="31">
        <v>45102</v>
      </c>
      <c r="D6376" s="19" t="s">
        <v>2426</v>
      </c>
      <c r="E6376" s="19">
        <f>IF(ISBLANK(LeaveTracker[[#This Row],[Employee Name]]),"-----",VLOOKUP(LeaveTracker[[#This Row],[Employee Name]],Employees[[Employee Name]:[Office]],7))</f>
        <v>0</v>
      </c>
      <c r="F6376" s="19">
        <f>IF(ISBLANK(LeaveTracker[[#This Row],[Employee Name]]),"-----",VLOOKUP(LeaveTracker[[#This Row],[Employee Name]],Employees[[Employee Name]:[Office]],6))</f>
        <v>0</v>
      </c>
      <c r="G6376" s="24">
        <v>45136</v>
      </c>
      <c r="H6376" s="24">
        <v>45137</v>
      </c>
      <c r="I6376" s="20" t="s">
        <v>82</v>
      </c>
      <c r="K6376" s="61" t="str">
        <f ca="1">LeaveTracker[[#This Row],[Days]]&amp;" "&amp;LeaveTracker[[#This Row],[Type of Leave]]</f>
        <v>0 VL</v>
      </c>
      <c r="L6376" s="23">
        <f ca="1">NETWORKDAYS(LeaveTracker[[#This Row],[Start Date]],LeaveTracker[[#This Row],[End Date]],lstHolidays)</f>
        <v>0</v>
      </c>
      <c r="M6376" s="27"/>
    </row>
    <row r="6377" spans="1:13" ht="30" customHeight="1" x14ac:dyDescent="0.3">
      <c r="A6377" s="27">
        <f t="shared" si="75"/>
        <v>2564</v>
      </c>
      <c r="B6377" s="31">
        <v>45110</v>
      </c>
      <c r="C6377" s="31">
        <v>45097</v>
      </c>
      <c r="D6377" s="19" t="s">
        <v>1796</v>
      </c>
      <c r="E6377" s="19" t="str">
        <f>IF(ISBLANK(LeaveTracker[[#This Row],[Employee Name]]),"-----",VLOOKUP(LeaveTracker[[#This Row],[Employee Name]],Employees[[Employee Name]:[Office]],7))</f>
        <v>PICNIC GROVE</v>
      </c>
      <c r="F6377" s="19" t="str">
        <f>IF(ISBLANK(LeaveTracker[[#This Row],[Employee Name]]),"-----",VLOOKUP(LeaveTracker[[#This Row],[Employee Name]],Employees[[Employee Name]:[Office]],6))</f>
        <v>CASUAL</v>
      </c>
      <c r="G6377" s="24">
        <v>45087</v>
      </c>
      <c r="H6377" s="24">
        <v>45088</v>
      </c>
      <c r="I6377" s="20" t="s">
        <v>81</v>
      </c>
      <c r="K6377" s="61" t="str">
        <f ca="1">LeaveTracker[[#This Row],[Days]]&amp;" "&amp;LeaveTracker[[#This Row],[Type of Leave]]</f>
        <v>0 SL</v>
      </c>
      <c r="L6377" s="23">
        <f ca="1">NETWORKDAYS(LeaveTracker[[#This Row],[Start Date]],LeaveTracker[[#This Row],[End Date]],lstHolidays)</f>
        <v>0</v>
      </c>
      <c r="M6377" s="27"/>
    </row>
    <row r="6378" spans="1:13" ht="30" customHeight="1" x14ac:dyDescent="0.3">
      <c r="A6378" s="27">
        <f t="shared" si="75"/>
        <v>2565</v>
      </c>
      <c r="B6378" s="31">
        <v>45110</v>
      </c>
      <c r="C6378" s="31">
        <v>45097</v>
      </c>
      <c r="D6378" s="19" t="s">
        <v>1796</v>
      </c>
      <c r="E6378" s="19" t="str">
        <f>IF(ISBLANK(LeaveTracker[[#This Row],[Employee Name]]),"-----",VLOOKUP(LeaveTracker[[#This Row],[Employee Name]],Employees[[Employee Name]:[Office]],7))</f>
        <v>PICNIC GROVE</v>
      </c>
      <c r="F6378" s="19" t="str">
        <f>IF(ISBLANK(LeaveTracker[[#This Row],[Employee Name]]),"-----",VLOOKUP(LeaveTracker[[#This Row],[Employee Name]],Employees[[Employee Name]:[Office]],6))</f>
        <v>CASUAL</v>
      </c>
      <c r="G6378" s="24">
        <v>45095</v>
      </c>
      <c r="H6378" s="24">
        <v>45096</v>
      </c>
      <c r="I6378" s="20" t="s">
        <v>81</v>
      </c>
      <c r="K6378" s="61" t="str">
        <f ca="1">LeaveTracker[[#This Row],[Days]]&amp;" "&amp;LeaveTracker[[#This Row],[Type of Leave]]</f>
        <v>1 SL</v>
      </c>
      <c r="L6378" s="23">
        <f ca="1">NETWORKDAYS(LeaveTracker[[#This Row],[Start Date]],LeaveTracker[[#This Row],[End Date]],lstHolidays)</f>
        <v>1</v>
      </c>
      <c r="M6378" s="27"/>
    </row>
    <row r="6379" spans="1:13" ht="30" customHeight="1" x14ac:dyDescent="0.3">
      <c r="A6379" s="27">
        <f t="shared" si="75"/>
        <v>2566</v>
      </c>
      <c r="B6379" s="31">
        <v>45110</v>
      </c>
      <c r="C6379" s="31">
        <v>45104</v>
      </c>
      <c r="D6379" s="19" t="s">
        <v>2122</v>
      </c>
      <c r="E6379" s="19" t="str">
        <f>IF(ISBLANK(LeaveTracker[[#This Row],[Employee Name]]),"-----",VLOOKUP(LeaveTracker[[#This Row],[Employee Name]],Employees[[Employee Name]:[Office]],7))</f>
        <v>PICNIC GROVE</v>
      </c>
      <c r="F6379" s="19">
        <f>IF(ISBLANK(LeaveTracker[[#This Row],[Employee Name]]),"-----",VLOOKUP(LeaveTracker[[#This Row],[Employee Name]],Employees[[Employee Name]:[Office]],6))</f>
        <v>0</v>
      </c>
      <c r="G6379" s="24">
        <v>45095</v>
      </c>
      <c r="H6379" s="24">
        <v>45098</v>
      </c>
      <c r="I6379" s="20" t="s">
        <v>81</v>
      </c>
      <c r="K6379" s="61" t="str">
        <f ca="1">LeaveTracker[[#This Row],[Days]]&amp;" "&amp;LeaveTracker[[#This Row],[Type of Leave]]</f>
        <v>3 SL</v>
      </c>
      <c r="L6379" s="23">
        <f ca="1">NETWORKDAYS(LeaveTracker[[#This Row],[Start Date]],LeaveTracker[[#This Row],[End Date]],lstHolidays)</f>
        <v>3</v>
      </c>
      <c r="M6379" s="27"/>
    </row>
    <row r="6380" spans="1:13" ht="30" customHeight="1" x14ac:dyDescent="0.3">
      <c r="A6380" s="27">
        <f t="shared" si="75"/>
        <v>2567</v>
      </c>
      <c r="B6380" s="31">
        <v>45110</v>
      </c>
      <c r="C6380" s="31">
        <v>45106</v>
      </c>
      <c r="D6380" s="19" t="s">
        <v>583</v>
      </c>
      <c r="E6380" s="19" t="str">
        <f>IF(ISBLANK(LeaveTracker[[#This Row],[Employee Name]]),"-----",VLOOKUP(LeaveTracker[[#This Row],[Employee Name]],Employees[[Employee Name]:[Office]],7))</f>
        <v>CCT</v>
      </c>
      <c r="F6380" s="19" t="str">
        <f>IF(ISBLANK(LeaveTracker[[#This Row],[Employee Name]]),"-----",VLOOKUP(LeaveTracker[[#This Row],[Employee Name]],Employees[[Employee Name]:[Office]],6))</f>
        <v>REGULAR</v>
      </c>
      <c r="G6380" s="24">
        <v>45112</v>
      </c>
      <c r="H6380" s="24">
        <v>45112</v>
      </c>
      <c r="I6380" s="20" t="s">
        <v>298</v>
      </c>
      <c r="J6380" s="43" t="s">
        <v>1003</v>
      </c>
      <c r="K6380" s="61" t="str">
        <f ca="1">LeaveTracker[[#This Row],[Days]]&amp;" "&amp;LeaveTracker[[#This Row],[Type of Leave]]</f>
        <v>1 OTHER</v>
      </c>
      <c r="L6380" s="23">
        <f ca="1">NETWORKDAYS(LeaveTracker[[#This Row],[Start Date]],LeaveTracker[[#This Row],[End Date]],lstHolidays)</f>
        <v>1</v>
      </c>
      <c r="M6380" s="27"/>
    </row>
    <row r="6381" spans="1:13" ht="30" customHeight="1" x14ac:dyDescent="0.3">
      <c r="A6381" s="27">
        <f t="shared" si="75"/>
        <v>2568</v>
      </c>
      <c r="B6381" s="31">
        <v>45110</v>
      </c>
      <c r="C6381" s="31">
        <v>45103</v>
      </c>
      <c r="D6381" s="19" t="s">
        <v>578</v>
      </c>
      <c r="E6381" s="19" t="str">
        <f>IF(ISBLANK(LeaveTracker[[#This Row],[Employee Name]]),"-----",VLOOKUP(LeaveTracker[[#This Row],[Employee Name]],Employees[[Employee Name]:[Office]],7))</f>
        <v>CCT</v>
      </c>
      <c r="F6381" s="19" t="str">
        <f>IF(ISBLANK(LeaveTracker[[#This Row],[Employee Name]]),"-----",VLOOKUP(LeaveTracker[[#This Row],[Employee Name]],Employees[[Employee Name]:[Office]],6))</f>
        <v>REGULAR</v>
      </c>
      <c r="G6381" s="24">
        <v>45111</v>
      </c>
      <c r="H6381" s="24">
        <v>45111</v>
      </c>
      <c r="I6381" s="20" t="s">
        <v>298</v>
      </c>
      <c r="J6381" s="43" t="s">
        <v>1003</v>
      </c>
      <c r="K6381" s="61" t="str">
        <f ca="1">LeaveTracker[[#This Row],[Days]]&amp;" "&amp;LeaveTracker[[#This Row],[Type of Leave]]</f>
        <v>1 OTHER</v>
      </c>
      <c r="L6381" s="23">
        <f ca="1">NETWORKDAYS(LeaveTracker[[#This Row],[Start Date]],LeaveTracker[[#This Row],[End Date]],lstHolidays)</f>
        <v>1</v>
      </c>
      <c r="M6381" s="27"/>
    </row>
    <row r="6382" spans="1:13" ht="30" customHeight="1" x14ac:dyDescent="0.3">
      <c r="A6382" s="27">
        <f t="shared" si="75"/>
        <v>2569</v>
      </c>
      <c r="B6382" s="31">
        <v>45110</v>
      </c>
      <c r="C6382" s="31">
        <v>45103</v>
      </c>
      <c r="D6382" s="19" t="s">
        <v>578</v>
      </c>
      <c r="E6382" s="90" t="str">
        <f>IF(ISBLANK(LeaveTracker[[#This Row],[Employee Name]]),"-----",VLOOKUP(LeaveTracker[[#This Row],[Employee Name]],Employees[[Employee Name]:[Office]],7))</f>
        <v>CCT</v>
      </c>
      <c r="F6382" s="90" t="str">
        <f>IF(ISBLANK(LeaveTracker[[#This Row],[Employee Name]]),"-----",VLOOKUP(LeaveTracker[[#This Row],[Employee Name]],Employees[[Employee Name]:[Office]],6))</f>
        <v>REGULAR</v>
      </c>
      <c r="G6382" s="91">
        <v>45100</v>
      </c>
      <c r="H6382" s="91">
        <v>45100</v>
      </c>
      <c r="I6382" s="96" t="s">
        <v>81</v>
      </c>
      <c r="K6382" s="61" t="str">
        <f ca="1">LeaveTracker[[#This Row],[Days]]&amp;" "&amp;LeaveTracker[[#This Row],[Type of Leave]]</f>
        <v>1 SL</v>
      </c>
      <c r="L6382" s="92">
        <f ca="1">NETWORKDAYS(LeaveTracker[[#This Row],[Start Date]],LeaveTracker[[#This Row],[End Date]],lstHolidays)</f>
        <v>1</v>
      </c>
      <c r="M6382" s="27"/>
    </row>
    <row r="6383" spans="1:13" ht="30" customHeight="1" x14ac:dyDescent="0.3">
      <c r="A6383" s="27">
        <f t="shared" si="75"/>
        <v>2570</v>
      </c>
      <c r="B6383" s="31">
        <v>45110</v>
      </c>
      <c r="C6383" s="31">
        <v>45103</v>
      </c>
      <c r="D6383" s="89" t="s">
        <v>1775</v>
      </c>
      <c r="E6383" s="90" t="str">
        <f>IF(ISBLANK(LeaveTracker[[#This Row],[Employee Name]]),"-----",VLOOKUP(LeaveTracker[[#This Row],[Employee Name]],Employees[[Employee Name]:[Office]],7))</f>
        <v>GSO</v>
      </c>
      <c r="F6383" s="90" t="str">
        <f>IF(ISBLANK(LeaveTracker[[#This Row],[Employee Name]]),"-----",VLOOKUP(LeaveTracker[[#This Row],[Employee Name]],Employees[[Employee Name]:[Office]],6))</f>
        <v>CASUAL</v>
      </c>
      <c r="G6383" s="91">
        <v>45110</v>
      </c>
      <c r="H6383" s="91">
        <v>45112</v>
      </c>
      <c r="I6383" s="96" t="s">
        <v>82</v>
      </c>
      <c r="K6383" s="61" t="str">
        <f ca="1">LeaveTracker[[#This Row],[Days]]&amp;" "&amp;LeaveTracker[[#This Row],[Type of Leave]]</f>
        <v>3 VL</v>
      </c>
      <c r="L6383" s="92">
        <f ca="1">NETWORKDAYS(LeaveTracker[[#This Row],[Start Date]],LeaveTracker[[#This Row],[End Date]],lstHolidays)</f>
        <v>3</v>
      </c>
      <c r="M6383" s="27"/>
    </row>
    <row r="6384" spans="1:13" ht="30" customHeight="1" x14ac:dyDescent="0.3">
      <c r="A6384" s="27">
        <f t="shared" si="75"/>
        <v>2571</v>
      </c>
      <c r="B6384" s="31">
        <v>45110</v>
      </c>
      <c r="C6384" s="31">
        <v>45104</v>
      </c>
      <c r="D6384" s="89" t="s">
        <v>1887</v>
      </c>
      <c r="E6384" s="90" t="str">
        <f>IF(ISBLANK(LeaveTracker[[#This Row],[Employee Name]]),"-----",VLOOKUP(LeaveTracker[[#This Row],[Employee Name]],Employees[[Employee Name]:[Office]],7))</f>
        <v>GSO</v>
      </c>
      <c r="F6384" s="90" t="str">
        <f>IF(ISBLANK(LeaveTracker[[#This Row],[Employee Name]]),"-----",VLOOKUP(LeaveTracker[[#This Row],[Employee Name]],Employees[[Employee Name]:[Office]],6))</f>
        <v>CASUAL</v>
      </c>
      <c r="G6384" s="91">
        <v>45100</v>
      </c>
      <c r="H6384" s="91">
        <v>45100</v>
      </c>
      <c r="I6384" s="89"/>
      <c r="K6384" s="61" t="str">
        <f ca="1">LeaveTracker[[#This Row],[Days]]&amp;" "&amp;LeaveTracker[[#This Row],[Type of Leave]]</f>
        <v xml:space="preserve">1 </v>
      </c>
      <c r="L6384" s="92">
        <f ca="1">NETWORKDAYS(LeaveTracker[[#This Row],[Start Date]],LeaveTracker[[#This Row],[End Date]],lstHolidays)</f>
        <v>1</v>
      </c>
      <c r="M6384" s="27"/>
    </row>
    <row r="6385" spans="1:13" ht="30" customHeight="1" x14ac:dyDescent="0.3">
      <c r="A6385" s="27">
        <f t="shared" si="75"/>
        <v>2572</v>
      </c>
      <c r="B6385" s="31">
        <v>45110</v>
      </c>
      <c r="C6385" s="31">
        <v>45104</v>
      </c>
      <c r="D6385" s="89" t="s">
        <v>1887</v>
      </c>
      <c r="E6385" s="90" t="str">
        <f>IF(ISBLANK(LeaveTracker[[#This Row],[Employee Name]]),"-----",VLOOKUP(LeaveTracker[[#This Row],[Employee Name]],Employees[[Employee Name]:[Office]],7))</f>
        <v>GSO</v>
      </c>
      <c r="F6385" s="90" t="str">
        <f>IF(ISBLANK(LeaveTracker[[#This Row],[Employee Name]]),"-----",VLOOKUP(LeaveTracker[[#This Row],[Employee Name]],Employees[[Employee Name]:[Office]],6))</f>
        <v>CASUAL</v>
      </c>
      <c r="G6385" s="91">
        <v>45103</v>
      </c>
      <c r="H6385" s="91">
        <v>45103</v>
      </c>
      <c r="I6385" s="89"/>
      <c r="K6385" s="61" t="str">
        <f ca="1">LeaveTracker[[#This Row],[Days]]&amp;" "&amp;LeaveTracker[[#This Row],[Type of Leave]]</f>
        <v xml:space="preserve">1 </v>
      </c>
      <c r="L6385" s="92">
        <f ca="1">NETWORKDAYS(LeaveTracker[[#This Row],[Start Date]],LeaveTracker[[#This Row],[End Date]],lstHolidays)</f>
        <v>1</v>
      </c>
      <c r="M6385" s="27"/>
    </row>
    <row r="6386" spans="1:13" ht="30" customHeight="1" x14ac:dyDescent="0.3">
      <c r="A6386" s="27">
        <f t="shared" si="75"/>
        <v>2573</v>
      </c>
      <c r="B6386" s="31">
        <v>45110</v>
      </c>
      <c r="C6386" s="31">
        <v>45104</v>
      </c>
      <c r="D6386" s="89" t="s">
        <v>2088</v>
      </c>
      <c r="E6386" s="90" t="str">
        <f>IF(ISBLANK(LeaveTracker[[#This Row],[Employee Name]]),"-----",VLOOKUP(LeaveTracker[[#This Row],[Employee Name]],Employees[[Employee Name]:[Office]],7))</f>
        <v>CPDO</v>
      </c>
      <c r="F6386" s="90">
        <f>IF(ISBLANK(LeaveTracker[[#This Row],[Employee Name]]),"-----",VLOOKUP(LeaveTracker[[#This Row],[Employee Name]],Employees[[Employee Name]:[Office]],6))</f>
        <v>0</v>
      </c>
      <c r="G6386" s="91">
        <v>45117</v>
      </c>
      <c r="H6386" s="91">
        <v>45121</v>
      </c>
      <c r="I6386" s="96" t="s">
        <v>82</v>
      </c>
      <c r="K6386" s="61" t="str">
        <f ca="1">LeaveTracker[[#This Row],[Days]]&amp;" "&amp;LeaveTracker[[#This Row],[Type of Leave]]</f>
        <v>5 VL</v>
      </c>
      <c r="L6386" s="92">
        <f ca="1">NETWORKDAYS(LeaveTracker[[#This Row],[Start Date]],LeaveTracker[[#This Row],[End Date]],lstHolidays)</f>
        <v>5</v>
      </c>
      <c r="M6386" s="27"/>
    </row>
    <row r="6387" spans="1:13" ht="30" customHeight="1" x14ac:dyDescent="0.3">
      <c r="A6387" s="27">
        <f t="shared" si="75"/>
        <v>2574</v>
      </c>
      <c r="B6387" s="31">
        <v>45110</v>
      </c>
      <c r="C6387" s="31">
        <v>45104</v>
      </c>
      <c r="D6387" s="89" t="s">
        <v>2088</v>
      </c>
      <c r="E6387" s="90" t="str">
        <f>IF(ISBLANK(LeaveTracker[[#This Row],[Employee Name]]),"-----",VLOOKUP(LeaveTracker[[#This Row],[Employee Name]],Employees[[Employee Name]:[Office]],7))</f>
        <v>CPDO</v>
      </c>
      <c r="F6387" s="90">
        <f>IF(ISBLANK(LeaveTracker[[#This Row],[Employee Name]]),"-----",VLOOKUP(LeaveTracker[[#This Row],[Employee Name]],Employees[[Employee Name]:[Office]],6))</f>
        <v>0</v>
      </c>
      <c r="G6387" s="97">
        <v>45124</v>
      </c>
      <c r="H6387" s="91">
        <v>45128</v>
      </c>
      <c r="I6387" s="96" t="s">
        <v>82</v>
      </c>
      <c r="K6387" s="61" t="str">
        <f ca="1">LeaveTracker[[#This Row],[Days]]&amp;" "&amp;LeaveTracker[[#This Row],[Type of Leave]]</f>
        <v>5 VL</v>
      </c>
      <c r="L6387" s="92">
        <f ca="1">NETWORKDAYS(LeaveTracker[[#This Row],[Start Date]],LeaveTracker[[#This Row],[End Date]],lstHolidays)</f>
        <v>5</v>
      </c>
      <c r="M6387" s="27"/>
    </row>
    <row r="6388" spans="1:13" ht="30" customHeight="1" x14ac:dyDescent="0.3">
      <c r="A6388" s="27">
        <f t="shared" si="75"/>
        <v>2575</v>
      </c>
      <c r="B6388" s="31">
        <v>45110</v>
      </c>
      <c r="C6388" s="31">
        <v>45104</v>
      </c>
      <c r="D6388" s="89" t="s">
        <v>2088</v>
      </c>
      <c r="E6388" s="90" t="str">
        <f>IF(ISBLANK(LeaveTracker[[#This Row],[Employee Name]]),"-----",VLOOKUP(LeaveTracker[[#This Row],[Employee Name]],Employees[[Employee Name]:[Office]],7))</f>
        <v>CPDO</v>
      </c>
      <c r="F6388" s="90">
        <f>IF(ISBLANK(LeaveTracker[[#This Row],[Employee Name]]),"-----",VLOOKUP(LeaveTracker[[#This Row],[Employee Name]],Employees[[Employee Name]:[Office]],6))</f>
        <v>0</v>
      </c>
      <c r="G6388" s="91">
        <v>45131</v>
      </c>
      <c r="H6388" s="91">
        <v>45138</v>
      </c>
      <c r="I6388" s="96" t="s">
        <v>82</v>
      </c>
      <c r="K6388" s="61" t="str">
        <f ca="1">LeaveTracker[[#This Row],[Days]]&amp;" "&amp;LeaveTracker[[#This Row],[Type of Leave]]</f>
        <v>6 VL</v>
      </c>
      <c r="L6388" s="92">
        <f ca="1">NETWORKDAYS(LeaveTracker[[#This Row],[Start Date]],LeaveTracker[[#This Row],[End Date]],lstHolidays)</f>
        <v>6</v>
      </c>
      <c r="M6388" s="27"/>
    </row>
    <row r="6389" spans="1:13" ht="30" customHeight="1" x14ac:dyDescent="0.3">
      <c r="A6389" s="27">
        <f t="shared" si="75"/>
        <v>2576</v>
      </c>
      <c r="B6389" s="31">
        <v>45110</v>
      </c>
      <c r="C6389" s="31">
        <v>45103</v>
      </c>
      <c r="D6389" s="89" t="s">
        <v>1821</v>
      </c>
      <c r="E6389" s="90" t="str">
        <f>IF(ISBLANK(LeaveTracker[[#This Row],[Employee Name]]),"-----",VLOOKUP(LeaveTracker[[#This Row],[Employee Name]],Employees[[Employee Name]:[Office]],7))</f>
        <v>TICC/TCCH</v>
      </c>
      <c r="F6389" s="90" t="str">
        <f>IF(ISBLANK(LeaveTracker[[#This Row],[Employee Name]]),"-----",VLOOKUP(LeaveTracker[[#This Row],[Employee Name]],Employees[[Employee Name]:[Office]],6))</f>
        <v>CASUAL</v>
      </c>
      <c r="G6389" s="91">
        <v>45099</v>
      </c>
      <c r="H6389" s="91">
        <v>45099</v>
      </c>
      <c r="I6389" s="96" t="s">
        <v>81</v>
      </c>
      <c r="K6389" s="61" t="str">
        <f ca="1">LeaveTracker[[#This Row],[Days]]&amp;" "&amp;LeaveTracker[[#This Row],[Type of Leave]]</f>
        <v>1 SL</v>
      </c>
      <c r="L6389" s="92">
        <f ca="1">NETWORKDAYS(LeaveTracker[[#This Row],[Start Date]],LeaveTracker[[#This Row],[End Date]],lstHolidays)</f>
        <v>1</v>
      </c>
      <c r="M6389" s="27"/>
    </row>
    <row r="6390" spans="1:13" ht="30" customHeight="1" x14ac:dyDescent="0.3">
      <c r="A6390" s="27">
        <f t="shared" si="75"/>
        <v>2577</v>
      </c>
      <c r="B6390" s="31">
        <v>45110</v>
      </c>
      <c r="C6390" s="31">
        <v>45103</v>
      </c>
      <c r="D6390" s="89" t="s">
        <v>726</v>
      </c>
      <c r="E6390" s="90" t="str">
        <f>IF(ISBLANK(LeaveTracker[[#This Row],[Employee Name]]),"-----",VLOOKUP(LeaveTracker[[#This Row],[Employee Name]],Employees[[Employee Name]:[Office]],7))</f>
        <v>SP</v>
      </c>
      <c r="F6390" s="90" t="str">
        <f>IF(ISBLANK(LeaveTracker[[#This Row],[Employee Name]]),"-----",VLOOKUP(LeaveTracker[[#This Row],[Employee Name]],Employees[[Employee Name]:[Office]],6))</f>
        <v>REGULAR</v>
      </c>
      <c r="G6390" s="91">
        <v>45100</v>
      </c>
      <c r="H6390" s="91">
        <v>45100</v>
      </c>
      <c r="I6390" s="96" t="s">
        <v>81</v>
      </c>
      <c r="K6390" s="61" t="str">
        <f ca="1">LeaveTracker[[#This Row],[Days]]&amp;" "&amp;LeaveTracker[[#This Row],[Type of Leave]]</f>
        <v>1 SL</v>
      </c>
      <c r="L6390" s="92">
        <f ca="1">NETWORKDAYS(LeaveTracker[[#This Row],[Start Date]],LeaveTracker[[#This Row],[End Date]],lstHolidays)</f>
        <v>1</v>
      </c>
      <c r="M6390" s="27"/>
    </row>
    <row r="6391" spans="1:13" ht="30" customHeight="1" x14ac:dyDescent="0.3">
      <c r="A6391" s="27">
        <f t="shared" si="75"/>
        <v>2578</v>
      </c>
      <c r="B6391" s="31">
        <v>45110</v>
      </c>
      <c r="C6391" s="31">
        <v>45126</v>
      </c>
      <c r="D6391" s="89" t="s">
        <v>2421</v>
      </c>
      <c r="E6391" s="90" t="str">
        <f>IF(ISBLANK(LeaveTracker[[#This Row],[Employee Name]]),"-----",VLOOKUP(LeaveTracker[[#This Row],[Employee Name]],Employees[[Employee Name]:[Office]],7))</f>
        <v>VMO/SP</v>
      </c>
      <c r="F6391" s="90" t="str">
        <f>IF(ISBLANK(LeaveTracker[[#This Row],[Employee Name]]),"-----",VLOOKUP(LeaveTracker[[#This Row],[Employee Name]],Employees[[Employee Name]:[Office]],6))</f>
        <v>CASUAL</v>
      </c>
      <c r="G6391" s="91">
        <v>45100</v>
      </c>
      <c r="H6391" s="91">
        <v>45105</v>
      </c>
      <c r="I6391" s="96" t="s">
        <v>82</v>
      </c>
      <c r="K6391" s="61" t="str">
        <f ca="1">LeaveTracker[[#This Row],[Days]]&amp;" "&amp;LeaveTracker[[#This Row],[Type of Leave]]</f>
        <v>4 VL</v>
      </c>
      <c r="L6391" s="92">
        <f ca="1">NETWORKDAYS(LeaveTracker[[#This Row],[Start Date]],LeaveTracker[[#This Row],[End Date]],lstHolidays)</f>
        <v>4</v>
      </c>
      <c r="M6391" s="27"/>
    </row>
    <row r="6392" spans="1:13" ht="30" customHeight="1" x14ac:dyDescent="0.3">
      <c r="A6392" s="27">
        <f t="shared" si="75"/>
        <v>2579</v>
      </c>
      <c r="B6392" s="31">
        <v>45110</v>
      </c>
      <c r="C6392" s="31">
        <v>45103</v>
      </c>
      <c r="D6392" s="89" t="s">
        <v>1882</v>
      </c>
      <c r="E6392" s="90" t="str">
        <f>IF(ISBLANK(LeaveTracker[[#This Row],[Employee Name]]),"-----",VLOOKUP(LeaveTracker[[#This Row],[Employee Name]],Employees[[Employee Name]:[Office]],7))</f>
        <v>MO</v>
      </c>
      <c r="F6392" s="90" t="str">
        <f>IF(ISBLANK(LeaveTracker[[#This Row],[Employee Name]]),"-----",VLOOKUP(LeaveTracker[[#This Row],[Employee Name]],Employees[[Employee Name]:[Office]],6))</f>
        <v>CASUAL</v>
      </c>
      <c r="G6392" s="91">
        <v>45107</v>
      </c>
      <c r="H6392" s="91">
        <v>45107</v>
      </c>
      <c r="I6392" s="96" t="s">
        <v>298</v>
      </c>
      <c r="J6392" s="43" t="s">
        <v>1003</v>
      </c>
      <c r="K6392" s="61" t="str">
        <f ca="1">LeaveTracker[[#This Row],[Days]]&amp;" "&amp;LeaveTracker[[#This Row],[Type of Leave]]</f>
        <v>1 OTHER</v>
      </c>
      <c r="L6392" s="92">
        <f ca="1">NETWORKDAYS(LeaveTracker[[#This Row],[Start Date]],LeaveTracker[[#This Row],[End Date]],lstHolidays)</f>
        <v>1</v>
      </c>
      <c r="M6392" s="27"/>
    </row>
    <row r="6393" spans="1:13" ht="30" customHeight="1" x14ac:dyDescent="0.3">
      <c r="A6393" s="27">
        <f t="shared" si="75"/>
        <v>2580</v>
      </c>
      <c r="B6393" s="31">
        <v>45110</v>
      </c>
      <c r="C6393" s="31">
        <v>45106</v>
      </c>
      <c r="D6393" s="89" t="s">
        <v>1827</v>
      </c>
      <c r="E6393" s="90" t="str">
        <f>IF(ISBLANK(LeaveTracker[[#This Row],[Employee Name]]),"-----",VLOOKUP(LeaveTracker[[#This Row],[Employee Name]],Employees[[Employee Name]:[Office]],7))</f>
        <v>ONT</v>
      </c>
      <c r="F6393" s="90" t="str">
        <f>IF(ISBLANK(LeaveTracker[[#This Row],[Employee Name]]),"-----",VLOOKUP(LeaveTracker[[#This Row],[Employee Name]],Employees[[Employee Name]:[Office]],6))</f>
        <v>CASUAL</v>
      </c>
      <c r="G6393" s="91">
        <v>45139</v>
      </c>
      <c r="H6393" s="91">
        <v>45149</v>
      </c>
      <c r="I6393" s="96" t="s">
        <v>82</v>
      </c>
      <c r="K6393" s="61" t="str">
        <f ca="1">LeaveTracker[[#This Row],[Days]]&amp;" "&amp;LeaveTracker[[#This Row],[Type of Leave]]</f>
        <v>9 VL</v>
      </c>
      <c r="L6393" s="92">
        <f ca="1">NETWORKDAYS(LeaveTracker[[#This Row],[Start Date]],LeaveTracker[[#This Row],[End Date]],lstHolidays)</f>
        <v>9</v>
      </c>
      <c r="M6393" s="27"/>
    </row>
    <row r="6394" spans="1:13" ht="30" customHeight="1" x14ac:dyDescent="0.3">
      <c r="A6394" s="27">
        <f t="shared" si="75"/>
        <v>2581</v>
      </c>
      <c r="B6394" s="31">
        <v>45110</v>
      </c>
      <c r="C6394" s="31">
        <v>45104</v>
      </c>
      <c r="D6394" s="89" t="s">
        <v>506</v>
      </c>
      <c r="E6394" s="90" t="str">
        <f>IF(ISBLANK(LeaveTracker[[#This Row],[Employee Name]]),"-----",VLOOKUP(LeaveTracker[[#This Row],[Employee Name]],Employees[[Employee Name]:[Office]],7))</f>
        <v>ACCOUNTING</v>
      </c>
      <c r="F6394" s="90" t="str">
        <f>IF(ISBLANK(LeaveTracker[[#This Row],[Employee Name]]),"-----",VLOOKUP(LeaveTracker[[#This Row],[Employee Name]],Employees[[Employee Name]:[Office]],6))</f>
        <v>REGULAR</v>
      </c>
      <c r="G6394" s="91">
        <v>45099</v>
      </c>
      <c r="H6394" s="91">
        <v>45100</v>
      </c>
      <c r="I6394" s="96" t="s">
        <v>81</v>
      </c>
      <c r="K6394" s="61" t="str">
        <f ca="1">LeaveTracker[[#This Row],[Days]]&amp;" "&amp;LeaveTracker[[#This Row],[Type of Leave]]</f>
        <v>2 SL</v>
      </c>
      <c r="L6394" s="92">
        <f ca="1">NETWORKDAYS(LeaveTracker[[#This Row],[Start Date]],LeaveTracker[[#This Row],[End Date]],lstHolidays)</f>
        <v>2</v>
      </c>
      <c r="M6394" s="27"/>
    </row>
    <row r="6395" spans="1:13" ht="30" customHeight="1" x14ac:dyDescent="0.3">
      <c r="A6395" s="27">
        <f t="shared" si="75"/>
        <v>2582</v>
      </c>
      <c r="B6395" s="31">
        <v>45110</v>
      </c>
      <c r="D6395" s="89" t="s">
        <v>950</v>
      </c>
      <c r="E6395" s="90" t="str">
        <f>IF(ISBLANK(LeaveTracker[[#This Row],[Employee Name]]),"-----",VLOOKUP(LeaveTracker[[#This Row],[Employee Name]],Employees[[Employee Name]:[Office]],7))</f>
        <v>ACCOUNTING</v>
      </c>
      <c r="F6395" s="90" t="str">
        <f>IF(ISBLANK(LeaveTracker[[#This Row],[Employee Name]]),"-----",VLOOKUP(LeaveTracker[[#This Row],[Employee Name]],Employees[[Employee Name]:[Office]],6))</f>
        <v>REGULAR</v>
      </c>
      <c r="G6395" s="91">
        <v>45100</v>
      </c>
      <c r="H6395" s="91">
        <v>45100</v>
      </c>
      <c r="I6395" s="96" t="s">
        <v>2427</v>
      </c>
      <c r="K6395" s="61" t="str">
        <f ca="1">LeaveTracker[[#This Row],[Days]]&amp;" "&amp;LeaveTracker[[#This Row],[Type of Leave]]</f>
        <v xml:space="preserve">1 SL </v>
      </c>
      <c r="L6395" s="92">
        <f ca="1">NETWORKDAYS(LeaveTracker[[#This Row],[Start Date]],LeaveTracker[[#This Row],[End Date]],lstHolidays)</f>
        <v>1</v>
      </c>
      <c r="M6395" s="27"/>
    </row>
    <row r="6396" spans="1:13" ht="30" customHeight="1" x14ac:dyDescent="0.3">
      <c r="A6396" s="27">
        <f t="shared" si="75"/>
        <v>2583</v>
      </c>
      <c r="B6396" s="31">
        <v>45110</v>
      </c>
      <c r="C6396" s="31">
        <v>45104</v>
      </c>
      <c r="D6396" s="89" t="s">
        <v>871</v>
      </c>
      <c r="E6396" s="90" t="str">
        <f>IF(ISBLANK(LeaveTracker[[#This Row],[Employee Name]]),"-----",VLOOKUP(LeaveTracker[[#This Row],[Employee Name]],Employees[[Employee Name]:[Office]],7))</f>
        <v>ACCOUNTING</v>
      </c>
      <c r="F6396" s="90" t="str">
        <f>IF(ISBLANK(LeaveTracker[[#This Row],[Employee Name]]),"-----",VLOOKUP(LeaveTracker[[#This Row],[Employee Name]],Employees[[Employee Name]:[Office]],6))</f>
        <v>REGULAR</v>
      </c>
      <c r="G6396" s="91">
        <v>45096</v>
      </c>
      <c r="H6396" s="91">
        <v>45096</v>
      </c>
      <c r="I6396" s="96" t="s">
        <v>81</v>
      </c>
      <c r="K6396" s="61" t="str">
        <f ca="1">LeaveTracker[[#This Row],[Days]]&amp;" "&amp;LeaveTracker[[#This Row],[Type of Leave]]</f>
        <v>1 SL</v>
      </c>
      <c r="L6396" s="92">
        <f ca="1">NETWORKDAYS(LeaveTracker[[#This Row],[Start Date]],LeaveTracker[[#This Row],[End Date]],lstHolidays)</f>
        <v>1</v>
      </c>
      <c r="M6396" s="27"/>
    </row>
    <row r="6397" spans="1:13" ht="30" customHeight="1" x14ac:dyDescent="0.3">
      <c r="A6397" s="27">
        <f t="shared" si="75"/>
        <v>2584</v>
      </c>
      <c r="B6397" s="31">
        <v>45110</v>
      </c>
      <c r="C6397" s="31">
        <v>45104</v>
      </c>
      <c r="D6397" s="89" t="s">
        <v>1034</v>
      </c>
      <c r="E6397" s="90" t="str">
        <f>IF(ISBLANK(LeaveTracker[[#This Row],[Employee Name]]),"-----",VLOOKUP(LeaveTracker[[#This Row],[Employee Name]],Employees[[Employee Name]:[Office]],7))</f>
        <v>ONT</v>
      </c>
      <c r="F6397" s="90" t="str">
        <f>IF(ISBLANK(LeaveTracker[[#This Row],[Employee Name]]),"-----",VLOOKUP(LeaveTracker[[#This Row],[Employee Name]],Employees[[Employee Name]:[Office]],6))</f>
        <v>REGULAR</v>
      </c>
      <c r="G6397" s="91">
        <v>45101</v>
      </c>
      <c r="H6397" s="91">
        <v>45101</v>
      </c>
      <c r="I6397" s="96" t="s">
        <v>2428</v>
      </c>
      <c r="K6397" s="61" t="str">
        <f ca="1">LeaveTracker[[#This Row],[Days]]&amp;" "&amp;LeaveTracker[[#This Row],[Type of Leave]]</f>
        <v xml:space="preserve">0 OTHER </v>
      </c>
      <c r="L6397" s="92">
        <f ca="1">NETWORKDAYS(LeaveTracker[[#This Row],[Start Date]],LeaveTracker[[#This Row],[End Date]],lstHolidays)</f>
        <v>0</v>
      </c>
      <c r="M6397" s="27"/>
    </row>
    <row r="6398" spans="1:13" ht="30" customHeight="1" x14ac:dyDescent="0.3">
      <c r="A6398" s="27">
        <f t="shared" si="75"/>
        <v>2585</v>
      </c>
      <c r="B6398" s="31">
        <v>45110</v>
      </c>
      <c r="C6398" s="31">
        <v>45104</v>
      </c>
      <c r="D6398" s="89" t="s">
        <v>1034</v>
      </c>
      <c r="E6398" s="90" t="str">
        <f>IF(ISBLANK(LeaveTracker[[#This Row],[Employee Name]]),"-----",VLOOKUP(LeaveTracker[[#This Row],[Employee Name]],Employees[[Employee Name]:[Office]],7))</f>
        <v>ONT</v>
      </c>
      <c r="F6398" s="90" t="str">
        <f>IF(ISBLANK(LeaveTracker[[#This Row],[Employee Name]]),"-----",VLOOKUP(LeaveTracker[[#This Row],[Employee Name]],Employees[[Employee Name]:[Office]],6))</f>
        <v>REGULAR</v>
      </c>
      <c r="G6398" s="91">
        <v>45104</v>
      </c>
      <c r="H6398" s="91">
        <v>45104</v>
      </c>
      <c r="I6398" s="96" t="s">
        <v>298</v>
      </c>
      <c r="K6398" s="61" t="str">
        <f ca="1">LeaveTracker[[#This Row],[Days]]&amp;" "&amp;LeaveTracker[[#This Row],[Type of Leave]]</f>
        <v>1 OTHER</v>
      </c>
      <c r="L6398" s="92">
        <f ca="1">NETWORKDAYS(LeaveTracker[[#This Row],[Start Date]],LeaveTracker[[#This Row],[End Date]],lstHolidays)</f>
        <v>1</v>
      </c>
      <c r="M6398" s="27"/>
    </row>
    <row r="6399" spans="1:13" ht="30" customHeight="1" x14ac:dyDescent="0.3">
      <c r="A6399" s="27">
        <f t="shared" si="75"/>
        <v>2586</v>
      </c>
      <c r="B6399" s="31">
        <v>45110</v>
      </c>
      <c r="C6399" s="31">
        <v>45103</v>
      </c>
      <c r="D6399" s="89" t="s">
        <v>206</v>
      </c>
      <c r="E6399" s="90" t="str">
        <f>IF(ISBLANK(LeaveTracker[[#This Row],[Employee Name]]),"-----",VLOOKUP(LeaveTracker[[#This Row],[Employee Name]],Employees[[Employee Name]:[Office]],7))</f>
        <v>ONT</v>
      </c>
      <c r="F6399" s="90" t="str">
        <f>IF(ISBLANK(LeaveTracker[[#This Row],[Employee Name]]),"-----",VLOOKUP(LeaveTracker[[#This Row],[Employee Name]],Employees[[Employee Name]:[Office]],6))</f>
        <v>REGULAR</v>
      </c>
      <c r="G6399" s="91">
        <v>45114</v>
      </c>
      <c r="H6399" s="91">
        <v>45114</v>
      </c>
      <c r="I6399" s="96" t="s">
        <v>81</v>
      </c>
      <c r="K6399" s="61" t="str">
        <f ca="1">LeaveTracker[[#This Row],[Days]]&amp;" "&amp;LeaveTracker[[#This Row],[Type of Leave]]</f>
        <v>1 SL</v>
      </c>
      <c r="L6399" s="92">
        <f ca="1">NETWORKDAYS(LeaveTracker[[#This Row],[Start Date]],LeaveTracker[[#This Row],[End Date]],lstHolidays)</f>
        <v>1</v>
      </c>
      <c r="M6399" s="27"/>
    </row>
    <row r="6400" spans="1:13" ht="30" customHeight="1" x14ac:dyDescent="0.3">
      <c r="A6400" s="27">
        <f t="shared" si="75"/>
        <v>2587</v>
      </c>
      <c r="B6400" s="31">
        <v>45110</v>
      </c>
      <c r="C6400" s="31">
        <v>45103</v>
      </c>
      <c r="D6400" s="89" t="s">
        <v>206</v>
      </c>
      <c r="E6400" s="90" t="str">
        <f>IF(ISBLANK(LeaveTracker[[#This Row],[Employee Name]]),"-----",VLOOKUP(LeaveTracker[[#This Row],[Employee Name]],Employees[[Employee Name]:[Office]],7))</f>
        <v>ONT</v>
      </c>
      <c r="F6400" s="90" t="str">
        <f>IF(ISBLANK(LeaveTracker[[#This Row],[Employee Name]]),"-----",VLOOKUP(LeaveTracker[[#This Row],[Employee Name]],Employees[[Employee Name]:[Office]],6))</f>
        <v>REGULAR</v>
      </c>
      <c r="G6400" s="91">
        <v>45115</v>
      </c>
      <c r="H6400" s="91">
        <v>45117</v>
      </c>
      <c r="I6400" s="96" t="s">
        <v>82</v>
      </c>
      <c r="K6400" s="61" t="str">
        <f ca="1">LeaveTracker[[#This Row],[Days]]&amp;" "&amp;LeaveTracker[[#This Row],[Type of Leave]]</f>
        <v>1 VL</v>
      </c>
      <c r="L6400" s="92">
        <f ca="1">NETWORKDAYS(LeaveTracker[[#This Row],[Start Date]],LeaveTracker[[#This Row],[End Date]],lstHolidays)</f>
        <v>1</v>
      </c>
      <c r="M6400" s="27"/>
    </row>
    <row r="6401" spans="1:13" ht="30" customHeight="1" x14ac:dyDescent="0.3">
      <c r="A6401" s="27">
        <f t="shared" si="75"/>
        <v>2588</v>
      </c>
      <c r="B6401" s="31">
        <v>45110</v>
      </c>
      <c r="C6401" s="31">
        <v>45084</v>
      </c>
      <c r="D6401" s="89" t="s">
        <v>1766</v>
      </c>
      <c r="E6401" s="90" t="str">
        <f>IF(ISBLANK(LeaveTracker[[#This Row],[Employee Name]]),"-----",VLOOKUP(LeaveTracker[[#This Row],[Employee Name]],Employees[[Employee Name]:[Office]],7))</f>
        <v>SP</v>
      </c>
      <c r="F6401" s="90" t="str">
        <f>IF(ISBLANK(LeaveTracker[[#This Row],[Employee Name]]),"-----",VLOOKUP(LeaveTracker[[#This Row],[Employee Name]],Employees[[Employee Name]:[Office]],6))</f>
        <v>CASUAL</v>
      </c>
      <c r="G6401" s="91">
        <v>45103</v>
      </c>
      <c r="H6401" s="91">
        <v>45103</v>
      </c>
      <c r="I6401" s="96" t="s">
        <v>81</v>
      </c>
      <c r="K6401" s="61" t="str">
        <f ca="1">LeaveTracker[[#This Row],[Days]]&amp;" "&amp;LeaveTracker[[#This Row],[Type of Leave]]</f>
        <v>1 SL</v>
      </c>
      <c r="L6401" s="92">
        <f ca="1">NETWORKDAYS(LeaveTracker[[#This Row],[Start Date]],LeaveTracker[[#This Row],[End Date]],lstHolidays)</f>
        <v>1</v>
      </c>
      <c r="M6401" s="27"/>
    </row>
    <row r="6402" spans="1:13" ht="30" customHeight="1" x14ac:dyDescent="0.3">
      <c r="A6402" s="27">
        <f t="shared" si="75"/>
        <v>2589</v>
      </c>
      <c r="B6402" s="31">
        <v>45110</v>
      </c>
      <c r="C6402" s="31">
        <v>45106</v>
      </c>
      <c r="D6402" s="89" t="s">
        <v>1749</v>
      </c>
      <c r="E6402" s="90">
        <f>IF(ISBLANK(LeaveTracker[[#This Row],[Employee Name]]),"-----",VLOOKUP(LeaveTracker[[#This Row],[Employee Name]],Employees[[Employee Name]:[Office]],7))</f>
        <v>0</v>
      </c>
      <c r="F6402" s="90" t="str">
        <f>IF(ISBLANK(LeaveTracker[[#This Row],[Employee Name]]),"-----",VLOOKUP(LeaveTracker[[#This Row],[Employee Name]],Employees[[Employee Name]:[Office]],6))</f>
        <v>CASUAL</v>
      </c>
      <c r="G6402" s="91">
        <v>45099</v>
      </c>
      <c r="H6402" s="91">
        <v>45099</v>
      </c>
      <c r="I6402" s="96" t="s">
        <v>81</v>
      </c>
      <c r="K6402" s="61" t="str">
        <f ca="1">LeaveTracker[[#This Row],[Days]]&amp;" "&amp;LeaveTracker[[#This Row],[Type of Leave]]</f>
        <v>1 SL</v>
      </c>
      <c r="L6402" s="92">
        <f ca="1">NETWORKDAYS(LeaveTracker[[#This Row],[Start Date]],LeaveTracker[[#This Row],[End Date]],lstHolidays)</f>
        <v>1</v>
      </c>
      <c r="M6402" s="27"/>
    </row>
    <row r="6403" spans="1:13" ht="30" customHeight="1" x14ac:dyDescent="0.3">
      <c r="A6403" s="27">
        <f t="shared" si="75"/>
        <v>2590</v>
      </c>
      <c r="B6403" s="31">
        <v>45110</v>
      </c>
      <c r="C6403" s="31">
        <v>45106</v>
      </c>
      <c r="D6403" s="89" t="s">
        <v>1749</v>
      </c>
      <c r="E6403" s="90">
        <f>IF(ISBLANK(LeaveTracker[[#This Row],[Employee Name]]),"-----",VLOOKUP(LeaveTracker[[#This Row],[Employee Name]],Employees[[Employee Name]:[Office]],7))</f>
        <v>0</v>
      </c>
      <c r="F6403" s="90" t="str">
        <f>IF(ISBLANK(LeaveTracker[[#This Row],[Employee Name]]),"-----",VLOOKUP(LeaveTracker[[#This Row],[Employee Name]],Employees[[Employee Name]:[Office]],6))</f>
        <v>CASUAL</v>
      </c>
      <c r="G6403" s="91">
        <v>45103</v>
      </c>
      <c r="H6403" s="91">
        <v>45104</v>
      </c>
      <c r="I6403" s="96" t="s">
        <v>81</v>
      </c>
      <c r="K6403" s="61" t="str">
        <f ca="1">LeaveTracker[[#This Row],[Days]]&amp;" "&amp;LeaveTracker[[#This Row],[Type of Leave]]</f>
        <v>2 SL</v>
      </c>
      <c r="L6403" s="92">
        <f ca="1">NETWORKDAYS(LeaveTracker[[#This Row],[Start Date]],LeaveTracker[[#This Row],[End Date]],lstHolidays)</f>
        <v>2</v>
      </c>
      <c r="M6403" s="27"/>
    </row>
    <row r="6404" spans="1:13" ht="30" customHeight="1" x14ac:dyDescent="0.3">
      <c r="A6404" s="27">
        <f t="shared" si="75"/>
        <v>2591</v>
      </c>
      <c r="B6404" s="31">
        <v>45110</v>
      </c>
      <c r="C6404" s="31">
        <v>45099</v>
      </c>
      <c r="D6404" s="89" t="s">
        <v>1848</v>
      </c>
      <c r="E6404" s="90" t="str">
        <f>IF(ISBLANK(LeaveTracker[[#This Row],[Employee Name]]),"-----",VLOOKUP(LeaveTracker[[#This Row],[Employee Name]],Employees[[Employee Name]:[Office]],7))</f>
        <v>ONT</v>
      </c>
      <c r="F6404" s="90" t="str">
        <f>IF(ISBLANK(LeaveTracker[[#This Row],[Employee Name]]),"-----",VLOOKUP(LeaveTracker[[#This Row],[Employee Name]],Employees[[Employee Name]:[Office]],6))</f>
        <v>CASUAL</v>
      </c>
      <c r="G6404" s="91">
        <v>45112</v>
      </c>
      <c r="H6404" s="91">
        <v>45112</v>
      </c>
      <c r="I6404" s="96" t="s">
        <v>298</v>
      </c>
      <c r="K6404" s="61" t="str">
        <f ca="1">LeaveTracker[[#This Row],[Days]]&amp;" "&amp;LeaveTracker[[#This Row],[Type of Leave]]</f>
        <v>1 OTHER</v>
      </c>
      <c r="L6404" s="92">
        <f ca="1">NETWORKDAYS(LeaveTracker[[#This Row],[Start Date]],LeaveTracker[[#This Row],[End Date]],lstHolidays)</f>
        <v>1</v>
      </c>
      <c r="M6404" s="27"/>
    </row>
    <row r="6405" spans="1:13" ht="30" customHeight="1" x14ac:dyDescent="0.3">
      <c r="A6405" s="27">
        <f t="shared" si="75"/>
        <v>2592</v>
      </c>
      <c r="B6405" s="31">
        <v>45110</v>
      </c>
      <c r="C6405" s="31">
        <v>45100</v>
      </c>
      <c r="D6405" s="89" t="s">
        <v>541</v>
      </c>
      <c r="E6405" s="90" t="str">
        <f>IF(ISBLANK(LeaveTracker[[#This Row],[Employee Name]]),"-----",VLOOKUP(LeaveTracker[[#This Row],[Employee Name]],Employees[[Employee Name]:[Office]],7))</f>
        <v>LCR</v>
      </c>
      <c r="F6405" s="90" t="str">
        <f>IF(ISBLANK(LeaveTracker[[#This Row],[Employee Name]]),"-----",VLOOKUP(LeaveTracker[[#This Row],[Employee Name]],Employees[[Employee Name]:[Office]],6))</f>
        <v>REGULAR</v>
      </c>
      <c r="G6405" s="91">
        <v>45097</v>
      </c>
      <c r="H6405" s="91">
        <v>45097</v>
      </c>
      <c r="I6405" s="96" t="s">
        <v>81</v>
      </c>
      <c r="K6405" s="61" t="str">
        <f ca="1">LeaveTracker[[#This Row],[Days]]&amp;" "&amp;LeaveTracker[[#This Row],[Type of Leave]]</f>
        <v>1 SL</v>
      </c>
      <c r="L6405" s="92">
        <f ca="1">NETWORKDAYS(LeaveTracker[[#This Row],[Start Date]],LeaveTracker[[#This Row],[End Date]],lstHolidays)</f>
        <v>1</v>
      </c>
      <c r="M6405" s="27"/>
    </row>
    <row r="6406" spans="1:13" ht="30" customHeight="1" x14ac:dyDescent="0.3">
      <c r="A6406" s="27">
        <f t="shared" si="75"/>
        <v>2593</v>
      </c>
      <c r="B6406" s="31">
        <v>45110</v>
      </c>
      <c r="C6406" s="31">
        <v>45103</v>
      </c>
      <c r="D6406" s="89" t="s">
        <v>1939</v>
      </c>
      <c r="E6406" s="90" t="str">
        <f>IF(ISBLANK(LeaveTracker[[#This Row],[Employee Name]]),"-----",VLOOKUP(LeaveTracker[[#This Row],[Employee Name]],Employees[[Employee Name]:[Office]],7))</f>
        <v>CPDO</v>
      </c>
      <c r="F6406" s="90" t="str">
        <f>IF(ISBLANK(LeaveTracker[[#This Row],[Employee Name]]),"-----",VLOOKUP(LeaveTracker[[#This Row],[Employee Name]],Employees[[Employee Name]:[Office]],6))</f>
        <v>REGULAR</v>
      </c>
      <c r="G6406" s="91">
        <v>45110</v>
      </c>
      <c r="H6406" s="91">
        <v>45114</v>
      </c>
      <c r="I6406" s="96" t="s">
        <v>82</v>
      </c>
      <c r="K6406" s="61" t="str">
        <f ca="1">LeaveTracker[[#This Row],[Days]]&amp;" "&amp;LeaveTracker[[#This Row],[Type of Leave]]</f>
        <v>5 VL</v>
      </c>
      <c r="L6406" s="92">
        <f ca="1">NETWORKDAYS(LeaveTracker[[#This Row],[Start Date]],LeaveTracker[[#This Row],[End Date]],lstHolidays)</f>
        <v>5</v>
      </c>
      <c r="M6406" s="27"/>
    </row>
    <row r="6407" spans="1:13" ht="30" customHeight="1" x14ac:dyDescent="0.3">
      <c r="A6407" s="27">
        <f t="shared" si="75"/>
        <v>2594</v>
      </c>
      <c r="B6407" s="31">
        <v>45110</v>
      </c>
      <c r="C6407" s="31">
        <v>45103</v>
      </c>
      <c r="D6407" s="89" t="s">
        <v>1939</v>
      </c>
      <c r="E6407" s="90" t="str">
        <f>IF(ISBLANK(LeaveTracker[[#This Row],[Employee Name]]),"-----",VLOOKUP(LeaveTracker[[#This Row],[Employee Name]],Employees[[Employee Name]:[Office]],7))</f>
        <v>CPDO</v>
      </c>
      <c r="F6407" s="90" t="str">
        <f>IF(ISBLANK(LeaveTracker[[#This Row],[Employee Name]]),"-----",VLOOKUP(LeaveTracker[[#This Row],[Employee Name]],Employees[[Employee Name]:[Office]],6))</f>
        <v>REGULAR</v>
      </c>
      <c r="G6407" s="91">
        <v>45117</v>
      </c>
      <c r="H6407" s="91">
        <v>45121</v>
      </c>
      <c r="I6407" s="96" t="s">
        <v>82</v>
      </c>
      <c r="K6407" s="61" t="str">
        <f ca="1">LeaveTracker[[#This Row],[Days]]&amp;" "&amp;LeaveTracker[[#This Row],[Type of Leave]]</f>
        <v>5 VL</v>
      </c>
      <c r="L6407" s="92">
        <f ca="1">NETWORKDAYS(LeaveTracker[[#This Row],[Start Date]],LeaveTracker[[#This Row],[End Date]],lstHolidays)</f>
        <v>5</v>
      </c>
      <c r="M6407" s="27"/>
    </row>
    <row r="6408" spans="1:13" ht="30" customHeight="1" x14ac:dyDescent="0.3">
      <c r="A6408" s="27">
        <f t="shared" si="75"/>
        <v>2595</v>
      </c>
      <c r="B6408" s="31">
        <v>45110</v>
      </c>
      <c r="C6408" s="31">
        <v>45096</v>
      </c>
      <c r="D6408" s="89" t="s">
        <v>1297</v>
      </c>
      <c r="E6408" s="90" t="str">
        <f>IF(ISBLANK(LeaveTracker[[#This Row],[Employee Name]]),"-----",VLOOKUP(LeaveTracker[[#This Row],[Employee Name]],Employees[[Employee Name]:[Office]],7))</f>
        <v>CTO</v>
      </c>
      <c r="F6408" s="90" t="str">
        <f>IF(ISBLANK(LeaveTracker[[#This Row],[Employee Name]]),"-----",VLOOKUP(LeaveTracker[[#This Row],[Employee Name]],Employees[[Employee Name]:[Office]],6))</f>
        <v>REGULAR</v>
      </c>
      <c r="G6408" s="91">
        <v>45104</v>
      </c>
      <c r="H6408" s="91">
        <v>45104</v>
      </c>
      <c r="I6408" s="96" t="s">
        <v>298</v>
      </c>
      <c r="K6408" s="61" t="str">
        <f ca="1">LeaveTracker[[#This Row],[Days]]&amp;" "&amp;LeaveTracker[[#This Row],[Type of Leave]]</f>
        <v>1 OTHER</v>
      </c>
      <c r="L6408" s="92">
        <f ca="1">NETWORKDAYS(LeaveTracker[[#This Row],[Start Date]],LeaveTracker[[#This Row],[End Date]],lstHolidays)</f>
        <v>1</v>
      </c>
      <c r="M6408" s="27"/>
    </row>
    <row r="6409" spans="1:13" ht="30" customHeight="1" x14ac:dyDescent="0.3">
      <c r="A6409" s="27">
        <f t="shared" si="75"/>
        <v>2596</v>
      </c>
      <c r="B6409" s="31">
        <v>45110</v>
      </c>
      <c r="C6409" s="31">
        <v>45103</v>
      </c>
      <c r="D6409" s="89" t="s">
        <v>944</v>
      </c>
      <c r="E6409" s="90" t="str">
        <f>IF(ISBLANK(LeaveTracker[[#This Row],[Employee Name]]),"-----",VLOOKUP(LeaveTracker[[#This Row],[Employee Name]],Employees[[Employee Name]:[Office]],7))</f>
        <v>EEO/ CITY MARKET</v>
      </c>
      <c r="F6409" s="90" t="str">
        <f>IF(ISBLANK(LeaveTracker[[#This Row],[Employee Name]]),"-----",VLOOKUP(LeaveTracker[[#This Row],[Employee Name]],Employees[[Employee Name]:[Office]],6))</f>
        <v>REGULAR</v>
      </c>
      <c r="G6409" s="97">
        <v>45106</v>
      </c>
      <c r="H6409" s="91">
        <v>45107</v>
      </c>
      <c r="I6409" s="96" t="s">
        <v>298</v>
      </c>
      <c r="J6409" s="43" t="s">
        <v>1003</v>
      </c>
      <c r="K6409" s="61" t="str">
        <f ca="1">LeaveTracker[[#This Row],[Days]]&amp;" "&amp;LeaveTracker[[#This Row],[Type of Leave]]</f>
        <v>2 OTHER</v>
      </c>
      <c r="L6409" s="92">
        <f ca="1">NETWORKDAYS(LeaveTracker[[#This Row],[Start Date]],LeaveTracker[[#This Row],[End Date]],lstHolidays)</f>
        <v>2</v>
      </c>
      <c r="M6409" s="27"/>
    </row>
    <row r="6410" spans="1:13" ht="30" customHeight="1" x14ac:dyDescent="0.3">
      <c r="A6410" s="27">
        <f t="shared" si="75"/>
        <v>2597</v>
      </c>
      <c r="B6410" s="31">
        <v>45110</v>
      </c>
      <c r="C6410" s="31">
        <v>45101</v>
      </c>
      <c r="D6410" s="89" t="s">
        <v>1765</v>
      </c>
      <c r="E6410" s="90" t="str">
        <f>IF(ISBLANK(LeaveTracker[[#This Row],[Employee Name]]),"-----",VLOOKUP(LeaveTracker[[#This Row],[Employee Name]],Employees[[Employee Name]:[Office]],7))</f>
        <v>EEO/CITY MARKET</v>
      </c>
      <c r="F6410" s="90" t="str">
        <f>IF(ISBLANK(LeaveTracker[[#This Row],[Employee Name]]),"-----",VLOOKUP(LeaveTracker[[#This Row],[Employee Name]],Employees[[Employee Name]:[Office]],6))</f>
        <v>CASUAL</v>
      </c>
      <c r="G6410" s="91">
        <v>45100</v>
      </c>
      <c r="H6410" s="91">
        <v>45100</v>
      </c>
      <c r="I6410" s="96" t="s">
        <v>81</v>
      </c>
      <c r="K6410" s="61" t="str">
        <f ca="1">LeaveTracker[[#This Row],[Days]]&amp;" "&amp;LeaveTracker[[#This Row],[Type of Leave]]</f>
        <v>1 SL</v>
      </c>
      <c r="L6410" s="92">
        <f ca="1">NETWORKDAYS(LeaveTracker[[#This Row],[Start Date]],LeaveTracker[[#This Row],[End Date]],lstHolidays)</f>
        <v>1</v>
      </c>
      <c r="M6410" s="27"/>
    </row>
    <row r="6411" spans="1:13" ht="30" customHeight="1" x14ac:dyDescent="0.3">
      <c r="A6411" s="27">
        <f t="shared" si="75"/>
        <v>2598</v>
      </c>
      <c r="B6411" s="31">
        <v>45110</v>
      </c>
      <c r="C6411" s="31">
        <v>45099</v>
      </c>
      <c r="D6411" s="89" t="s">
        <v>336</v>
      </c>
      <c r="E6411" s="90" t="str">
        <f>IF(ISBLANK(LeaveTracker[[#This Row],[Employee Name]]),"-----",VLOOKUP(LeaveTracker[[#This Row],[Employee Name]],Employees[[Employee Name]:[Office]],7))</f>
        <v>COMELEC</v>
      </c>
      <c r="F6411" s="90" t="str">
        <f>IF(ISBLANK(LeaveTracker[[#This Row],[Employee Name]]),"-----",VLOOKUP(LeaveTracker[[#This Row],[Employee Name]],Employees[[Employee Name]:[Office]],6))</f>
        <v>REGULAR</v>
      </c>
      <c r="G6411" s="91">
        <v>45091</v>
      </c>
      <c r="H6411" s="91">
        <v>45093</v>
      </c>
      <c r="I6411" s="96" t="s">
        <v>81</v>
      </c>
      <c r="K6411" s="61" t="str">
        <f ca="1">LeaveTracker[[#This Row],[Days]]&amp;" "&amp;LeaveTracker[[#This Row],[Type of Leave]]</f>
        <v>3 SL</v>
      </c>
      <c r="L6411" s="92">
        <f ca="1">NETWORKDAYS(LeaveTracker[[#This Row],[Start Date]],LeaveTracker[[#This Row],[End Date]],lstHolidays)</f>
        <v>3</v>
      </c>
      <c r="M6411" s="27"/>
    </row>
    <row r="6412" spans="1:13" ht="30" customHeight="1" x14ac:dyDescent="0.3">
      <c r="A6412" s="27">
        <f t="shared" si="75"/>
        <v>2599</v>
      </c>
      <c r="B6412" s="31">
        <v>45110</v>
      </c>
      <c r="C6412" s="31">
        <v>45103</v>
      </c>
      <c r="D6412" s="89" t="s">
        <v>336</v>
      </c>
      <c r="E6412" s="90" t="str">
        <f>IF(ISBLANK(LeaveTracker[[#This Row],[Employee Name]]),"-----",VLOOKUP(LeaveTracker[[#This Row],[Employee Name]],Employees[[Employee Name]:[Office]],7))</f>
        <v>COMELEC</v>
      </c>
      <c r="F6412" s="90" t="str">
        <f>IF(ISBLANK(LeaveTracker[[#This Row],[Employee Name]]),"-----",VLOOKUP(LeaveTracker[[#This Row],[Employee Name]],Employees[[Employee Name]:[Office]],6))</f>
        <v>REGULAR</v>
      </c>
      <c r="G6412" s="97">
        <v>45096</v>
      </c>
      <c r="H6412" s="91">
        <v>45097</v>
      </c>
      <c r="I6412" s="96" t="s">
        <v>81</v>
      </c>
      <c r="K6412" s="61" t="str">
        <f ca="1">LeaveTracker[[#This Row],[Days]]&amp;" "&amp;LeaveTracker[[#This Row],[Type of Leave]]</f>
        <v>2 SL</v>
      </c>
      <c r="L6412" s="92">
        <f ca="1">NETWORKDAYS(LeaveTracker[[#This Row],[Start Date]],LeaveTracker[[#This Row],[End Date]],lstHolidays)</f>
        <v>2</v>
      </c>
      <c r="M6412" s="27"/>
    </row>
    <row r="6413" spans="1:13" ht="30" customHeight="1" x14ac:dyDescent="0.3">
      <c r="A6413" s="27">
        <f t="shared" si="75"/>
        <v>2600</v>
      </c>
      <c r="B6413" s="31">
        <v>45110</v>
      </c>
      <c r="C6413" s="31">
        <v>45103</v>
      </c>
      <c r="D6413" s="89" t="s">
        <v>530</v>
      </c>
      <c r="E6413" s="90" t="str">
        <f>IF(ISBLANK(LeaveTracker[[#This Row],[Employee Name]]),"-----",VLOOKUP(LeaveTracker[[#This Row],[Employee Name]],Employees[[Employee Name]:[Office]],7))</f>
        <v>GSO</v>
      </c>
      <c r="F6413" s="90" t="str">
        <f>IF(ISBLANK(LeaveTracker[[#This Row],[Employee Name]]),"-----",VLOOKUP(LeaveTracker[[#This Row],[Employee Name]],Employees[[Employee Name]:[Office]],6))</f>
        <v>REGULAR</v>
      </c>
      <c r="G6413" s="91">
        <v>45100</v>
      </c>
      <c r="H6413" s="91">
        <v>45100</v>
      </c>
      <c r="I6413" s="96" t="s">
        <v>81</v>
      </c>
      <c r="K6413" s="61" t="str">
        <f ca="1">LeaveTracker[[#This Row],[Days]]&amp;" "&amp;LeaveTracker[[#This Row],[Type of Leave]]</f>
        <v>1 SL</v>
      </c>
      <c r="L6413" s="92">
        <f ca="1">NETWORKDAYS(LeaveTracker[[#This Row],[Start Date]],LeaveTracker[[#This Row],[End Date]],lstHolidays)</f>
        <v>1</v>
      </c>
      <c r="M6413" s="27"/>
    </row>
    <row r="6414" spans="1:13" ht="30" customHeight="1" x14ac:dyDescent="0.3">
      <c r="A6414" s="27">
        <f t="shared" si="75"/>
        <v>2601</v>
      </c>
      <c r="B6414" s="31">
        <v>45110</v>
      </c>
      <c r="C6414" s="31">
        <v>45104</v>
      </c>
      <c r="D6414" s="89" t="s">
        <v>179</v>
      </c>
      <c r="E6414" s="90" t="str">
        <f>IF(ISBLANK(LeaveTracker[[#This Row],[Employee Name]]),"-----",VLOOKUP(LeaveTracker[[#This Row],[Employee Name]],Employees[[Employee Name]:[Office]],7))</f>
        <v>DOE</v>
      </c>
      <c r="F6414" s="90" t="str">
        <f>IF(ISBLANK(LeaveTracker[[#This Row],[Employee Name]]),"-----",VLOOKUP(LeaveTracker[[#This Row],[Employee Name]],Employees[[Employee Name]:[Office]],6))</f>
        <v>REGULAR</v>
      </c>
      <c r="G6414" s="91">
        <v>45110</v>
      </c>
      <c r="H6414" s="91">
        <v>45112</v>
      </c>
      <c r="I6414" s="96" t="s">
        <v>82</v>
      </c>
      <c r="K6414" s="61" t="str">
        <f ca="1">LeaveTracker[[#This Row],[Days]]&amp;" "&amp;LeaveTracker[[#This Row],[Type of Leave]]</f>
        <v>3 VL</v>
      </c>
      <c r="L6414" s="92">
        <f ca="1">NETWORKDAYS(LeaveTracker[[#This Row],[Start Date]],LeaveTracker[[#This Row],[End Date]],lstHolidays)</f>
        <v>3</v>
      </c>
      <c r="M6414" s="27"/>
    </row>
    <row r="6415" spans="1:13" ht="30" customHeight="1" x14ac:dyDescent="0.3">
      <c r="A6415" s="27">
        <f t="shared" si="75"/>
        <v>2602</v>
      </c>
      <c r="B6415" s="31">
        <v>45110</v>
      </c>
      <c r="C6415" s="31">
        <v>45106</v>
      </c>
      <c r="D6415" s="89" t="s">
        <v>1758</v>
      </c>
      <c r="E6415" s="90" t="str">
        <f>IF(ISBLANK(LeaveTracker[[#This Row],[Employee Name]]),"-----",VLOOKUP(LeaveTracker[[#This Row],[Employee Name]],Employees[[Employee Name]:[Office]],7))</f>
        <v>AGRICULTURE OFFICE</v>
      </c>
      <c r="F6415" s="90" t="str">
        <f>IF(ISBLANK(LeaveTracker[[#This Row],[Employee Name]]),"-----",VLOOKUP(LeaveTracker[[#This Row],[Employee Name]],Employees[[Employee Name]:[Office]],6))</f>
        <v>CASUAL</v>
      </c>
      <c r="G6415" s="91">
        <v>45103</v>
      </c>
      <c r="H6415" s="91">
        <v>45104</v>
      </c>
      <c r="I6415" s="96" t="s">
        <v>81</v>
      </c>
      <c r="K6415" s="61" t="str">
        <f ca="1">LeaveTracker[[#This Row],[Days]]&amp;" "&amp;LeaveTracker[[#This Row],[Type of Leave]]</f>
        <v>2 SL</v>
      </c>
      <c r="L6415" s="92">
        <f ca="1">NETWORKDAYS(LeaveTracker[[#This Row],[Start Date]],LeaveTracker[[#This Row],[End Date]],lstHolidays)</f>
        <v>2</v>
      </c>
      <c r="M6415" s="27"/>
    </row>
    <row r="6416" spans="1:13" ht="30" customHeight="1" x14ac:dyDescent="0.3">
      <c r="A6416" s="27">
        <f t="shared" si="75"/>
        <v>2603</v>
      </c>
      <c r="B6416" s="31">
        <v>45110</v>
      </c>
      <c r="C6416" s="31">
        <v>45106</v>
      </c>
      <c r="D6416" s="89" t="s">
        <v>1769</v>
      </c>
      <c r="E6416" s="90" t="str">
        <f>IF(ISBLANK(LeaveTracker[[#This Row],[Employee Name]]),"-----",VLOOKUP(LeaveTracker[[#This Row],[Employee Name]],Employees[[Employee Name]:[Office]],7))</f>
        <v>CEO</v>
      </c>
      <c r="F6416" s="90" t="str">
        <f>IF(ISBLANK(LeaveTracker[[#This Row],[Employee Name]]),"-----",VLOOKUP(LeaveTracker[[#This Row],[Employee Name]],Employees[[Employee Name]:[Office]],6))</f>
        <v>CASUAL</v>
      </c>
      <c r="G6416" s="91">
        <v>45104</v>
      </c>
      <c r="H6416" s="91">
        <v>45104</v>
      </c>
      <c r="I6416" s="96" t="s">
        <v>81</v>
      </c>
      <c r="K6416" s="61" t="str">
        <f ca="1">LeaveTracker[[#This Row],[Days]]&amp;" "&amp;LeaveTracker[[#This Row],[Type of Leave]]</f>
        <v>1 SL</v>
      </c>
      <c r="L6416" s="92">
        <f ca="1">NETWORKDAYS(LeaveTracker[[#This Row],[Start Date]],LeaveTracker[[#This Row],[End Date]],lstHolidays)</f>
        <v>1</v>
      </c>
      <c r="M6416" s="27"/>
    </row>
    <row r="6417" spans="1:13" ht="30" customHeight="1" x14ac:dyDescent="0.3">
      <c r="A6417" s="87"/>
      <c r="B6417" s="31">
        <v>45110</v>
      </c>
      <c r="C6417" s="31">
        <v>45106</v>
      </c>
      <c r="D6417" s="89" t="s">
        <v>541</v>
      </c>
      <c r="E6417" s="90" t="str">
        <f>IF(ISBLANK(LeaveTracker[[#This Row],[Employee Name]]),"-----",VLOOKUP(LeaveTracker[[#This Row],[Employee Name]],Employees[[Employee Name]:[Office]],7))</f>
        <v>LCR</v>
      </c>
      <c r="F6417" s="90" t="str">
        <f>IF(ISBLANK(LeaveTracker[[#This Row],[Employee Name]]),"-----",VLOOKUP(LeaveTracker[[#This Row],[Employee Name]],Employees[[Employee Name]:[Office]],6))</f>
        <v>REGULAR</v>
      </c>
      <c r="G6417" s="91">
        <v>45117</v>
      </c>
      <c r="H6417" s="91">
        <v>45117</v>
      </c>
      <c r="I6417" s="96" t="s">
        <v>298</v>
      </c>
      <c r="J6417" s="43" t="s">
        <v>1003</v>
      </c>
      <c r="K6417" s="61" t="str">
        <f ca="1">LeaveTracker[[#This Row],[Days]]&amp;" "&amp;LeaveTracker[[#This Row],[Type of Leave]]</f>
        <v>1 OTHER</v>
      </c>
      <c r="L6417" s="92">
        <f ca="1">NETWORKDAYS(LeaveTracker[[#This Row],[Start Date]],LeaveTracker[[#This Row],[End Date]],lstHolidays)</f>
        <v>1</v>
      </c>
      <c r="M6417"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8 D5169 B3970:B5511 A3566:A5511 C5170:D5511 G5709:H5709 A5512:D5738 A5739:B5739 B5740:C5978 G5990:H5990 G6000:H6091 G6092:I6092 G6093:H6098 G6111:H6112 G6115:H6115 H6120 G6121:H6126 G6129:H6142 G6147:H6148 G6151:H6152 G6154:H6160 G6162:H6163 G6170:H6170 C6173:C6180 B5980:C6172 A5740:A6172 D5739:D6252 C6182:C6252 C6253:D6328 D6329:D6332 A6173:B1048576 C6333:D1048576" name="Range1"/>
    <protectedRange sqref="I2434:J2434 G1:L5 K6:L4025 C876 C899 C909 C1043:C1044 C1062:C1064 C1225 C1302:C1303 C1395 C1506 C1512:C1514 C1554:C1555 C1666 C3127 C2364 C2370 G3407:H3844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I4647:K4743 C4733 G4465:H4732 G4734:G4868 G4870:G4877 H4734:H4877 G4878:H4879 C4998 G4881:H5099 G5101:H5114 G5116:H5143 C4758 C4781:C4782 C4794:C4795 C4803 C4807 C4827 C4856:C4857 C4891 C5088 C5093 C5120:C5121 C5154 C2073 C2091:C2092 C2095 C2125:C2129 C2147 C2152 C4940:C4943 C5169 J4744:J5205 J5207:J5210 J5212:J5231 I4744:I5362 J5233:J5362 I5363:J5510 G5145:H5510 J3407:J3896 J4302:J4646 G2435:J3158 G6:J2433 G5511:J5708 I5709:J5709 C5739 G5710:J5738 K4744:L5738 I5815:I5880 G5739:L5814 I5882:I6091 G5815:H5989 G5991:H5999 G6099:H6110 G6113:H6114 G6116:H6119 G6120 G6127:H6128 G6143:H6146 G6149:H6150 G6153:H6153 G6161:H6161 G6164:H6169 C6181 G6173:G6180 G6171:H6172 J5815:L1048576 G6182:G1048576 I6093:I1048576 C6329:C6332 H6173:H1048576"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8" priority="3">
      <formula>$I5094=TRUE</formula>
    </cfRule>
  </conditionalFormatting>
  <conditionalFormatting sqref="D5149:D5150">
    <cfRule type="expression" dxfId="7" priority="1">
      <formula>$I5149=TRUE</formula>
    </cfRule>
  </conditionalFormatting>
  <dataValidations count="6">
    <dataValidation allowBlank="1" showInputMessage="1" showErrorMessage="1" prompt="The below table is used in Calendar View to automatically update an employee’s annual attendance record. Use table filters to get entries for specific employee or type of leave" sqref="D3"/>
    <dataValidation allowBlank="1" showInputMessage="1" showErrorMessage="1" prompt="Select an employee name in this column. Press ALT+DOWN ARROW to open the drop-down list, and ENTER to select the employee name" sqref="G2089:H2089 G2094 G2120:H2120 G2132 D4 A4:C875 G6112:H6112 C6161"/>
    <dataValidation allowBlank="1" showInputMessage="1" showErrorMessage="1" prompt="Enter leave start date in this column_x000a_" sqref="G4:G875 G6110:H6110 G6161:H6161"/>
    <dataValidation allowBlank="1" showInputMessage="1" showErrorMessage="1" prompt="Enter leave end date in this column" sqref="H4:H875"/>
    <dataValidation allowBlank="1" showInputMessage="1" showErrorMessage="1" prompt="Total number of days is automatically calculated in this column" sqref="L4:L875"/>
    <dataValidation allowBlank="1" showInputMessage="1" showErrorMessage="1" prompt="Select type of leave in this column. Press ALT+DOWN ARROW to open the drop-down list, and press ENTER to select the type of leave" sqref="I4 J4:J430 J482:J875 J436:J480 J432:J434 J3152 J4550 J2331 J3127 K4:K6417"/>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ignoredErrors>
    <ignoredError sqref="K5803:L5803 L5800:L5801 L5841 L5856 L5863 L5865 L5870:L5871 L5890 L5908 L5913 L5938 L5934:L5935 L5942 L5952 L5956 L5980" calculatedColumn="1"/>
    <ignoredError sqref="D5811" listDataValidatio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'Leave Types'!$B$4:$B$9</xm:f>
          </x14:formula1>
          <xm:sqref>I5:I6256 I6260:I6300</xm:sqref>
        </x14:dataValidation>
        <x14:dataValidation type="list" allowBlank="1" showInputMessage="1" showErrorMessage="1">
          <x14:formula1>
            <xm:f>'List of Employees'!$B$4:$B$698</xm:f>
          </x14:formula1>
          <xm:sqref>D5:D6417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A1:I700"/>
  <sheetViews>
    <sheetView zoomScaleNormal="100" workbookViewId="0">
      <pane ySplit="1425" topLeftCell="A3" activePane="bottomLeft"/>
      <selection activeCell="B183" sqref="B183"/>
      <selection pane="bottomLeft" activeCell="B64" sqref="B64"/>
    </sheetView>
  </sheetViews>
  <sheetFormatPr defaultRowHeight="30" customHeight="1" x14ac:dyDescent="0.3"/>
  <cols>
    <col min="1" max="1" width="6.625" customWidth="1"/>
    <col min="2" max="6" width="26.625" customWidth="1"/>
    <col min="7" max="7" width="22.75" customWidth="1"/>
    <col min="8" max="8" width="27.5" customWidth="1"/>
    <col min="9" max="9" width="16.25" customWidth="1"/>
  </cols>
  <sheetData>
    <row r="1" spans="1:9" ht="39.950000000000003" customHeight="1" x14ac:dyDescent="0.3">
      <c r="B1" s="49"/>
      <c r="C1" s="49"/>
      <c r="D1" s="49"/>
      <c r="E1" s="49"/>
      <c r="F1" s="49"/>
    </row>
    <row r="2" spans="1:9" ht="15" customHeight="1" x14ac:dyDescent="0.3"/>
    <row r="3" spans="1:9" ht="30" customHeight="1" x14ac:dyDescent="0.3">
      <c r="A3" s="9" t="s">
        <v>943</v>
      </c>
      <c r="B3" s="9" t="s">
        <v>0</v>
      </c>
      <c r="C3" s="9" t="s">
        <v>1314</v>
      </c>
      <c r="D3" s="9" t="s">
        <v>1315</v>
      </c>
      <c r="E3" s="9" t="s">
        <v>1316</v>
      </c>
      <c r="F3" s="9" t="s">
        <v>1317</v>
      </c>
      <c r="G3" s="9" t="s">
        <v>1996</v>
      </c>
      <c r="H3" s="9" t="s">
        <v>1064</v>
      </c>
      <c r="I3" s="9" t="s">
        <v>2328</v>
      </c>
    </row>
    <row r="4" spans="1:9" ht="30" hidden="1" customHeight="1" x14ac:dyDescent="0.3">
      <c r="A4" s="44">
        <v>1</v>
      </c>
      <c r="B4" s="8" t="str">
        <f>CONCATENATE(Employees[[#This Row],[Lastname]]," ",Employees[[#This Row],[Firstname]], " ",LEFT(Employees[[#This Row],[Middlename]],1),IF(ISBLANK(Employees[[#This Row],[Middlename]])," ","."))</f>
        <v>AALA MELODY M.</v>
      </c>
      <c r="C4" s="8" t="s">
        <v>1351</v>
      </c>
      <c r="D4" s="8" t="s">
        <v>1352</v>
      </c>
      <c r="E4" s="8" t="s">
        <v>554</v>
      </c>
      <c r="F4" s="8" t="s">
        <v>1290</v>
      </c>
      <c r="G4" s="18" t="s">
        <v>1290</v>
      </c>
      <c r="H4" s="8" t="s">
        <v>209</v>
      </c>
      <c r="I4" s="8" t="b">
        <f>COUNTIF(Employees[Employee Name],Employees[[#This Row],[Employee Name]])&gt;1</f>
        <v>0</v>
      </c>
    </row>
    <row r="5" spans="1:9" ht="30" hidden="1" customHeight="1" x14ac:dyDescent="0.3">
      <c r="A5" s="44">
        <f>IF(ISBLANK(Employees[[#This Row],[Employee Name]]),"",A4+1)</f>
        <v>2</v>
      </c>
      <c r="B5" s="8" t="str">
        <f>CONCATENATE(Employees[[#This Row],[Lastname]]," ",Employees[[#This Row],[Firstname]], " ",LEFT(Employees[[#This Row],[Middlename]],1),IF(ISBLANK(Employees[[#This Row],[Middlename]])," ","."))</f>
        <v>ABALLA JAMAICA C.</v>
      </c>
      <c r="C5" s="8" t="s">
        <v>1353</v>
      </c>
      <c r="D5" s="8" t="s">
        <v>1354</v>
      </c>
      <c r="E5" s="8" t="s">
        <v>239</v>
      </c>
      <c r="F5" s="8" t="s">
        <v>1290</v>
      </c>
      <c r="G5" s="18" t="s">
        <v>1290</v>
      </c>
      <c r="H5" s="8" t="s">
        <v>1703</v>
      </c>
      <c r="I5" s="8" t="b">
        <f>COUNTIF(Employees[Employee Name],Employees[[#This Row],[Employee Name]])&gt;1</f>
        <v>0</v>
      </c>
    </row>
    <row r="6" spans="1:9" ht="30" hidden="1" customHeight="1" x14ac:dyDescent="0.3">
      <c r="A6" s="44">
        <f>IF(ISBLANK(Employees[[#This Row],[Employee Name]]),"",A5+1)</f>
        <v>3</v>
      </c>
      <c r="B6" s="8" t="str">
        <f>CONCATENATE(Employees[[#This Row],[Lastname]]," ",Employees[[#This Row],[Firstname]], " ",LEFT(Employees[[#This Row],[Middlename]],1),IF(ISBLANK(Employees[[#This Row],[Middlename]])," ","."))</f>
        <v>ABELA IMELDA C.</v>
      </c>
      <c r="C6" s="8" t="s">
        <v>1355</v>
      </c>
      <c r="D6" s="8" t="s">
        <v>1356</v>
      </c>
      <c r="E6" s="8" t="s">
        <v>134</v>
      </c>
      <c r="F6" s="8" t="s">
        <v>1290</v>
      </c>
      <c r="G6" s="18" t="s">
        <v>1290</v>
      </c>
      <c r="H6" s="8" t="s">
        <v>439</v>
      </c>
      <c r="I6" s="8" t="b">
        <f>COUNTIF(Employees[Employee Name],Employees[[#This Row],[Employee Name]])&gt;1</f>
        <v>0</v>
      </c>
    </row>
    <row r="7" spans="1:9" ht="30" hidden="1" customHeight="1" x14ac:dyDescent="0.3">
      <c r="A7" s="44">
        <f>IF(ISBLANK(Employees[[#This Row],[Employee Name]]),"",A6+1)</f>
        <v>4</v>
      </c>
      <c r="B7" s="8" t="str">
        <f>CONCATENATE(Employees[[#This Row],[Lastname]]," ",Employees[[#This Row],[Firstname]], " ",LEFT(Employees[[#This Row],[Middlename]],1),IF(ISBLANK(Employees[[#This Row],[Middlename]])," ","."))</f>
        <v>ABENA WINNIE ROSE M.</v>
      </c>
      <c r="C7" s="8" t="s">
        <v>742</v>
      </c>
      <c r="D7" s="8" t="s">
        <v>743</v>
      </c>
      <c r="E7" s="8" t="s">
        <v>84</v>
      </c>
      <c r="F7" s="8" t="s">
        <v>212</v>
      </c>
      <c r="G7" s="18" t="s">
        <v>1997</v>
      </c>
      <c r="H7" s="8" t="s">
        <v>213</v>
      </c>
      <c r="I7" s="8" t="b">
        <f>COUNTIF(Employees[Employee Name],Employees[[#This Row],[Employee Name]])&gt;1</f>
        <v>0</v>
      </c>
    </row>
    <row r="8" spans="1:9" ht="30" hidden="1" customHeight="1" x14ac:dyDescent="0.3">
      <c r="A8" s="44">
        <f>IF(ISBLANK(Employees[[#This Row],[Employee Name]]),"",A7+1)</f>
        <v>5</v>
      </c>
      <c r="B8" s="8" t="str">
        <f>CONCATENATE(Employees[[#This Row],[Lastname]]," ",Employees[[#This Row],[Firstname]], " ",LEFT(Employees[[#This Row],[Middlename]],1),IF(ISBLANK(Employees[[#This Row],[Middlename]])," ","."))</f>
        <v xml:space="preserve">ABLANEDA ARMANDO  </v>
      </c>
      <c r="C8" s="8" t="s">
        <v>1357</v>
      </c>
      <c r="D8" s="8" t="s">
        <v>1358</v>
      </c>
      <c r="E8" s="8"/>
      <c r="F8" s="8" t="s">
        <v>1290</v>
      </c>
      <c r="G8" s="18" t="s">
        <v>1290</v>
      </c>
      <c r="H8" s="8" t="s">
        <v>289</v>
      </c>
      <c r="I8" s="8" t="b">
        <f>COUNTIF(Employees[Employee Name],Employees[[#This Row],[Employee Name]])&gt;1</f>
        <v>0</v>
      </c>
    </row>
    <row r="9" spans="1:9" ht="30" hidden="1" customHeight="1" x14ac:dyDescent="0.3">
      <c r="A9" s="44">
        <f>IF(ISBLANK(Employees[[#This Row],[Employee Name]]),"",A8+1)</f>
        <v>6</v>
      </c>
      <c r="B9" s="8" t="str">
        <f>CONCATENATE(Employees[[#This Row],[Lastname]]," ",Employees[[#This Row],[Firstname]], " ",LEFT(Employees[[#This Row],[Middlename]],1),IF(ISBLANK(Employees[[#This Row],[Middlename]])," ","."))</f>
        <v>ACERON ANGELU V.</v>
      </c>
      <c r="C9" s="8" t="s">
        <v>1303</v>
      </c>
      <c r="D9" s="8" t="s">
        <v>1304</v>
      </c>
      <c r="E9" s="8" t="s">
        <v>1305</v>
      </c>
      <c r="F9" s="8" t="s">
        <v>1041</v>
      </c>
      <c r="G9" s="8" t="s">
        <v>1997</v>
      </c>
      <c r="H9" s="8" t="s">
        <v>97</v>
      </c>
      <c r="I9" s="8" t="b">
        <f>COUNTIF(Employees[Employee Name],Employees[[#This Row],[Employee Name]])&gt;1</f>
        <v>0</v>
      </c>
    </row>
    <row r="10" spans="1:9" ht="30" hidden="1" customHeight="1" x14ac:dyDescent="0.3">
      <c r="A10" s="44">
        <f>IF(ISBLANK(Employees[[#This Row],[Employee Name]]),"",A9+1)</f>
        <v>7</v>
      </c>
      <c r="B10" s="8" t="str">
        <f>CONCATENATE(Employees[[#This Row],[Lastname]]," ",Employees[[#This Row],[Firstname]], " ",LEFT(Employees[[#This Row],[Middlename]],1),IF(ISBLANK(Employees[[#This Row],[Middlename]])," ","."))</f>
        <v>ACUB MA. MARILYN L.</v>
      </c>
      <c r="C10" s="8" t="s">
        <v>1359</v>
      </c>
      <c r="D10" s="8" t="s">
        <v>1360</v>
      </c>
      <c r="E10" s="8" t="s">
        <v>117</v>
      </c>
      <c r="F10" s="8" t="s">
        <v>1290</v>
      </c>
      <c r="G10" s="18" t="s">
        <v>1290</v>
      </c>
      <c r="H10" s="8" t="s">
        <v>199</v>
      </c>
      <c r="I10" s="8" t="b">
        <f>COUNTIF(Employees[Employee Name],Employees[[#This Row],[Employee Name]])&gt;1</f>
        <v>0</v>
      </c>
    </row>
    <row r="11" spans="1:9" ht="30" hidden="1" customHeight="1" x14ac:dyDescent="0.3">
      <c r="A11" s="44">
        <f>IF(ISBLANK(Employees[[#This Row],[Employee Name]]),"",A10+1)</f>
        <v>8</v>
      </c>
      <c r="B11" s="8" t="str">
        <f>CONCATENATE(Employees[[#This Row],[Lastname]]," ",Employees[[#This Row],[Firstname]], " ",LEFT(Employees[[#This Row],[Middlename]],1),IF(ISBLANK(Employees[[#This Row],[Middlename]])," ","."))</f>
        <v>AGUIDO RAFAEL V.</v>
      </c>
      <c r="C11" s="8" t="s">
        <v>967</v>
      </c>
      <c r="D11" s="8" t="s">
        <v>968</v>
      </c>
      <c r="E11" s="8" t="s">
        <v>150</v>
      </c>
      <c r="F11" s="8" t="s">
        <v>969</v>
      </c>
      <c r="G11" s="8" t="s">
        <v>1997</v>
      </c>
      <c r="H11" s="8" t="s">
        <v>296</v>
      </c>
      <c r="I11" s="8" t="b">
        <f>COUNTIF(Employees[Employee Name],Employees[[#This Row],[Employee Name]])&gt;1</f>
        <v>0</v>
      </c>
    </row>
    <row r="12" spans="1:9" ht="30" hidden="1" customHeight="1" x14ac:dyDescent="0.3">
      <c r="A12" s="44">
        <f>IF(ISBLANK(Employees[[#This Row],[Employee Name]]),"",A11+1)</f>
        <v>9</v>
      </c>
      <c r="B12" s="8" t="str">
        <f>CONCATENATE(Employees[[#This Row],[Lastname]]," ",Employees[[#This Row],[Firstname]], " ",LEFT(Employees[[#This Row],[Middlename]],1),IF(ISBLANK(Employees[[#This Row],[Middlename]])," ","."))</f>
        <v>AGUILA JENNIFER A.</v>
      </c>
      <c r="C12" s="18" t="s">
        <v>1592</v>
      </c>
      <c r="D12" s="18" t="s">
        <v>2222</v>
      </c>
      <c r="E12" s="18" t="s">
        <v>88</v>
      </c>
      <c r="F12" s="18" t="s">
        <v>1290</v>
      </c>
      <c r="G12" s="8"/>
      <c r="H12" s="18" t="s">
        <v>2054</v>
      </c>
      <c r="I12" s="8" t="b">
        <f>COUNTIF(Employees[Employee Name],Employees[[#This Row],[Employee Name]])&gt;1</f>
        <v>0</v>
      </c>
    </row>
    <row r="13" spans="1:9" ht="30" hidden="1" customHeight="1" x14ac:dyDescent="0.3">
      <c r="A13" s="44">
        <f>IF(ISBLANK(Employees[[#This Row],[Employee Name]]),"",A12+1)</f>
        <v>10</v>
      </c>
      <c r="B13" s="8" t="str">
        <f>CONCATENATE(Employees[[#This Row],[Lastname]]," ",Employees[[#This Row],[Firstname]], " ",LEFT(Employees[[#This Row],[Middlename]],1),IF(ISBLANK(Employees[[#This Row],[Middlename]])," ","."))</f>
        <v>AGUSTIN MARIA LUISA F.</v>
      </c>
      <c r="C13" s="8" t="s">
        <v>1280</v>
      </c>
      <c r="D13" s="8" t="s">
        <v>1281</v>
      </c>
      <c r="E13" s="8" t="s">
        <v>1129</v>
      </c>
      <c r="F13" s="8" t="s">
        <v>125</v>
      </c>
      <c r="G13" s="18" t="s">
        <v>1997</v>
      </c>
      <c r="H13" s="8" t="s">
        <v>89</v>
      </c>
      <c r="I13" s="8" t="b">
        <f>COUNTIF(Employees[Employee Name],Employees[[#This Row],[Employee Name]])&gt;1</f>
        <v>0</v>
      </c>
    </row>
    <row r="14" spans="1:9" ht="30" hidden="1" customHeight="1" x14ac:dyDescent="0.3">
      <c r="A14" s="44">
        <f>IF(ISBLANK(Employees[[#This Row],[Employee Name]]),"",A13+1)</f>
        <v>11</v>
      </c>
      <c r="B14" s="8" t="str">
        <f>CONCATENATE(Employees[[#This Row],[Lastname]]," ",Employees[[#This Row],[Firstname]], " ",LEFT(Employees[[#This Row],[Middlename]],1),IF(ISBLANK(Employees[[#This Row],[Middlename]])," ","."))</f>
        <v xml:space="preserve">ALBARRACIN ROLAND  </v>
      </c>
      <c r="C14" s="8" t="s">
        <v>1361</v>
      </c>
      <c r="D14" s="8" t="s">
        <v>1362</v>
      </c>
      <c r="E14" s="8"/>
      <c r="F14" s="8" t="s">
        <v>1290</v>
      </c>
      <c r="G14" s="18" t="s">
        <v>1290</v>
      </c>
      <c r="H14" s="8" t="s">
        <v>289</v>
      </c>
      <c r="I14" s="8" t="b">
        <f>COUNTIF(Employees[Employee Name],Employees[[#This Row],[Employee Name]])&gt;1</f>
        <v>0</v>
      </c>
    </row>
    <row r="15" spans="1:9" ht="30" hidden="1" customHeight="1" x14ac:dyDescent="0.3">
      <c r="A15" s="44">
        <f>IF(ISBLANK(Employees[[#This Row],[Employee Name]]),"",A14+1)</f>
        <v>12</v>
      </c>
      <c r="B15" s="8" t="str">
        <f>CONCATENATE(Employees[[#This Row],[Lastname]]," ",Employees[[#This Row],[Firstname]], " ",LEFT(Employees[[#This Row],[Middlename]],1),IF(ISBLANK(Employees[[#This Row],[Middlename]])," ","."))</f>
        <v>ALCALA DANIEL P.</v>
      </c>
      <c r="C15" s="8" t="s">
        <v>1335</v>
      </c>
      <c r="D15" s="8" t="s">
        <v>555</v>
      </c>
      <c r="E15" s="8" t="s">
        <v>124</v>
      </c>
      <c r="F15" s="18" t="s">
        <v>312</v>
      </c>
      <c r="G15" s="8" t="s">
        <v>1997</v>
      </c>
      <c r="H15" s="8" t="s">
        <v>152</v>
      </c>
      <c r="I15" s="8" t="b">
        <f>COUNTIF(Employees[Employee Name],Employees[[#This Row],[Employee Name]])&gt;1</f>
        <v>0</v>
      </c>
    </row>
    <row r="16" spans="1:9" ht="30" hidden="1" customHeight="1" x14ac:dyDescent="0.3">
      <c r="A16" s="44">
        <f>IF(ISBLANK(Employees[[#This Row],[Employee Name]]),"",A15+1)</f>
        <v>13</v>
      </c>
      <c r="B16" s="8" t="str">
        <f>CONCATENATE(Employees[[#This Row],[Lastname]]," ",Employees[[#This Row],[Firstname]], " ",LEFT(Employees[[#This Row],[Middlename]],1),IF(ISBLANK(Employees[[#This Row],[Middlename]])," ","."))</f>
        <v>ALCANTARA RIZALINA B.</v>
      </c>
      <c r="C16" s="8" t="s">
        <v>645</v>
      </c>
      <c r="D16" s="8" t="s">
        <v>646</v>
      </c>
      <c r="E16" s="8" t="s">
        <v>145</v>
      </c>
      <c r="F16" s="8" t="s">
        <v>125</v>
      </c>
      <c r="G16" s="18" t="s">
        <v>1997</v>
      </c>
      <c r="H16" s="8" t="s">
        <v>647</v>
      </c>
      <c r="I16" s="8" t="b">
        <f>COUNTIF(Employees[Employee Name],Employees[[#This Row],[Employee Name]])&gt;1</f>
        <v>0</v>
      </c>
    </row>
    <row r="17" spans="1:9" ht="30" hidden="1" customHeight="1" x14ac:dyDescent="0.3">
      <c r="A17" s="44">
        <f>IF(ISBLANK(Employees[[#This Row],[Employee Name]]),"",A16+1)</f>
        <v>14</v>
      </c>
      <c r="B17" s="8" t="str">
        <f>CONCATENATE(Employees[[#This Row],[Lastname]]," ",Employees[[#This Row],[Firstname]], " ",LEFT(Employees[[#This Row],[Middlename]],1),IF(ISBLANK(Employees[[#This Row],[Middlename]])," ","."))</f>
        <v>ALCAZAR AINEE JOY C.</v>
      </c>
      <c r="C17" s="8" t="s">
        <v>159</v>
      </c>
      <c r="D17" s="8" t="s">
        <v>201</v>
      </c>
      <c r="E17" s="8" t="s">
        <v>134</v>
      </c>
      <c r="F17" s="8" t="s">
        <v>202</v>
      </c>
      <c r="G17" s="8" t="s">
        <v>1997</v>
      </c>
      <c r="H17" s="8" t="s">
        <v>97</v>
      </c>
      <c r="I17" s="8" t="b">
        <f>COUNTIF(Employees[Employee Name],Employees[[#This Row],[Employee Name]])&gt;1</f>
        <v>0</v>
      </c>
    </row>
    <row r="18" spans="1:9" ht="30" hidden="1" customHeight="1" x14ac:dyDescent="0.3">
      <c r="A18" s="44">
        <f>IF(ISBLANK(Employees[[#This Row],[Employee Name]]),"",A17+1)</f>
        <v>15</v>
      </c>
      <c r="B18" s="8" t="str">
        <f>CONCATENATE(Employees[[#This Row],[Lastname]]," ",Employees[[#This Row],[Firstname]], " ",LEFT(Employees[[#This Row],[Middlename]],1),IF(ISBLANK(Employees[[#This Row],[Middlename]])," ","."))</f>
        <v>ALCAZAR AIREEN B.</v>
      </c>
      <c r="C18" s="8" t="s">
        <v>159</v>
      </c>
      <c r="D18" s="8" t="s">
        <v>1482</v>
      </c>
      <c r="E18" s="8" t="s">
        <v>2149</v>
      </c>
      <c r="F18" s="8" t="s">
        <v>1705</v>
      </c>
      <c r="G18" s="8"/>
      <c r="H18" s="8"/>
      <c r="I18" s="8" t="b">
        <f>COUNTIF(Employees[Employee Name],Employees[[#This Row],[Employee Name]])&gt;1</f>
        <v>0</v>
      </c>
    </row>
    <row r="19" spans="1:9" ht="30" hidden="1" customHeight="1" x14ac:dyDescent="0.3">
      <c r="A19" s="44">
        <f>IF(ISBLANK(Employees[[#This Row],[Employee Name]]),"",A18+1)</f>
        <v>16</v>
      </c>
      <c r="B19" s="8" t="str">
        <f>CONCATENATE(Employees[[#This Row],[Lastname]]," ",Employees[[#This Row],[Firstname]], " ",LEFT(Employees[[#This Row],[Middlename]],1),IF(ISBLANK(Employees[[#This Row],[Middlename]])," ","."))</f>
        <v>ALCAZAR ZENAIDA S.</v>
      </c>
      <c r="C19" s="8" t="s">
        <v>159</v>
      </c>
      <c r="D19" s="8" t="s">
        <v>160</v>
      </c>
      <c r="E19" s="8" t="s">
        <v>951</v>
      </c>
      <c r="F19" s="8" t="s">
        <v>162</v>
      </c>
      <c r="G19" s="8" t="s">
        <v>1997</v>
      </c>
      <c r="H19" s="8" t="s">
        <v>135</v>
      </c>
      <c r="I19" s="8" t="b">
        <f>COUNTIF(Employees[Employee Name],Employees[[#This Row],[Employee Name]])&gt;1</f>
        <v>0</v>
      </c>
    </row>
    <row r="20" spans="1:9" ht="30" hidden="1" customHeight="1" x14ac:dyDescent="0.3">
      <c r="A20" s="44">
        <f>IF(ISBLANK(Employees[[#This Row],[Employee Name]]),"",A19+1)</f>
        <v>17</v>
      </c>
      <c r="B20" s="8" t="str">
        <f>CONCATENATE(Employees[[#This Row],[Lastname]]," ",Employees[[#This Row],[Firstname]], " ",LEFT(Employees[[#This Row],[Middlename]],1),IF(ISBLANK(Employees[[#This Row],[Middlename]])," ","."))</f>
        <v>ALEGA ESTELITA M.</v>
      </c>
      <c r="C20" s="8" t="s">
        <v>420</v>
      </c>
      <c r="D20" s="8" t="s">
        <v>421</v>
      </c>
      <c r="E20" s="8" t="s">
        <v>84</v>
      </c>
      <c r="F20" s="8" t="s">
        <v>390</v>
      </c>
      <c r="G20" s="8" t="s">
        <v>1997</v>
      </c>
      <c r="H20" s="8" t="s">
        <v>103</v>
      </c>
      <c r="I20" s="8" t="b">
        <f>COUNTIF(Employees[Employee Name],Employees[[#This Row],[Employee Name]])&gt;1</f>
        <v>0</v>
      </c>
    </row>
    <row r="21" spans="1:9" ht="30" hidden="1" customHeight="1" x14ac:dyDescent="0.3">
      <c r="A21" s="44">
        <f>IF(ISBLANK(Employees[[#This Row],[Employee Name]]),"",A20+1)</f>
        <v>18</v>
      </c>
      <c r="B21" s="8" t="str">
        <f>CONCATENATE(Employees[[#This Row],[Lastname]]," ",Employees[[#This Row],[Firstname]], " ",LEFT(Employees[[#This Row],[Middlename]],1),IF(ISBLANK(Employees[[#This Row],[Middlename]])," ","."))</f>
        <v>ALEGRE VIVENCIO A.</v>
      </c>
      <c r="C21" s="8" t="s">
        <v>663</v>
      </c>
      <c r="D21" s="8" t="s">
        <v>664</v>
      </c>
      <c r="E21" s="8" t="s">
        <v>88</v>
      </c>
      <c r="F21" s="8" t="s">
        <v>665</v>
      </c>
      <c r="G21" s="18" t="s">
        <v>1997</v>
      </c>
      <c r="H21" s="8" t="s">
        <v>642</v>
      </c>
      <c r="I21" s="8" t="b">
        <f>COUNTIF(Employees[Employee Name],Employees[[#This Row],[Employee Name]])&gt;1</f>
        <v>0</v>
      </c>
    </row>
    <row r="22" spans="1:9" ht="30" hidden="1" customHeight="1" x14ac:dyDescent="0.3">
      <c r="A22" s="44">
        <f>IF(ISBLANK(Employees[[#This Row],[Employee Name]]),"",A21+1)</f>
        <v>19</v>
      </c>
      <c r="B22" s="8" t="str">
        <f>CONCATENATE(Employees[[#This Row],[Lastname]]," ",Employees[[#This Row],[Firstname]], " ",LEFT(Employees[[#This Row],[Middlename]],1),IF(ISBLANK(Employees[[#This Row],[Middlename]])," ","."))</f>
        <v>ALERA JEFFREY B.</v>
      </c>
      <c r="C22" s="8" t="s">
        <v>1363</v>
      </c>
      <c r="D22" s="8" t="s">
        <v>1364</v>
      </c>
      <c r="E22" s="8" t="s">
        <v>1365</v>
      </c>
      <c r="F22" s="8" t="s">
        <v>1705</v>
      </c>
      <c r="G22" s="18" t="s">
        <v>1705</v>
      </c>
      <c r="H22" s="8" t="s">
        <v>1706</v>
      </c>
      <c r="I22" s="8" t="b">
        <f>COUNTIF(Employees[Employee Name],Employees[[#This Row],[Employee Name]])&gt;1</f>
        <v>0</v>
      </c>
    </row>
    <row r="23" spans="1:9" ht="30" hidden="1" customHeight="1" x14ac:dyDescent="0.3">
      <c r="A23" s="44">
        <f>IF(ISBLANK(Employees[[#This Row],[Employee Name]]),"",A22+1)</f>
        <v>20</v>
      </c>
      <c r="B23" s="8" t="str">
        <f>CONCATENATE(Employees[[#This Row],[Lastname]]," ",Employees[[#This Row],[Firstname]], " ",LEFT(Employees[[#This Row],[Middlename]],1),IF(ISBLANK(Employees[[#This Row],[Middlename]])," ","."))</f>
        <v>ALFEREZ JOSEPHINE R.</v>
      </c>
      <c r="C23" s="8" t="s">
        <v>816</v>
      </c>
      <c r="D23" s="8" t="s">
        <v>406</v>
      </c>
      <c r="E23" s="8" t="s">
        <v>817</v>
      </c>
      <c r="F23" s="8" t="s">
        <v>818</v>
      </c>
      <c r="G23" s="8" t="s">
        <v>1997</v>
      </c>
      <c r="H23" s="8" t="s">
        <v>135</v>
      </c>
      <c r="I23" s="8" t="b">
        <f>COUNTIF(Employees[Employee Name],Employees[[#This Row],[Employee Name]])&gt;1</f>
        <v>0</v>
      </c>
    </row>
    <row r="24" spans="1:9" ht="30" hidden="1" customHeight="1" x14ac:dyDescent="0.3">
      <c r="A24" s="44">
        <f>IF(ISBLANK(Employees[[#This Row],[Employee Name]]),"",A23+1)</f>
        <v>21</v>
      </c>
      <c r="B24" s="8" t="str">
        <f>CONCATENATE(Employees[[#This Row],[Lastname]]," ",Employees[[#This Row],[Firstname]], " ",LEFT(Employees[[#This Row],[Middlename]],1),IF(ISBLANK(Employees[[#This Row],[Middlename]])," ","."))</f>
        <v>ALMAREZ MELENCIO M.</v>
      </c>
      <c r="C24" s="8" t="s">
        <v>1366</v>
      </c>
      <c r="D24" s="8" t="s">
        <v>1367</v>
      </c>
      <c r="E24" s="8" t="s">
        <v>554</v>
      </c>
      <c r="F24" s="8" t="s">
        <v>1290</v>
      </c>
      <c r="G24" s="18" t="s">
        <v>1290</v>
      </c>
      <c r="H24" s="8" t="s">
        <v>361</v>
      </c>
      <c r="I24" s="8" t="b">
        <f>COUNTIF(Employees[Employee Name],Employees[[#This Row],[Employee Name]])&gt;1</f>
        <v>0</v>
      </c>
    </row>
    <row r="25" spans="1:9" ht="30" hidden="1" customHeight="1" x14ac:dyDescent="0.3">
      <c r="A25" s="44">
        <f>IF(ISBLANK(Employees[[#This Row],[Employee Name]]),"",A24+1)</f>
        <v>22</v>
      </c>
      <c r="B25" s="8" t="str">
        <f>CONCATENATE(Employees[[#This Row],[Lastname]]," ",Employees[[#This Row],[Firstname]], " ",LEFT(Employees[[#This Row],[Middlename]],1),IF(ISBLANK(Employees[[#This Row],[Middlename]])," ","."))</f>
        <v>ALVAREZ GRACITA S.</v>
      </c>
      <c r="C25" s="8" t="s">
        <v>810</v>
      </c>
      <c r="D25" s="8" t="s">
        <v>811</v>
      </c>
      <c r="E25" s="8" t="s">
        <v>812</v>
      </c>
      <c r="F25" s="8" t="s">
        <v>813</v>
      </c>
      <c r="G25" s="8" t="s">
        <v>1997</v>
      </c>
      <c r="H25" s="8" t="s">
        <v>135</v>
      </c>
      <c r="I25" s="8" t="b">
        <f>COUNTIF(Employees[Employee Name],Employees[[#This Row],[Employee Name]])&gt;1</f>
        <v>0</v>
      </c>
    </row>
    <row r="26" spans="1:9" ht="30" hidden="1" customHeight="1" x14ac:dyDescent="0.3">
      <c r="A26" s="44">
        <f>IF(ISBLANK(Employees[[#This Row],[Employee Name]]),"",A25+1)</f>
        <v>23</v>
      </c>
      <c r="B26" s="8" t="str">
        <f>CONCATENATE(Employees[[#This Row],[Lastname]]," ",Employees[[#This Row],[Firstname]], " ",LEFT(Employees[[#This Row],[Middlename]],1),IF(ISBLANK(Employees[[#This Row],[Middlename]])," ","."))</f>
        <v>AMBAT JAIME L.</v>
      </c>
      <c r="C26" s="8" t="s">
        <v>616</v>
      </c>
      <c r="D26" s="8" t="s">
        <v>1368</v>
      </c>
      <c r="E26" s="8" t="s">
        <v>1369</v>
      </c>
      <c r="F26" s="8" t="s">
        <v>1290</v>
      </c>
      <c r="G26" s="18" t="s">
        <v>1290</v>
      </c>
      <c r="H26" s="8" t="s">
        <v>1707</v>
      </c>
      <c r="I26" s="8" t="b">
        <f>COUNTIF(Employees[Employee Name],Employees[[#This Row],[Employee Name]])&gt;1</f>
        <v>0</v>
      </c>
    </row>
    <row r="27" spans="1:9" ht="30" hidden="1" customHeight="1" x14ac:dyDescent="0.3">
      <c r="A27" s="44">
        <f>IF(ISBLANK(Employees[[#This Row],[Employee Name]]),"",A26+1)</f>
        <v>24</v>
      </c>
      <c r="B27" s="8" t="str">
        <f>CONCATENATE(Employees[[#This Row],[Lastname]]," ",Employees[[#This Row],[Firstname]], " ",LEFT(Employees[[#This Row],[Middlename]],1),IF(ISBLANK(Employees[[#This Row],[Middlename]])," ","."))</f>
        <v>AMBAT MARILOU M.</v>
      </c>
      <c r="C27" s="8" t="s">
        <v>616</v>
      </c>
      <c r="D27" s="8" t="s">
        <v>617</v>
      </c>
      <c r="E27" s="8" t="s">
        <v>84</v>
      </c>
      <c r="F27" s="8" t="s">
        <v>125</v>
      </c>
      <c r="G27" s="18" t="s">
        <v>1997</v>
      </c>
      <c r="H27" s="8" t="s">
        <v>286</v>
      </c>
      <c r="I27" s="8" t="b">
        <f>COUNTIF(Employees[Employee Name],Employees[[#This Row],[Employee Name]])&gt;1</f>
        <v>0</v>
      </c>
    </row>
    <row r="28" spans="1:9" ht="30" hidden="1" customHeight="1" x14ac:dyDescent="0.3">
      <c r="A28" s="44">
        <f>IF(ISBLANK(Employees[[#This Row],[Employee Name]]),"",A27+1)</f>
        <v>25</v>
      </c>
      <c r="B28" s="8" t="str">
        <f>CONCATENATE(Employees[[#This Row],[Lastname]]," ",Employees[[#This Row],[Firstname]], " ",LEFT(Employees[[#This Row],[Middlename]],1),IF(ISBLANK(Employees[[#This Row],[Middlename]])," ","."))</f>
        <v>AMBION DORINDA A.</v>
      </c>
      <c r="C28" s="8" t="s">
        <v>221</v>
      </c>
      <c r="D28" s="8" t="s">
        <v>222</v>
      </c>
      <c r="E28" s="8" t="s">
        <v>88</v>
      </c>
      <c r="F28" s="8" t="s">
        <v>223</v>
      </c>
      <c r="G28" s="8" t="s">
        <v>1997</v>
      </c>
      <c r="H28" s="8" t="s">
        <v>213</v>
      </c>
      <c r="I28" s="8" t="b">
        <f>COUNTIF(Employees[Employee Name],Employees[[#This Row],[Employee Name]])&gt;1</f>
        <v>0</v>
      </c>
    </row>
    <row r="29" spans="1:9" ht="30" hidden="1" customHeight="1" x14ac:dyDescent="0.3">
      <c r="A29" s="44">
        <f>IF(ISBLANK(Employees[[#This Row],[Employee Name]]),"",A28+1)</f>
        <v>26</v>
      </c>
      <c r="B29" s="8" t="str">
        <f>CONCATENATE(Employees[[#This Row],[Lastname]]," ",Employees[[#This Row],[Firstname]], " ",LEFT(Employees[[#This Row],[Middlename]],1),IF(ISBLANK(Employees[[#This Row],[Middlename]])," ","."))</f>
        <v>AMBION HERSHEY D.</v>
      </c>
      <c r="C29" s="8" t="s">
        <v>221</v>
      </c>
      <c r="D29" s="8" t="s">
        <v>1370</v>
      </c>
      <c r="E29" s="8" t="s">
        <v>119</v>
      </c>
      <c r="F29" s="8" t="s">
        <v>1290</v>
      </c>
      <c r="G29" s="18" t="s">
        <v>1290</v>
      </c>
      <c r="H29" s="8" t="s">
        <v>135</v>
      </c>
      <c r="I29" s="8" t="b">
        <f>COUNTIF(Employees[Employee Name],Employees[[#This Row],[Employee Name]])&gt;1</f>
        <v>0</v>
      </c>
    </row>
    <row r="30" spans="1:9" ht="30" hidden="1" customHeight="1" x14ac:dyDescent="0.3">
      <c r="A30" s="44">
        <f>IF(ISBLANK(Employees[[#This Row],[Employee Name]]),"",A29+1)</f>
        <v>27</v>
      </c>
      <c r="B30" s="8" t="str">
        <f>CONCATENATE(Employees[[#This Row],[Lastname]]," ",Employees[[#This Row],[Firstname]], " ",LEFT(Employees[[#This Row],[Middlename]],1),IF(ISBLANK(Employees[[#This Row],[Middlename]])," ","."))</f>
        <v>AMBION LAMBERTO A.</v>
      </c>
      <c r="C30" s="8" t="s">
        <v>221</v>
      </c>
      <c r="D30" s="8" t="s">
        <v>731</v>
      </c>
      <c r="E30" s="8" t="s">
        <v>88</v>
      </c>
      <c r="F30" s="8" t="s">
        <v>125</v>
      </c>
      <c r="G30" s="18" t="s">
        <v>1997</v>
      </c>
      <c r="H30" s="8" t="s">
        <v>357</v>
      </c>
      <c r="I30" s="8" t="b">
        <f>COUNTIF(Employees[Employee Name],Employees[[#This Row],[Employee Name]])&gt;1</f>
        <v>0</v>
      </c>
    </row>
    <row r="31" spans="1:9" ht="30" hidden="1" customHeight="1" x14ac:dyDescent="0.3">
      <c r="A31" s="44">
        <f>IF(ISBLANK(Employees[[#This Row],[Employee Name]]),"",A30+1)</f>
        <v>28</v>
      </c>
      <c r="B31" s="8" t="str">
        <f>CONCATENATE(Employees[[#This Row],[Lastname]]," ",Employees[[#This Row],[Firstname]], " ",LEFT(Employees[[#This Row],[Middlename]],1),IF(ISBLANK(Employees[[#This Row],[Middlename]])," ","."))</f>
        <v>AMBION MARIETA B.</v>
      </c>
      <c r="C31" s="8" t="s">
        <v>221</v>
      </c>
      <c r="D31" s="8" t="s">
        <v>1371</v>
      </c>
      <c r="E31" s="8" t="s">
        <v>145</v>
      </c>
      <c r="F31" s="8" t="s">
        <v>1290</v>
      </c>
      <c r="G31" s="18" t="s">
        <v>1290</v>
      </c>
      <c r="H31" s="8" t="s">
        <v>289</v>
      </c>
      <c r="I31" s="8" t="b">
        <f>COUNTIF(Employees[Employee Name],Employees[[#This Row],[Employee Name]])&gt;1</f>
        <v>0</v>
      </c>
    </row>
    <row r="32" spans="1:9" ht="30" hidden="1" customHeight="1" x14ac:dyDescent="0.3">
      <c r="A32" s="44">
        <f>IF(ISBLANK(Employees[[#This Row],[Employee Name]]),"",A31+1)</f>
        <v>29</v>
      </c>
      <c r="B32" s="8" t="str">
        <f>CONCATENATE(Employees[[#This Row],[Lastname]]," ",Employees[[#This Row],[Firstname]], " ",LEFT(Employees[[#This Row],[Middlename]],1),IF(ISBLANK(Employees[[#This Row],[Middlename]])," ","."))</f>
        <v>AMBION PRISCO G.</v>
      </c>
      <c r="C32" s="8" t="s">
        <v>221</v>
      </c>
      <c r="D32" s="8" t="s">
        <v>270</v>
      </c>
      <c r="E32" s="8" t="s">
        <v>166</v>
      </c>
      <c r="F32" s="8" t="s">
        <v>272</v>
      </c>
      <c r="G32" s="18" t="s">
        <v>1997</v>
      </c>
      <c r="H32" s="8" t="s">
        <v>271</v>
      </c>
      <c r="I32" s="8" t="b">
        <f>COUNTIF(Employees[Employee Name],Employees[[#This Row],[Employee Name]])&gt;1</f>
        <v>0</v>
      </c>
    </row>
    <row r="33" spans="1:9" ht="30" hidden="1" customHeight="1" x14ac:dyDescent="0.3">
      <c r="A33" s="44">
        <f>IF(ISBLANK(Employees[[#This Row],[Employee Name]]),"",A32+1)</f>
        <v>30</v>
      </c>
      <c r="B33" s="8" t="str">
        <f>CONCATENATE(Employees[[#This Row],[Lastname]]," ",Employees[[#This Row],[Firstname]], " ",LEFT(Employees[[#This Row],[Middlename]],1),IF(ISBLANK(Employees[[#This Row],[Middlename]])," ","."))</f>
        <v>AMBION REYMOND A.</v>
      </c>
      <c r="C33" s="8" t="s">
        <v>221</v>
      </c>
      <c r="D33" s="8" t="s">
        <v>1273</v>
      </c>
      <c r="E33" s="8" t="s">
        <v>1274</v>
      </c>
      <c r="F33" s="8" t="s">
        <v>156</v>
      </c>
      <c r="G33" s="8" t="s">
        <v>1997</v>
      </c>
      <c r="H33" s="8" t="s">
        <v>357</v>
      </c>
      <c r="I33" s="8" t="b">
        <f>COUNTIF(Employees[Employee Name],Employees[[#This Row],[Employee Name]])&gt;1</f>
        <v>0</v>
      </c>
    </row>
    <row r="34" spans="1:9" ht="30" hidden="1" customHeight="1" x14ac:dyDescent="0.3">
      <c r="A34" s="44">
        <f>IF(ISBLANK(Employees[[#This Row],[Employee Name]]),"",A33+1)</f>
        <v>31</v>
      </c>
      <c r="B34" s="8" t="str">
        <f>CONCATENATE(Employees[[#This Row],[Lastname]]," ",Employees[[#This Row],[Firstname]], " ",LEFT(Employees[[#This Row],[Middlename]],1),IF(ISBLANK(Employees[[#This Row],[Middlename]])," ","."))</f>
        <v>AMBONAN AVELINA A.</v>
      </c>
      <c r="C34" s="8" t="s">
        <v>256</v>
      </c>
      <c r="D34" s="8" t="s">
        <v>257</v>
      </c>
      <c r="E34" s="8" t="s">
        <v>88</v>
      </c>
      <c r="F34" s="8" t="s">
        <v>198</v>
      </c>
      <c r="G34" s="18" t="s">
        <v>1997</v>
      </c>
      <c r="H34" s="8" t="s">
        <v>260</v>
      </c>
      <c r="I34" s="8" t="b">
        <f>COUNTIF(Employees[Employee Name],Employees[[#This Row],[Employee Name]])&gt;1</f>
        <v>0</v>
      </c>
    </row>
    <row r="35" spans="1:9" ht="30" hidden="1" customHeight="1" x14ac:dyDescent="0.3">
      <c r="A35" s="44">
        <f>IF(ISBLANK(Employees[[#This Row],[Employee Name]]),"",A34+1)</f>
        <v>32</v>
      </c>
      <c r="B35" s="8" t="str">
        <f>CONCATENATE(Employees[[#This Row],[Lastname]]," ",Employees[[#This Row],[Firstname]], " ",LEFT(Employees[[#This Row],[Middlename]],1),IF(ISBLANK(Employees[[#This Row],[Middlename]])," ","."))</f>
        <v>PELLO BIANCA CAMILLE U.</v>
      </c>
      <c r="C35" s="8" t="s">
        <v>2363</v>
      </c>
      <c r="D35" s="8" t="s">
        <v>2368</v>
      </c>
      <c r="E35" s="8" t="s">
        <v>2365</v>
      </c>
      <c r="F35" s="8" t="s">
        <v>2369</v>
      </c>
      <c r="G35" s="8" t="s">
        <v>2370</v>
      </c>
      <c r="H35" s="8" t="s">
        <v>361</v>
      </c>
      <c r="I35" s="8" t="b">
        <f>COUNTIF(Employees[Employee Name],Employees[[#This Row],[Employee Name]])&gt;1</f>
        <v>0</v>
      </c>
    </row>
    <row r="36" spans="1:9" ht="30" hidden="1" customHeight="1" x14ac:dyDescent="0.3">
      <c r="A36" s="44">
        <f>IF(ISBLANK(Employees[[#This Row],[Employee Name]]),"",A35+1)</f>
        <v>33</v>
      </c>
      <c r="B36" s="8" t="str">
        <f>CONCATENATE(Employees[[#This Row],[Lastname]]," ",Employees[[#This Row],[Firstname]], " ",LEFT(Employees[[#This Row],[Middlename]],1),IF(ISBLANK(Employees[[#This Row],[Middlename]])," ","."))</f>
        <v>PELLO EMILMA U.</v>
      </c>
      <c r="C36" s="18" t="s">
        <v>2363</v>
      </c>
      <c r="D36" s="18" t="s">
        <v>2364</v>
      </c>
      <c r="E36" s="18" t="s">
        <v>2365</v>
      </c>
      <c r="F36" s="18" t="s">
        <v>2366</v>
      </c>
      <c r="G36" s="18" t="s">
        <v>1997</v>
      </c>
      <c r="H36" s="18" t="s">
        <v>141</v>
      </c>
      <c r="I36" s="8" t="b">
        <f>COUNTIF(Employees[Employee Name],Employees[[#This Row],[Employee Name]])&gt;1</f>
        <v>0</v>
      </c>
    </row>
    <row r="37" spans="1:9" ht="30" hidden="1" customHeight="1" x14ac:dyDescent="0.3">
      <c r="A37" s="44">
        <f>IF(ISBLANK(Employees[[#This Row],[Employee Name]]),"",A36+1)</f>
        <v>34</v>
      </c>
      <c r="B37" s="8" t="str">
        <f>CONCATENATE(Employees[[#This Row],[Lastname]]," ",Employees[[#This Row],[Firstname]], " ",LEFT(Employees[[#This Row],[Middlename]],1),IF(ISBLANK(Employees[[#This Row],[Middlename]])," ","."))</f>
        <v>MARASIGAN AGUINO D.</v>
      </c>
      <c r="C37" s="8" t="s">
        <v>554</v>
      </c>
      <c r="D37" s="8" t="s">
        <v>1561</v>
      </c>
      <c r="E37" s="8" t="s">
        <v>119</v>
      </c>
      <c r="F37" s="8" t="s">
        <v>1290</v>
      </c>
      <c r="G37" s="18" t="s">
        <v>1290</v>
      </c>
      <c r="H37" s="8" t="s">
        <v>1717</v>
      </c>
      <c r="I37" s="8" t="b">
        <f>COUNTIF(Employees[Employee Name],Employees[[#This Row],[Employee Name]])&gt;1</f>
        <v>0</v>
      </c>
    </row>
    <row r="38" spans="1:9" ht="30" hidden="1" customHeight="1" x14ac:dyDescent="0.3">
      <c r="A38" s="44">
        <f>IF(ISBLANK(Employees[[#This Row],[Employee Name]]),"",A37+1)</f>
        <v>35</v>
      </c>
      <c r="B38" s="8" t="str">
        <f>CONCATENATE(Employees[[#This Row],[Lastname]]," ",Employees[[#This Row],[Firstname]], " ",LEFT(Employees[[#This Row],[Middlename]],1),IF(ISBLANK(Employees[[#This Row],[Middlename]])," ","."))</f>
        <v>AMBROCIO MELODY B.</v>
      </c>
      <c r="C38" s="8" t="s">
        <v>1372</v>
      </c>
      <c r="D38" s="8" t="s">
        <v>1352</v>
      </c>
      <c r="E38" s="8" t="s">
        <v>145</v>
      </c>
      <c r="F38" s="8" t="s">
        <v>1290</v>
      </c>
      <c r="G38" s="18" t="s">
        <v>1290</v>
      </c>
      <c r="H38" s="8" t="s">
        <v>213</v>
      </c>
      <c r="I38" s="8" t="b">
        <f>COUNTIF(Employees[Employee Name],Employees[[#This Row],[Employee Name]])&gt;1</f>
        <v>0</v>
      </c>
    </row>
    <row r="39" spans="1:9" ht="30" hidden="1" customHeight="1" x14ac:dyDescent="0.3">
      <c r="A39" s="44">
        <f>IF(ISBLANK(Employees[[#This Row],[Employee Name]]),"",A38+1)</f>
        <v>36</v>
      </c>
      <c r="B39" s="8" t="str">
        <f>CONCATENATE(Employees[[#This Row],[Lastname]]," ",Employees[[#This Row],[Firstname]], " ",LEFT(Employees[[#This Row],[Middlename]],1),IF(ISBLANK(Employees[[#This Row],[Middlename]])," ","."))</f>
        <v>AMON CLARISSA MAY M.</v>
      </c>
      <c r="C39" s="18" t="s">
        <v>1009</v>
      </c>
      <c r="D39" s="18" t="s">
        <v>2011</v>
      </c>
      <c r="E39" s="18" t="s">
        <v>2012</v>
      </c>
      <c r="F39" s="18" t="s">
        <v>2013</v>
      </c>
      <c r="G39" s="18" t="s">
        <v>1997</v>
      </c>
      <c r="H39" s="18" t="s">
        <v>357</v>
      </c>
      <c r="I39" s="8" t="b">
        <f>COUNTIF(Employees[Employee Name],Employees[[#This Row],[Employee Name]])&gt;1</f>
        <v>0</v>
      </c>
    </row>
    <row r="40" spans="1:9" ht="30" hidden="1" customHeight="1" x14ac:dyDescent="0.3">
      <c r="A40" s="44">
        <f>IF(ISBLANK(Employees[[#This Row],[Employee Name]]),"",A39+1)</f>
        <v>37</v>
      </c>
      <c r="B40" s="8" t="str">
        <f>CONCATENATE(Employees[[#This Row],[Lastname]]," ",Employees[[#This Row],[Firstname]], " ",LEFT(Employees[[#This Row],[Middlename]],1),IF(ISBLANK(Employees[[#This Row],[Middlename]])," ","."))</f>
        <v>AMON ESTELITA S.</v>
      </c>
      <c r="C40" s="8" t="s">
        <v>1009</v>
      </c>
      <c r="D40" s="8" t="s">
        <v>421</v>
      </c>
      <c r="E40" s="8" t="s">
        <v>161</v>
      </c>
      <c r="F40" s="8" t="s">
        <v>1290</v>
      </c>
      <c r="G40" s="18" t="s">
        <v>1290</v>
      </c>
      <c r="H40" s="8" t="s">
        <v>199</v>
      </c>
      <c r="I40" s="8" t="b">
        <f>COUNTIF(Employees[Employee Name],Employees[[#This Row],[Employee Name]])&gt;1</f>
        <v>0</v>
      </c>
    </row>
    <row r="41" spans="1:9" ht="30" hidden="1" customHeight="1" x14ac:dyDescent="0.3">
      <c r="A41" s="44">
        <f>IF(ISBLANK(Employees[[#This Row],[Employee Name]]),"",A40+1)</f>
        <v>38</v>
      </c>
      <c r="B41" s="8" t="str">
        <f>CONCATENATE(Employees[[#This Row],[Lastname]]," ",Employees[[#This Row],[Firstname]], " ",LEFT(Employees[[#This Row],[Middlename]],1),IF(ISBLANK(Employees[[#This Row],[Middlename]])," ","."))</f>
        <v>AMON RHEALYN O.</v>
      </c>
      <c r="C41" s="8" t="s">
        <v>1009</v>
      </c>
      <c r="D41" s="8" t="s">
        <v>946</v>
      </c>
      <c r="E41" s="8" t="s">
        <v>838</v>
      </c>
      <c r="F41" s="8" t="s">
        <v>947</v>
      </c>
      <c r="G41" s="18" t="s">
        <v>1997</v>
      </c>
      <c r="H41" s="8" t="s">
        <v>439</v>
      </c>
      <c r="I41" s="8" t="b">
        <f>COUNTIF(Employees[Employee Name],Employees[[#This Row],[Employee Name]])&gt;1</f>
        <v>0</v>
      </c>
    </row>
    <row r="42" spans="1:9" ht="30" hidden="1" customHeight="1" x14ac:dyDescent="0.3">
      <c r="A42" s="44">
        <f>IF(ISBLANK(Employees[[#This Row],[Employee Name]]),"",A41+1)</f>
        <v>39</v>
      </c>
      <c r="B42" s="8" t="str">
        <f>CONCATENATE(Employees[[#This Row],[Lastname]]," ",Employees[[#This Row],[Firstname]], " ",LEFT(Employees[[#This Row],[Middlename]],1),IF(ISBLANK(Employees[[#This Row],[Middlename]])," ","."))</f>
        <v>AMORA ELISA S.</v>
      </c>
      <c r="C42" s="8" t="s">
        <v>397</v>
      </c>
      <c r="D42" s="8" t="s">
        <v>373</v>
      </c>
      <c r="E42" s="8" t="s">
        <v>161</v>
      </c>
      <c r="F42" s="8" t="s">
        <v>390</v>
      </c>
      <c r="G42" s="8" t="s">
        <v>1997</v>
      </c>
      <c r="H42" s="8" t="s">
        <v>103</v>
      </c>
      <c r="I42" s="8" t="b">
        <f>COUNTIF(Employees[Employee Name],Employees[[#This Row],[Employee Name]])&gt;1</f>
        <v>0</v>
      </c>
    </row>
    <row r="43" spans="1:9" ht="30" hidden="1" customHeight="1" x14ac:dyDescent="0.3">
      <c r="A43" s="44">
        <f>IF(ISBLANK(Employees[[#This Row],[Employee Name]]),"",A42+1)</f>
        <v>40</v>
      </c>
      <c r="B43" s="8" t="str">
        <f>CONCATENATE(Employees[[#This Row],[Lastname]]," ",Employees[[#This Row],[Firstname]], " ",LEFT(Employees[[#This Row],[Middlename]],1),IF(ISBLANK(Employees[[#This Row],[Middlename]])," ","."))</f>
        <v>AMPARO JOY J.</v>
      </c>
      <c r="C43" s="8" t="s">
        <v>894</v>
      </c>
      <c r="D43" s="8" t="s">
        <v>895</v>
      </c>
      <c r="E43" s="8" t="s">
        <v>1989</v>
      </c>
      <c r="F43" s="8" t="s">
        <v>96</v>
      </c>
      <c r="G43" s="8" t="s">
        <v>1997</v>
      </c>
      <c r="H43" s="8" t="s">
        <v>97</v>
      </c>
      <c r="I43" s="8" t="b">
        <f>COUNTIF(Employees[Employee Name],Employees[[#This Row],[Employee Name]])&gt;1</f>
        <v>0</v>
      </c>
    </row>
    <row r="44" spans="1:9" ht="30" hidden="1" customHeight="1" x14ac:dyDescent="0.3">
      <c r="A44" s="44">
        <f>IF(ISBLANK(Employees[[#This Row],[Employee Name]]),"",A43+1)</f>
        <v>41</v>
      </c>
      <c r="B44" s="8" t="str">
        <f>CONCATENATE(Employees[[#This Row],[Lastname]]," ",Employees[[#This Row],[Firstname]], " ",LEFT(Employees[[#This Row],[Middlename]],1),IF(ISBLANK(Employees[[#This Row],[Middlename]])," ","."))</f>
        <v>AMULONG GERONIMO M.</v>
      </c>
      <c r="C44" s="8" t="s">
        <v>1373</v>
      </c>
      <c r="D44" s="8" t="s">
        <v>1374</v>
      </c>
      <c r="E44" s="8" t="s">
        <v>1375</v>
      </c>
      <c r="F44" s="8" t="s">
        <v>1290</v>
      </c>
      <c r="G44" s="18" t="s">
        <v>1290</v>
      </c>
      <c r="H44" s="8" t="s">
        <v>1708</v>
      </c>
      <c r="I44" s="8" t="b">
        <f>COUNTIF(Employees[Employee Name],Employees[[#This Row],[Employee Name]])&gt;1</f>
        <v>0</v>
      </c>
    </row>
    <row r="45" spans="1:9" ht="30" hidden="1" customHeight="1" x14ac:dyDescent="0.3">
      <c r="A45" s="44">
        <f>IF(ISBLANK(Employees[[#This Row],[Employee Name]]),"",A44+1)</f>
        <v>42</v>
      </c>
      <c r="B45" s="8" t="str">
        <f>CONCATENATE(Employees[[#This Row],[Lastname]]," ",Employees[[#This Row],[Firstname]], " ",LEFT(Employees[[#This Row],[Middlename]],1),IF(ISBLANK(Employees[[#This Row],[Middlename]])," ","."))</f>
        <v xml:space="preserve">AMULONG JAY R  </v>
      </c>
      <c r="C45" s="18" t="s">
        <v>1373</v>
      </c>
      <c r="D45" s="18" t="s">
        <v>2084</v>
      </c>
      <c r="E45" s="8"/>
      <c r="F45" s="18" t="s">
        <v>1705</v>
      </c>
      <c r="G45" s="8"/>
      <c r="H45" s="18" t="s">
        <v>2054</v>
      </c>
      <c r="I45" s="8" t="b">
        <f>COUNTIF(Employees[Employee Name],Employees[[#This Row],[Employee Name]])&gt;1</f>
        <v>0</v>
      </c>
    </row>
    <row r="46" spans="1:9" ht="30" hidden="1" customHeight="1" x14ac:dyDescent="0.3">
      <c r="A46" s="44">
        <f>IF(ISBLANK(Employees[[#This Row],[Employee Name]]),"",A45+1)</f>
        <v>43</v>
      </c>
      <c r="B46" s="8" t="str">
        <f>CONCATENATE(Employees[[#This Row],[Lastname]]," ",Employees[[#This Row],[Firstname]], " ",LEFT(Employees[[#This Row],[Middlename]],1),IF(ISBLANK(Employees[[#This Row],[Middlename]])," ","."))</f>
        <v>ANACAY ABNER M.</v>
      </c>
      <c r="C46" s="8" t="s">
        <v>510</v>
      </c>
      <c r="D46" s="8" t="s">
        <v>961</v>
      </c>
      <c r="E46" s="8" t="s">
        <v>962</v>
      </c>
      <c r="F46" s="8" t="s">
        <v>455</v>
      </c>
      <c r="G46" s="18" t="s">
        <v>1997</v>
      </c>
      <c r="H46" s="8" t="s">
        <v>463</v>
      </c>
      <c r="I46" s="8" t="b">
        <f>COUNTIF(Employees[Employee Name],Employees[[#This Row],[Employee Name]])&gt;1</f>
        <v>0</v>
      </c>
    </row>
    <row r="47" spans="1:9" ht="30" hidden="1" customHeight="1" x14ac:dyDescent="0.3">
      <c r="A47" s="44">
        <f>IF(ISBLANK(Employees[[#This Row],[Employee Name]]),"",A46+1)</f>
        <v>44</v>
      </c>
      <c r="B47" s="8" t="str">
        <f>CONCATENATE(Employees[[#This Row],[Lastname]]," ",Employees[[#This Row],[Firstname]], " ",LEFT(Employees[[#This Row],[Middlename]],1),IF(ISBLANK(Employees[[#This Row],[Middlename]])," ","."))</f>
        <v>ANACAY ANICETA P.</v>
      </c>
      <c r="C47" s="8" t="s">
        <v>510</v>
      </c>
      <c r="D47" s="8" t="s">
        <v>546</v>
      </c>
      <c r="E47" s="8" t="s">
        <v>124</v>
      </c>
      <c r="F47" s="18" t="s">
        <v>2001</v>
      </c>
      <c r="G47" s="8" t="s">
        <v>1997</v>
      </c>
      <c r="H47" s="8" t="s">
        <v>199</v>
      </c>
      <c r="I47" s="8" t="b">
        <f>COUNTIF(Employees[Employee Name],Employees[[#This Row],[Employee Name]])&gt;1</f>
        <v>0</v>
      </c>
    </row>
    <row r="48" spans="1:9" ht="30" hidden="1" customHeight="1" x14ac:dyDescent="0.3">
      <c r="A48" s="44">
        <f>IF(ISBLANK(Employees[[#This Row],[Employee Name]]),"",A47+1)</f>
        <v>45</v>
      </c>
      <c r="B48" s="8" t="str">
        <f>CONCATENATE(Employees[[#This Row],[Lastname]]," ",Employees[[#This Row],[Firstname]], " ",LEFT(Employees[[#This Row],[Middlename]],1),IF(ISBLANK(Employees[[#This Row],[Middlename]])," ","."))</f>
        <v>ANACAY LEVIE B.</v>
      </c>
      <c r="C48" s="8" t="s">
        <v>510</v>
      </c>
      <c r="D48" s="8" t="s">
        <v>511</v>
      </c>
      <c r="E48" s="8" t="s">
        <v>342</v>
      </c>
      <c r="F48" s="8" t="s">
        <v>512</v>
      </c>
      <c r="G48" s="18" t="s">
        <v>1997</v>
      </c>
      <c r="H48" s="8" t="s">
        <v>439</v>
      </c>
      <c r="I48" s="8" t="b">
        <f>COUNTIF(Employees[Employee Name],Employees[[#This Row],[Employee Name]])&gt;1</f>
        <v>0</v>
      </c>
    </row>
    <row r="49" spans="1:9" ht="30" hidden="1" customHeight="1" x14ac:dyDescent="0.3">
      <c r="A49" s="44">
        <f>IF(ISBLANK(Employees[[#This Row],[Employee Name]]),"",A48+1)</f>
        <v>46</v>
      </c>
      <c r="B49" s="8" t="str">
        <f>CONCATENATE(Employees[[#This Row],[Lastname]]," ",Employees[[#This Row],[Firstname]], " ",LEFT(Employees[[#This Row],[Middlename]],1),IF(ISBLANK(Employees[[#This Row],[Middlename]])," ","."))</f>
        <v>ANACAY RICHARD B.</v>
      </c>
      <c r="C49" s="8" t="s">
        <v>510</v>
      </c>
      <c r="D49" s="8" t="s">
        <v>1376</v>
      </c>
      <c r="E49" s="8" t="s">
        <v>1377</v>
      </c>
      <c r="F49" s="8" t="s">
        <v>1290</v>
      </c>
      <c r="G49" s="18" t="s">
        <v>1290</v>
      </c>
      <c r="H49" s="8" t="s">
        <v>97</v>
      </c>
      <c r="I49" s="8" t="b">
        <f>COUNTIF(Employees[Employee Name],Employees[[#This Row],[Employee Name]])&gt;1</f>
        <v>0</v>
      </c>
    </row>
    <row r="50" spans="1:9" ht="30" hidden="1" customHeight="1" x14ac:dyDescent="0.3">
      <c r="A50" s="44">
        <f>IF(ISBLANK(Employees[[#This Row],[Employee Name]]),"",A49+1)</f>
        <v>47</v>
      </c>
      <c r="B50" s="8" t="str">
        <f>CONCATENATE(Employees[[#This Row],[Lastname]]," ",Employees[[#This Row],[Firstname]], " ",LEFT(Employees[[#This Row],[Middlename]],1),IF(ISBLANK(Employees[[#This Row],[Middlename]])," ","."))</f>
        <v>ANARNA CRISTINA F.</v>
      </c>
      <c r="C50" s="8" t="s">
        <v>675</v>
      </c>
      <c r="D50" s="8" t="s">
        <v>429</v>
      </c>
      <c r="E50" s="8" t="s">
        <v>237</v>
      </c>
      <c r="F50" s="8" t="s">
        <v>198</v>
      </c>
      <c r="G50" s="18" t="s">
        <v>1997</v>
      </c>
      <c r="H50" s="8" t="s">
        <v>199</v>
      </c>
      <c r="I50" s="8" t="b">
        <f>COUNTIF(Employees[Employee Name],Employees[[#This Row],[Employee Name]])&gt;1</f>
        <v>0</v>
      </c>
    </row>
    <row r="51" spans="1:9" ht="30" hidden="1" customHeight="1" x14ac:dyDescent="0.3">
      <c r="A51" s="44">
        <f>IF(ISBLANK(Employees[[#This Row],[Employee Name]]),"",A50+1)</f>
        <v>48</v>
      </c>
      <c r="B51" s="8" t="str">
        <f>CONCATENATE(Employees[[#This Row],[Lastname]]," ",Employees[[#This Row],[Firstname]], " ",LEFT(Employees[[#This Row],[Middlename]],1),IF(ISBLANK(Employees[[#This Row],[Middlename]])," ","."))</f>
        <v>ANDAG ALEX C.</v>
      </c>
      <c r="C51" s="18" t="s">
        <v>2214</v>
      </c>
      <c r="D51" s="8" t="s">
        <v>1378</v>
      </c>
      <c r="E51" s="8" t="s">
        <v>134</v>
      </c>
      <c r="F51" s="8" t="s">
        <v>1290</v>
      </c>
      <c r="G51" s="18" t="s">
        <v>1290</v>
      </c>
      <c r="H51" s="8" t="s">
        <v>289</v>
      </c>
      <c r="I51" s="8" t="b">
        <f>COUNTIF(Employees[Employee Name],Employees[[#This Row],[Employee Name]])&gt;1</f>
        <v>0</v>
      </c>
    </row>
    <row r="52" spans="1:9" ht="30" customHeight="1" x14ac:dyDescent="0.3">
      <c r="A52" s="44">
        <f>IF(ISBLANK(Employees[[#This Row],[Employee Name]]),"",A51+1)</f>
        <v>49</v>
      </c>
      <c r="B52" s="8" t="str">
        <f>CONCATENATE(Employees[[#This Row],[Lastname]]," ",Employees[[#This Row],[Firstname]], " ",LEFT(Employees[[#This Row],[Middlename]],1),IF(ISBLANK(Employees[[#This Row],[Middlename]])," ","."))</f>
        <v>ANGCAYA ANA B.</v>
      </c>
      <c r="C52" s="8" t="s">
        <v>284</v>
      </c>
      <c r="D52" s="8" t="s">
        <v>876</v>
      </c>
      <c r="E52" s="8" t="s">
        <v>877</v>
      </c>
      <c r="F52" s="8" t="s">
        <v>198</v>
      </c>
      <c r="G52" s="18" t="s">
        <v>1997</v>
      </c>
      <c r="H52" s="8" t="s">
        <v>209</v>
      </c>
      <c r="I52" s="8" t="b">
        <f>COUNTIF(Employees[Employee Name],Employees[[#This Row],[Employee Name]])&gt;1</f>
        <v>0</v>
      </c>
    </row>
    <row r="53" spans="1:9" ht="30" customHeight="1" x14ac:dyDescent="0.3">
      <c r="A53" s="44">
        <f>IF(ISBLANK(Employees[[#This Row],[Employee Name]]),"",A52+1)</f>
        <v>50</v>
      </c>
      <c r="B53" s="8" t="str">
        <f>CONCATENATE(Employees[[#This Row],[Lastname]]," ",Employees[[#This Row],[Firstname]], " ",LEFT(Employees[[#This Row],[Middlename]],1),IF(ISBLANK(Employees[[#This Row],[Middlename]])," ","."))</f>
        <v>ANGCAYA FRANCIS A.</v>
      </c>
      <c r="C53" s="8" t="s">
        <v>284</v>
      </c>
      <c r="D53" s="8" t="s">
        <v>600</v>
      </c>
      <c r="E53" s="8" t="s">
        <v>88</v>
      </c>
      <c r="F53" s="8" t="s">
        <v>198</v>
      </c>
      <c r="G53" s="18" t="s">
        <v>1997</v>
      </c>
      <c r="H53" s="8" t="s">
        <v>590</v>
      </c>
      <c r="I53" s="8" t="b">
        <f>COUNTIF(Employees[Employee Name],Employees[[#This Row],[Employee Name]])&gt;1</f>
        <v>0</v>
      </c>
    </row>
    <row r="54" spans="1:9" ht="30" customHeight="1" x14ac:dyDescent="0.3">
      <c r="A54" s="44">
        <f>IF(ISBLANK(Employees[[#This Row],[Employee Name]]),"",A53+1)</f>
        <v>51</v>
      </c>
      <c r="B54" s="8" t="str">
        <f>CONCATENATE(Employees[[#This Row],[Lastname]]," ",Employees[[#This Row],[Firstname]], " ",LEFT(Employees[[#This Row],[Middlename]],1),IF(ISBLANK(Employees[[#This Row],[Middlename]])," ","."))</f>
        <v>ANGCAYA INOCENCIO M.</v>
      </c>
      <c r="C54" s="8" t="s">
        <v>284</v>
      </c>
      <c r="D54" s="8" t="s">
        <v>1981</v>
      </c>
      <c r="E54" s="8" t="s">
        <v>86</v>
      </c>
      <c r="F54" s="8" t="s">
        <v>1290</v>
      </c>
      <c r="G54" s="18" t="s">
        <v>1290</v>
      </c>
      <c r="H54" s="8" t="s">
        <v>974</v>
      </c>
      <c r="I54" s="8" t="b">
        <f>COUNTIF(Employees[Employee Name],Employees[[#This Row],[Employee Name]])&gt;1</f>
        <v>0</v>
      </c>
    </row>
    <row r="55" spans="1:9" ht="30" customHeight="1" x14ac:dyDescent="0.3">
      <c r="A55" s="44">
        <f>IF(ISBLANK(Employees[[#This Row],[Employee Name]]),"",A54+1)</f>
        <v>52</v>
      </c>
      <c r="B55" s="8" t="str">
        <f>CONCATENATE(Employees[[#This Row],[Lastname]]," ",Employees[[#This Row],[Firstname]], " ",LEFT(Employees[[#This Row],[Middlename]],1),IF(ISBLANK(Employees[[#This Row],[Middlename]])," ","."))</f>
        <v>ANGCAYA IRENE V.</v>
      </c>
      <c r="C55" s="8" t="s">
        <v>284</v>
      </c>
      <c r="D55" s="8" t="s">
        <v>1379</v>
      </c>
      <c r="E55" s="8" t="s">
        <v>345</v>
      </c>
      <c r="F55" s="8" t="s">
        <v>1290</v>
      </c>
      <c r="G55" s="18" t="s">
        <v>1290</v>
      </c>
      <c r="H55" s="8" t="s">
        <v>1706</v>
      </c>
      <c r="I55" s="8" t="b">
        <f>COUNTIF(Employees[Employee Name],Employees[[#This Row],[Employee Name]])&gt;1</f>
        <v>0</v>
      </c>
    </row>
    <row r="56" spans="1:9" ht="30" customHeight="1" x14ac:dyDescent="0.3">
      <c r="A56" s="44">
        <f>IF(ISBLANK(Employees[[#This Row],[Employee Name]]),"",A55+1)</f>
        <v>53</v>
      </c>
      <c r="B56" s="8" t="str">
        <f>CONCATENATE(Employees[[#This Row],[Lastname]]," ",Employees[[#This Row],[Firstname]], " ",LEFT(Employees[[#This Row],[Middlename]],1),IF(ISBLANK(Employees[[#This Row],[Middlename]])," ","."))</f>
        <v>ANGCAYA IRENEO A.</v>
      </c>
      <c r="C56" s="8" t="s">
        <v>284</v>
      </c>
      <c r="D56" s="8" t="s">
        <v>285</v>
      </c>
      <c r="E56" s="8" t="s">
        <v>510</v>
      </c>
      <c r="F56" s="8" t="s">
        <v>198</v>
      </c>
      <c r="G56" s="18" t="s">
        <v>1997</v>
      </c>
      <c r="H56" s="8" t="s">
        <v>286</v>
      </c>
      <c r="I56" s="8" t="b">
        <f>COUNTIF(Employees[Employee Name],Employees[[#This Row],[Employee Name]])&gt;1</f>
        <v>0</v>
      </c>
    </row>
    <row r="57" spans="1:9" ht="30" customHeight="1" x14ac:dyDescent="0.3">
      <c r="A57" s="44">
        <f>IF(ISBLANK(Employees[[#This Row],[Employee Name]]),"",A56+1)</f>
        <v>54</v>
      </c>
      <c r="B57" s="8" t="str">
        <f>CONCATENATE(Employees[[#This Row],[Lastname]]," ",Employees[[#This Row],[Firstname]], " ",LEFT(Employees[[#This Row],[Middlename]],1),IF(ISBLANK(Employees[[#This Row],[Middlename]])," ","."))</f>
        <v>ANGCAYA JENIFFER L.</v>
      </c>
      <c r="C57" s="18" t="s">
        <v>284</v>
      </c>
      <c r="D57" s="18" t="s">
        <v>2087</v>
      </c>
      <c r="E57" s="18" t="s">
        <v>227</v>
      </c>
      <c r="F57" s="18" t="s">
        <v>1290</v>
      </c>
      <c r="G57" s="18"/>
      <c r="H57" s="18" t="s">
        <v>141</v>
      </c>
      <c r="I57" s="8" t="b">
        <f>COUNTIF(Employees[Employee Name],Employees[[#This Row],[Employee Name]])&gt;1</f>
        <v>0</v>
      </c>
    </row>
    <row r="58" spans="1:9" ht="30" customHeight="1" x14ac:dyDescent="0.3">
      <c r="A58" s="44">
        <f>IF(ISBLANK(Employees[[#This Row],[Employee Name]]),"",A57+1)</f>
        <v>55</v>
      </c>
      <c r="B58" s="8" t="str">
        <f>CONCATENATE(Employees[[#This Row],[Lastname]]," ",Employees[[#This Row],[Firstname]], " ",LEFT(Employees[[#This Row],[Middlename]],1),IF(ISBLANK(Employees[[#This Row],[Middlename]])," ","."))</f>
        <v>ANGCAYA JENNY ROSE S.</v>
      </c>
      <c r="C58" s="8" t="s">
        <v>284</v>
      </c>
      <c r="D58" s="8" t="s">
        <v>1380</v>
      </c>
      <c r="E58" s="8" t="s">
        <v>161</v>
      </c>
      <c r="F58" s="8" t="s">
        <v>1290</v>
      </c>
      <c r="G58" s="18" t="s">
        <v>1290</v>
      </c>
      <c r="H58" s="8" t="s">
        <v>1709</v>
      </c>
      <c r="I58" s="8" t="b">
        <f>COUNTIF(Employees[Employee Name],Employees[[#This Row],[Employee Name]])&gt;1</f>
        <v>0</v>
      </c>
    </row>
    <row r="59" spans="1:9" ht="30" customHeight="1" x14ac:dyDescent="0.3">
      <c r="A59" s="44">
        <f>IF(ISBLANK(Employees[[#This Row],[Employee Name]]),"",A58+1)</f>
        <v>56</v>
      </c>
      <c r="B59" s="8" t="str">
        <f>CONCATENATE(Employees[[#This Row],[Lastname]]," ",Employees[[#This Row],[Firstname]], " ",LEFT(Employees[[#This Row],[Middlename]],1),IF(ISBLANK(Employees[[#This Row],[Middlename]])," ","."))</f>
        <v>ANGCAYA JOHN V.</v>
      </c>
      <c r="C59" s="8" t="s">
        <v>284</v>
      </c>
      <c r="D59" s="8" t="s">
        <v>858</v>
      </c>
      <c r="E59" s="8" t="s">
        <v>859</v>
      </c>
      <c r="F59" s="8" t="s">
        <v>198</v>
      </c>
      <c r="G59" s="18" t="s">
        <v>1997</v>
      </c>
      <c r="H59" s="8" t="s">
        <v>439</v>
      </c>
      <c r="I59" s="8" t="b">
        <f>COUNTIF(Employees[Employee Name],Employees[[#This Row],[Employee Name]])&gt;1</f>
        <v>0</v>
      </c>
    </row>
    <row r="60" spans="1:9" ht="30" customHeight="1" x14ac:dyDescent="0.3">
      <c r="A60" s="44">
        <f>IF(ISBLANK(Employees[[#This Row],[Employee Name]]),"",A59+1)</f>
        <v>57</v>
      </c>
      <c r="B60" s="8" t="str">
        <f>CONCATENATE(Employees[[#This Row],[Lastname]]," ",Employees[[#This Row],[Firstname]], " ",LEFT(Employees[[#This Row],[Middlename]],1),IF(ISBLANK(Employees[[#This Row],[Middlename]])," ","."))</f>
        <v>ANGCAYA JUANITO A.</v>
      </c>
      <c r="C60" s="8" t="s">
        <v>284</v>
      </c>
      <c r="D60" s="8" t="s">
        <v>548</v>
      </c>
      <c r="E60" s="8" t="s">
        <v>88</v>
      </c>
      <c r="F60" s="8" t="s">
        <v>694</v>
      </c>
      <c r="G60" s="8" t="s">
        <v>1997</v>
      </c>
      <c r="H60" s="8" t="s">
        <v>199</v>
      </c>
      <c r="I60" s="8" t="b">
        <f>COUNTIF(Employees[Employee Name],Employees[[#This Row],[Employee Name]])&gt;1</f>
        <v>0</v>
      </c>
    </row>
    <row r="61" spans="1:9" ht="30" customHeight="1" x14ac:dyDescent="0.3">
      <c r="A61" s="44">
        <f>IF(ISBLANK(Employees[[#This Row],[Employee Name]]),"",A60+1)</f>
        <v>58</v>
      </c>
      <c r="B61" s="8" t="str">
        <f>CONCATENATE(Employees[[#This Row],[Lastname]]," ",Employees[[#This Row],[Firstname]], " ",LEFT(Employees[[#This Row],[Middlename]],1),IF(ISBLANK(Employees[[#This Row],[Middlename]])," ","."))</f>
        <v>ANGCAYA MARK ZYRONE M.</v>
      </c>
      <c r="C61" s="18" t="s">
        <v>284</v>
      </c>
      <c r="D61" s="18" t="s">
        <v>2068</v>
      </c>
      <c r="E61" s="18" t="s">
        <v>84</v>
      </c>
      <c r="F61" s="18" t="s">
        <v>1705</v>
      </c>
      <c r="G61" s="18"/>
      <c r="H61" s="18" t="s">
        <v>1708</v>
      </c>
      <c r="I61" s="8" t="b">
        <f>COUNTIF(Employees[Employee Name],Employees[[#This Row],[Employee Name]])&gt;1</f>
        <v>0</v>
      </c>
    </row>
    <row r="62" spans="1:9" ht="30" customHeight="1" x14ac:dyDescent="0.3">
      <c r="A62" s="44">
        <f>IF(ISBLANK(Employees[[#This Row],[Employee Name]]),"",A61+1)</f>
        <v>59</v>
      </c>
      <c r="B62" s="8" t="str">
        <f>CONCATENATE(Employees[[#This Row],[Lastname]]," ",Employees[[#This Row],[Firstname]], " ",LEFT(Employees[[#This Row],[Middlename]],1),IF(ISBLANK(Employees[[#This Row],[Middlename]])," ","."))</f>
        <v>ANGCAYA MARLON J.</v>
      </c>
      <c r="C62" s="8" t="s">
        <v>284</v>
      </c>
      <c r="D62" s="8" t="s">
        <v>549</v>
      </c>
      <c r="E62" s="8" t="s">
        <v>193</v>
      </c>
      <c r="F62" s="8" t="s">
        <v>198</v>
      </c>
      <c r="G62" s="18" t="s">
        <v>1997</v>
      </c>
      <c r="H62" s="8" t="s">
        <v>286</v>
      </c>
      <c r="I62" s="8" t="b">
        <f>COUNTIF(Employees[Employee Name],Employees[[#This Row],[Employee Name]])&gt;1</f>
        <v>0</v>
      </c>
    </row>
    <row r="63" spans="1:9" ht="30" customHeight="1" x14ac:dyDescent="0.3">
      <c r="A63" s="44">
        <f>IF(ISBLANK(Employees[[#This Row],[Employee Name]]),"",A62+1)</f>
        <v>60</v>
      </c>
      <c r="B63" s="8" t="str">
        <f>CONCATENATE(Employees[[#This Row],[Lastname]]," ",Employees[[#This Row],[Firstname]], " ",LEFT(Employees[[#This Row],[Middlename]],1),IF(ISBLANK(Employees[[#This Row],[Middlename]])," ","."))</f>
        <v>ANGCAYA OFELIA G.</v>
      </c>
      <c r="C63" s="8" t="s">
        <v>284</v>
      </c>
      <c r="D63" s="8" t="s">
        <v>197</v>
      </c>
      <c r="E63" s="8" t="s">
        <v>166</v>
      </c>
      <c r="F63" s="8" t="s">
        <v>656</v>
      </c>
      <c r="G63" s="18" t="s">
        <v>1997</v>
      </c>
      <c r="H63" s="8" t="s">
        <v>463</v>
      </c>
      <c r="I63" s="8" t="b">
        <f>COUNTIF(Employees[Employee Name],Employees[[#This Row],[Employee Name]])&gt;1</f>
        <v>0</v>
      </c>
    </row>
    <row r="64" spans="1:9" ht="30" customHeight="1" x14ac:dyDescent="0.3">
      <c r="A64" s="44">
        <f>IF(ISBLANK(Employees[[#This Row],[Employee Name]]),"",A63+1)</f>
        <v>61</v>
      </c>
      <c r="B64" s="8" t="str">
        <f>CONCATENATE(Employees[[#This Row],[Lastname]]," ",Employees[[#This Row],[Firstname]], " ",LEFT(Employees[[#This Row],[Middlename]],1),IF(ISBLANK(Employees[[#This Row],[Middlename]])," ","."))</f>
        <v>ANGCAYA RUFINA P.</v>
      </c>
      <c r="C64" s="8" t="s">
        <v>284</v>
      </c>
      <c r="D64" s="8" t="s">
        <v>540</v>
      </c>
      <c r="E64" s="8" t="s">
        <v>124</v>
      </c>
      <c r="F64" s="8" t="s">
        <v>198</v>
      </c>
      <c r="G64" s="18" t="s">
        <v>1997</v>
      </c>
      <c r="H64" s="8" t="s">
        <v>537</v>
      </c>
      <c r="I64" s="8" t="b">
        <f>COUNTIF(Employees[Employee Name],Employees[[#This Row],[Employee Name]])&gt;1</f>
        <v>0</v>
      </c>
    </row>
    <row r="65" spans="1:9" ht="30" hidden="1" customHeight="1" x14ac:dyDescent="0.3">
      <c r="A65" s="44">
        <f>IF(ISBLANK(Employees[[#This Row],[Employee Name]]),"",A64+1)</f>
        <v>62</v>
      </c>
      <c r="B65" s="8" t="str">
        <f>CONCATENATE(Employees[[#This Row],[Lastname]]," ",Employees[[#This Row],[Firstname]], " ",LEFT(Employees[[#This Row],[Middlename]],1),IF(ISBLANK(Employees[[#This Row],[Middlename]])," ","."))</f>
        <v>ANGELES ANNABEL D.</v>
      </c>
      <c r="C65" s="8" t="s">
        <v>1381</v>
      </c>
      <c r="D65" s="8" t="s">
        <v>1382</v>
      </c>
      <c r="E65" s="8" t="s">
        <v>168</v>
      </c>
      <c r="F65" s="8" t="s">
        <v>1290</v>
      </c>
      <c r="G65" s="18" t="s">
        <v>1290</v>
      </c>
      <c r="H65" s="8"/>
      <c r="I65" s="8" t="b">
        <f>COUNTIF(Employees[Employee Name],Employees[[#This Row],[Employee Name]])&gt;1</f>
        <v>0</v>
      </c>
    </row>
    <row r="66" spans="1:9" ht="30" hidden="1" customHeight="1" x14ac:dyDescent="0.3">
      <c r="A66" s="44">
        <f>IF(ISBLANK(Employees[[#This Row],[Employee Name]]),"",A65+1)</f>
        <v>63</v>
      </c>
      <c r="B66" s="8" t="str">
        <f>CONCATENATE(Employees[[#This Row],[Lastname]]," ",Employees[[#This Row],[Firstname]], " ",LEFT(Employees[[#This Row],[Middlename]],1),IF(ISBLANK(Employees[[#This Row],[Middlename]])," ","."))</f>
        <v>ANTIENZA VENUS R.</v>
      </c>
      <c r="C66" s="8" t="s">
        <v>1383</v>
      </c>
      <c r="D66" s="8" t="s">
        <v>1384</v>
      </c>
      <c r="E66" s="8" t="s">
        <v>330</v>
      </c>
      <c r="F66" s="8" t="s">
        <v>1290</v>
      </c>
      <c r="G66" s="18" t="s">
        <v>1290</v>
      </c>
      <c r="H66" s="8" t="s">
        <v>289</v>
      </c>
      <c r="I66" s="8" t="b">
        <f>COUNTIF(Employees[Employee Name],Employees[[#This Row],[Employee Name]])&gt;1</f>
        <v>0</v>
      </c>
    </row>
    <row r="67" spans="1:9" ht="30" hidden="1" customHeight="1" x14ac:dyDescent="0.3">
      <c r="A67" s="44">
        <f>IF(ISBLANK(Employees[[#This Row],[Employee Name]]),"",A66+1)</f>
        <v>64</v>
      </c>
      <c r="B67" s="8" t="str">
        <f>CONCATENATE(Employees[[#This Row],[Lastname]]," ",Employees[[#This Row],[Firstname]], " ",LEFT(Employees[[#This Row],[Middlename]],1),IF(ISBLANK(Employees[[#This Row],[Middlename]])," ","."))</f>
        <v>AQUINO PACITA ROSARIO Z.</v>
      </c>
      <c r="C67" s="8" t="s">
        <v>883</v>
      </c>
      <c r="D67" s="8" t="s">
        <v>884</v>
      </c>
      <c r="E67" s="8" t="s">
        <v>885</v>
      </c>
      <c r="F67" s="8" t="s">
        <v>886</v>
      </c>
      <c r="G67" s="8" t="s">
        <v>1997</v>
      </c>
      <c r="H67" s="8" t="s">
        <v>209</v>
      </c>
      <c r="I67" s="8" t="b">
        <f>COUNTIF(Employees[Employee Name],Employees[[#This Row],[Employee Name]])&gt;1</f>
        <v>0</v>
      </c>
    </row>
    <row r="68" spans="1:9" ht="30" hidden="1" customHeight="1" x14ac:dyDescent="0.3">
      <c r="A68" s="44">
        <f>IF(ISBLANK(Employees[[#This Row],[Employee Name]]),"",A67+1)</f>
        <v>65</v>
      </c>
      <c r="B68" s="8" t="str">
        <f>CONCATENATE(Employees[[#This Row],[Lastname]]," ",Employees[[#This Row],[Firstname]], " ",LEFT(Employees[[#This Row],[Middlename]],1),IF(ISBLANK(Employees[[#This Row],[Middlename]])," ","."))</f>
        <v>ARCILLA MAYETTE A.</v>
      </c>
      <c r="C68" s="18" t="s">
        <v>2040</v>
      </c>
      <c r="D68" s="18" t="s">
        <v>2041</v>
      </c>
      <c r="E68" s="18" t="s">
        <v>88</v>
      </c>
      <c r="F68" s="18" t="s">
        <v>212</v>
      </c>
      <c r="G68" s="8"/>
      <c r="H68" s="18" t="s">
        <v>213</v>
      </c>
      <c r="I68" s="8" t="b">
        <f>COUNTIF(Employees[Employee Name],Employees[[#This Row],[Employee Name]])&gt;1</f>
        <v>0</v>
      </c>
    </row>
    <row r="69" spans="1:9" ht="30" hidden="1" customHeight="1" x14ac:dyDescent="0.3">
      <c r="A69" s="44">
        <f>IF(ISBLANK(Employees[[#This Row],[Employee Name]]),"",A68+1)</f>
        <v>66</v>
      </c>
      <c r="B69" s="8" t="str">
        <f>CONCATENATE(Employees[[#This Row],[Lastname]]," ",Employees[[#This Row],[Firstname]], " ",LEFT(Employees[[#This Row],[Middlename]],1),IF(ISBLANK(Employees[[#This Row],[Middlename]])," ","."))</f>
        <v>ARCULLO MELISSA A.</v>
      </c>
      <c r="C69" s="8" t="s">
        <v>903</v>
      </c>
      <c r="D69" s="8" t="s">
        <v>614</v>
      </c>
      <c r="E69" s="8" t="s">
        <v>88</v>
      </c>
      <c r="F69" s="8" t="s">
        <v>120</v>
      </c>
      <c r="G69" s="18" t="s">
        <v>1997</v>
      </c>
      <c r="H69" s="8" t="s">
        <v>271</v>
      </c>
      <c r="I69" s="8" t="b">
        <f>COUNTIF(Employees[Employee Name],Employees[[#This Row],[Employee Name]])&gt;1</f>
        <v>0</v>
      </c>
    </row>
    <row r="70" spans="1:9" ht="30" hidden="1" customHeight="1" x14ac:dyDescent="0.3">
      <c r="A70" s="44">
        <f>IF(ISBLANK(Employees[[#This Row],[Employee Name]]),"",A69+1)</f>
        <v>67</v>
      </c>
      <c r="B70" s="8" t="str">
        <f>CONCATENATE(Employees[[#This Row],[Lastname]]," ",Employees[[#This Row],[Firstname]], " ",LEFT(Employees[[#This Row],[Middlename]],1),IF(ISBLANK(Employees[[#This Row],[Middlename]])," ","."))</f>
        <v>ARELLANO CARMELA D.</v>
      </c>
      <c r="C70" s="8" t="s">
        <v>2326</v>
      </c>
      <c r="D70" s="8" t="s">
        <v>2327</v>
      </c>
      <c r="E70" s="8" t="s">
        <v>119</v>
      </c>
      <c r="F70" s="8" t="s">
        <v>1711</v>
      </c>
      <c r="G70" s="8" t="s">
        <v>1290</v>
      </c>
      <c r="H70" s="8" t="s">
        <v>97</v>
      </c>
      <c r="I70" s="8" t="b">
        <f>COUNTIF(Employees[Employee Name],Employees[[#This Row],[Employee Name]])&gt;1</f>
        <v>0</v>
      </c>
    </row>
    <row r="71" spans="1:9" ht="30" hidden="1" customHeight="1" x14ac:dyDescent="0.3">
      <c r="A71" s="44">
        <f>IF(ISBLANK(Employees[[#This Row],[Employee Name]]),"",A70+1)</f>
        <v>68</v>
      </c>
      <c r="B71" s="8" t="str">
        <f>CONCATENATE(Employees[[#This Row],[Lastname]]," ",Employees[[#This Row],[Firstname]], " ",LEFT(Employees[[#This Row],[Middlename]],1),IF(ISBLANK(Employees[[#This Row],[Middlename]])," ","."))</f>
        <v>ASIDO LEONILA R.</v>
      </c>
      <c r="C71" s="8" t="s">
        <v>1385</v>
      </c>
      <c r="D71" s="8" t="s">
        <v>1386</v>
      </c>
      <c r="E71" s="8" t="s">
        <v>330</v>
      </c>
      <c r="F71" s="8" t="s">
        <v>1290</v>
      </c>
      <c r="G71" s="18" t="s">
        <v>1290</v>
      </c>
      <c r="H71" s="8" t="s">
        <v>199</v>
      </c>
      <c r="I71" s="8" t="b">
        <f>COUNTIF(Employees[Employee Name],Employees[[#This Row],[Employee Name]])&gt;1</f>
        <v>0</v>
      </c>
    </row>
    <row r="72" spans="1:9" ht="30" hidden="1" customHeight="1" x14ac:dyDescent="0.3">
      <c r="A72" s="44">
        <f>IF(ISBLANK(Employees[[#This Row],[Employee Name]]),"",A71+1)</f>
        <v>69</v>
      </c>
      <c r="B72" s="8" t="str">
        <f>CONCATENATE(Employees[[#This Row],[Lastname]]," ",Employees[[#This Row],[Firstname]], " ",LEFT(Employees[[#This Row],[Middlename]],1),IF(ISBLANK(Employees[[#This Row],[Middlename]])," ","."))</f>
        <v>ATANGAN JUDITH A.</v>
      </c>
      <c r="C72" s="8" t="s">
        <v>1387</v>
      </c>
      <c r="D72" s="8" t="s">
        <v>1388</v>
      </c>
      <c r="E72" s="8" t="s">
        <v>912</v>
      </c>
      <c r="F72" s="8" t="s">
        <v>1290</v>
      </c>
      <c r="G72" s="18" t="s">
        <v>1290</v>
      </c>
      <c r="H72" s="8" t="s">
        <v>97</v>
      </c>
      <c r="I72" s="8" t="b">
        <f>COUNTIF(Employees[Employee Name],Employees[[#This Row],[Employee Name]])&gt;1</f>
        <v>0</v>
      </c>
    </row>
    <row r="73" spans="1:9" ht="30" hidden="1" customHeight="1" x14ac:dyDescent="0.3">
      <c r="A73" s="44">
        <f>IF(ISBLANK(Employees[[#This Row],[Employee Name]]),"",A72+1)</f>
        <v>70</v>
      </c>
      <c r="B73" s="8" t="str">
        <f>CONCATENATE(Employees[[#This Row],[Lastname]]," ",Employees[[#This Row],[Firstname]], " ",LEFT(Employees[[#This Row],[Middlename]],1),IF(ISBLANK(Employees[[#This Row],[Middlename]])," ","."))</f>
        <v>ATIENZA JAYSON E.</v>
      </c>
      <c r="C73" s="18" t="s">
        <v>1053</v>
      </c>
      <c r="D73" s="18" t="s">
        <v>1690</v>
      </c>
      <c r="E73" s="18" t="s">
        <v>378</v>
      </c>
      <c r="F73" s="18" t="s">
        <v>1290</v>
      </c>
      <c r="G73" s="8"/>
      <c r="H73" s="18" t="s">
        <v>1066</v>
      </c>
      <c r="I73" s="8" t="b">
        <f>COUNTIF(Employees[Employee Name],Employees[[#This Row],[Employee Name]])&gt;1</f>
        <v>0</v>
      </c>
    </row>
    <row r="74" spans="1:9" ht="30" hidden="1" customHeight="1" x14ac:dyDescent="0.3">
      <c r="A74" s="44">
        <f>IF(ISBLANK(Employees[[#This Row],[Employee Name]]),"",A73+1)</f>
        <v>71</v>
      </c>
      <c r="B74" s="8" t="str">
        <f>CONCATENATE(Employees[[#This Row],[Lastname]]," ",Employees[[#This Row],[Firstname]], " ",LEFT(Employees[[#This Row],[Middlename]],1),IF(ISBLANK(Employees[[#This Row],[Middlename]])," ","."))</f>
        <v>ATIENZA JULIE ANN A.</v>
      </c>
      <c r="C74" s="8" t="s">
        <v>1053</v>
      </c>
      <c r="D74" s="8" t="s">
        <v>1054</v>
      </c>
      <c r="E74" s="8" t="s">
        <v>1055</v>
      </c>
      <c r="F74" s="8" t="s">
        <v>125</v>
      </c>
      <c r="G74" s="18" t="s">
        <v>1997</v>
      </c>
      <c r="H74" s="8" t="s">
        <v>103</v>
      </c>
      <c r="I74" s="8" t="b">
        <f>COUNTIF(Employees[Employee Name],Employees[[#This Row],[Employee Name]])&gt;1</f>
        <v>0</v>
      </c>
    </row>
    <row r="75" spans="1:9" ht="30" hidden="1" customHeight="1" x14ac:dyDescent="0.3">
      <c r="A75" s="44">
        <f>IF(ISBLANK(Employees[[#This Row],[Employee Name]]),"",A74+1)</f>
        <v>72</v>
      </c>
      <c r="B75" s="8" t="str">
        <f>CONCATENATE(Employees[[#This Row],[Lastname]]," ",Employees[[#This Row],[Firstname]], " ",LEFT(Employees[[#This Row],[Middlename]],1),IF(ISBLANK(Employees[[#This Row],[Middlename]])," ","."))</f>
        <v>ATIENZA MARVIN G.</v>
      </c>
      <c r="C75" s="18" t="s">
        <v>1053</v>
      </c>
      <c r="D75" s="18" t="s">
        <v>2234</v>
      </c>
      <c r="E75" s="18" t="s">
        <v>2235</v>
      </c>
      <c r="F75" s="18" t="s">
        <v>2236</v>
      </c>
      <c r="G75" s="8"/>
      <c r="H75" s="18" t="s">
        <v>289</v>
      </c>
      <c r="I75" s="8" t="b">
        <f>COUNTIF(Employees[Employee Name],Employees[[#This Row],[Employee Name]])&gt;1</f>
        <v>0</v>
      </c>
    </row>
    <row r="76" spans="1:9" ht="30" hidden="1" customHeight="1" x14ac:dyDescent="0.3">
      <c r="A76" s="44">
        <f>IF(ISBLANK(Employees[[#This Row],[Employee Name]]),"",A75+1)</f>
        <v>73</v>
      </c>
      <c r="B76" s="8" t="str">
        <f>CONCATENATE(Employees[[#This Row],[Lastname]]," ",Employees[[#This Row],[Firstname]], " ",LEFT(Employees[[#This Row],[Middlename]],1),IF(ISBLANK(Employees[[#This Row],[Middlename]])," ","."))</f>
        <v xml:space="preserve">ATIENZA VENUS  </v>
      </c>
      <c r="C76" s="18" t="s">
        <v>1053</v>
      </c>
      <c r="D76" s="18" t="s">
        <v>1384</v>
      </c>
      <c r="E76" s="8"/>
      <c r="F76" s="18" t="s">
        <v>1290</v>
      </c>
      <c r="G76" s="8"/>
      <c r="H76" s="18" t="s">
        <v>289</v>
      </c>
      <c r="I76" s="8" t="b">
        <f>COUNTIF(Employees[Employee Name],Employees[[#This Row],[Employee Name]])&gt;1</f>
        <v>0</v>
      </c>
    </row>
    <row r="77" spans="1:9" ht="30" hidden="1" customHeight="1" x14ac:dyDescent="0.3">
      <c r="A77" s="44">
        <f>IF(ISBLANK(Employees[[#This Row],[Employee Name]]),"",A76+1)</f>
        <v>74</v>
      </c>
      <c r="B77" s="8" t="str">
        <f>CONCATENATE(Employees[[#This Row],[Lastname]]," ",Employees[[#This Row],[Firstname]], " ",LEFT(Employees[[#This Row],[Middlename]],1),IF(ISBLANK(Employees[[#This Row],[Middlename]])," ","."))</f>
        <v>AUDITOR AILEEN D.</v>
      </c>
      <c r="C77" s="8" t="s">
        <v>472</v>
      </c>
      <c r="D77" s="8" t="s">
        <v>118</v>
      </c>
      <c r="E77" s="8" t="s">
        <v>247</v>
      </c>
      <c r="F77" s="8" t="s">
        <v>125</v>
      </c>
      <c r="G77" s="18" t="s">
        <v>1997</v>
      </c>
      <c r="H77" s="8" t="s">
        <v>156</v>
      </c>
      <c r="I77" s="8" t="b">
        <f>COUNTIF(Employees[Employee Name],Employees[[#This Row],[Employee Name]])&gt;1</f>
        <v>0</v>
      </c>
    </row>
    <row r="78" spans="1:9" ht="30" hidden="1" customHeight="1" x14ac:dyDescent="0.3">
      <c r="A78" s="44">
        <f>IF(ISBLANK(Employees[[#This Row],[Employee Name]]),"",A77+1)</f>
        <v>75</v>
      </c>
      <c r="B78" s="8" t="str">
        <f>CONCATENATE(Employees[[#This Row],[Lastname]]," ",Employees[[#This Row],[Firstname]], " ",LEFT(Employees[[#This Row],[Middlename]],1),IF(ISBLANK(Employees[[#This Row],[Middlename]])," ","."))</f>
        <v>AUSTRIA KIM E.</v>
      </c>
      <c r="C78" s="8" t="s">
        <v>1040</v>
      </c>
      <c r="D78" s="8" t="s">
        <v>1042</v>
      </c>
      <c r="E78" s="8" t="s">
        <v>926</v>
      </c>
      <c r="F78" s="8" t="s">
        <v>1041</v>
      </c>
      <c r="G78" s="8" t="s">
        <v>1997</v>
      </c>
      <c r="H78" s="8" t="s">
        <v>97</v>
      </c>
      <c r="I78" s="8" t="b">
        <f>COUNTIF(Employees[Employee Name],Employees[[#This Row],[Employee Name]])&gt;1</f>
        <v>0</v>
      </c>
    </row>
    <row r="79" spans="1:9" ht="30" hidden="1" customHeight="1" x14ac:dyDescent="0.3">
      <c r="A79" s="44">
        <f>IF(ISBLANK(Employees[[#This Row],[Employee Name]]),"",A78+1)</f>
        <v>76</v>
      </c>
      <c r="B79" s="8" t="str">
        <f>CONCATENATE(Employees[[#This Row],[Lastname]]," ",Employees[[#This Row],[Firstname]], " ",LEFT(Employees[[#This Row],[Middlename]],1),IF(ISBLANK(Employees[[#This Row],[Middlename]])," ","."))</f>
        <v>AYCARDO JOEL M.</v>
      </c>
      <c r="C79" s="8" t="s">
        <v>973</v>
      </c>
      <c r="D79" s="8" t="s">
        <v>790</v>
      </c>
      <c r="E79" s="8" t="s">
        <v>962</v>
      </c>
      <c r="F79" s="8" t="s">
        <v>969</v>
      </c>
      <c r="G79" s="8" t="s">
        <v>1997</v>
      </c>
      <c r="H79" s="8" t="s">
        <v>974</v>
      </c>
      <c r="I79" s="8" t="b">
        <f>COUNTIF(Employees[Employee Name],Employees[[#This Row],[Employee Name]])&gt;1</f>
        <v>0</v>
      </c>
    </row>
    <row r="80" spans="1:9" ht="30" hidden="1" customHeight="1" x14ac:dyDescent="0.3">
      <c r="A80" s="44">
        <f>IF(ISBLANK(Employees[[#This Row],[Employee Name]]),"",A79+1)</f>
        <v>77</v>
      </c>
      <c r="B80" s="8" t="str">
        <f>CONCATENATE(Employees[[#This Row],[Lastname]]," ",Employees[[#This Row],[Firstname]], " ",LEFT(Employees[[#This Row],[Middlename]],1),IF(ISBLANK(Employees[[#This Row],[Middlename]])," ","."))</f>
        <v>AYCARDO PILILLA V.</v>
      </c>
      <c r="C80" s="8" t="s">
        <v>973</v>
      </c>
      <c r="D80" s="8" t="s">
        <v>1061</v>
      </c>
      <c r="E80" s="8" t="s">
        <v>345</v>
      </c>
      <c r="F80" s="8" t="s">
        <v>694</v>
      </c>
      <c r="G80" s="8" t="s">
        <v>1997</v>
      </c>
      <c r="H80" s="8" t="s">
        <v>1062</v>
      </c>
      <c r="I80" s="8" t="b">
        <f>COUNTIF(Employees[Employee Name],Employees[[#This Row],[Employee Name]])&gt;1</f>
        <v>0</v>
      </c>
    </row>
    <row r="81" spans="1:9" ht="30" hidden="1" customHeight="1" x14ac:dyDescent="0.3">
      <c r="A81" s="44">
        <f>IF(ISBLANK(Employees[[#This Row],[Employee Name]]),"",A80+1)</f>
        <v>78</v>
      </c>
      <c r="B81" s="8" t="str">
        <f>CONCATENATE(Employees[[#This Row],[Lastname]]," ",Employees[[#This Row],[Firstname]], " ",LEFT(Employees[[#This Row],[Middlename]],1),IF(ISBLANK(Employees[[#This Row],[Middlename]])," ","."))</f>
        <v>BAAS TERESITA C.</v>
      </c>
      <c r="C81" s="8" t="s">
        <v>424</v>
      </c>
      <c r="D81" s="8" t="s">
        <v>425</v>
      </c>
      <c r="E81" s="8" t="s">
        <v>134</v>
      </c>
      <c r="F81" s="8" t="s">
        <v>426</v>
      </c>
      <c r="G81" s="18" t="s">
        <v>1997</v>
      </c>
      <c r="H81" s="8" t="s">
        <v>103</v>
      </c>
      <c r="I81" s="8" t="b">
        <f>COUNTIF(Employees[Employee Name],Employees[[#This Row],[Employee Name]])&gt;1</f>
        <v>0</v>
      </c>
    </row>
    <row r="82" spans="1:9" ht="30" hidden="1" customHeight="1" x14ac:dyDescent="0.3">
      <c r="A82" s="44">
        <f>IF(ISBLANK(Employees[[#This Row],[Employee Name]]),"",A81+1)</f>
        <v>79</v>
      </c>
      <c r="B82" s="8" t="str">
        <f>CONCATENATE(Employees[[#This Row],[Lastname]]," ",Employees[[#This Row],[Firstname]], " ",LEFT(Employees[[#This Row],[Middlename]],1),IF(ISBLANK(Employees[[#This Row],[Middlename]])," ","."))</f>
        <v>BAES ELMER P.</v>
      </c>
      <c r="C82" s="18" t="s">
        <v>2016</v>
      </c>
      <c r="D82" s="18" t="s">
        <v>2026</v>
      </c>
      <c r="E82" s="18" t="s">
        <v>2027</v>
      </c>
      <c r="F82" s="18" t="s">
        <v>2028</v>
      </c>
      <c r="G82" s="18" t="s">
        <v>1290</v>
      </c>
      <c r="H82" s="18" t="s">
        <v>2029</v>
      </c>
      <c r="I82" s="8" t="b">
        <f>COUNTIF(Employees[Employee Name],Employees[[#This Row],[Employee Name]])&gt;1</f>
        <v>0</v>
      </c>
    </row>
    <row r="83" spans="1:9" ht="30" hidden="1" customHeight="1" x14ac:dyDescent="0.3">
      <c r="A83" s="44">
        <f>IF(ISBLANK(Employees[[#This Row],[Employee Name]]),"",A82+1)</f>
        <v>80</v>
      </c>
      <c r="B83" s="8" t="str">
        <f>CONCATENATE(Employees[[#This Row],[Lastname]]," ",Employees[[#This Row],[Firstname]], " ",LEFT(Employees[[#This Row],[Middlename]],1),IF(ISBLANK(Employees[[#This Row],[Middlename]])," ","."))</f>
        <v>BALANI FREDIRICK R.</v>
      </c>
      <c r="C83" s="18" t="s">
        <v>2071</v>
      </c>
      <c r="D83" s="18" t="s">
        <v>2072</v>
      </c>
      <c r="E83" s="18" t="s">
        <v>330</v>
      </c>
      <c r="F83" s="18" t="s">
        <v>1705</v>
      </c>
      <c r="G83" s="8"/>
      <c r="H83" s="18" t="s">
        <v>209</v>
      </c>
      <c r="I83" s="8" t="b">
        <f>COUNTIF(Employees[Employee Name],Employees[[#This Row],[Employee Name]])&gt;1</f>
        <v>0</v>
      </c>
    </row>
    <row r="84" spans="1:9" ht="30" hidden="1" customHeight="1" x14ac:dyDescent="0.3">
      <c r="A84" s="44">
        <f>IF(ISBLANK(Employees[[#This Row],[Employee Name]]),"",A83+1)</f>
        <v>81</v>
      </c>
      <c r="B84" s="8" t="str">
        <f>CONCATENATE(Employees[[#This Row],[Lastname]]," ",Employees[[#This Row],[Firstname]], " ",LEFT(Employees[[#This Row],[Middlename]],1),IF(ISBLANK(Employees[[#This Row],[Middlename]])," ","."))</f>
        <v>BALANI MICHAEL D.</v>
      </c>
      <c r="C84" s="18" t="s">
        <v>2071</v>
      </c>
      <c r="D84" s="18" t="s">
        <v>1522</v>
      </c>
      <c r="E84" s="18" t="s">
        <v>119</v>
      </c>
      <c r="F84" s="18" t="s">
        <v>2220</v>
      </c>
      <c r="G84" s="8"/>
      <c r="H84" s="18" t="s">
        <v>2075</v>
      </c>
      <c r="I84" s="8" t="b">
        <f>COUNTIF(Employees[Employee Name],Employees[[#This Row],[Employee Name]])&gt;1</f>
        <v>0</v>
      </c>
    </row>
    <row r="85" spans="1:9" ht="30" hidden="1" customHeight="1" x14ac:dyDescent="0.3">
      <c r="A85" s="44">
        <f>IF(ISBLANK(Employees[[#This Row],[Employee Name]]),"",A84+1)</f>
        <v>82</v>
      </c>
      <c r="B85" s="8" t="str">
        <f>CONCATENATE(Employees[[#This Row],[Lastname]]," ",Employees[[#This Row],[Firstname]], " ",LEFT(Employees[[#This Row],[Middlename]],1),IF(ISBLANK(Employees[[#This Row],[Middlename]])," ","."))</f>
        <v>BALBUENA KRISNA MIGUELA S.</v>
      </c>
      <c r="C85" s="8" t="s">
        <v>1389</v>
      </c>
      <c r="D85" s="8" t="s">
        <v>1390</v>
      </c>
      <c r="E85" s="8" t="s">
        <v>161</v>
      </c>
      <c r="F85" s="8" t="s">
        <v>1290</v>
      </c>
      <c r="G85" s="18" t="s">
        <v>1290</v>
      </c>
      <c r="H85" s="8" t="s">
        <v>1710</v>
      </c>
      <c r="I85" s="8" t="b">
        <f>COUNTIF(Employees[Employee Name],Employees[[#This Row],[Employee Name]])&gt;1</f>
        <v>0</v>
      </c>
    </row>
    <row r="86" spans="1:9" ht="30" hidden="1" customHeight="1" x14ac:dyDescent="0.3">
      <c r="A86" s="44">
        <f>IF(ISBLANK(Employees[[#This Row],[Employee Name]]),"",A85+1)</f>
        <v>83</v>
      </c>
      <c r="B86" s="8" t="str">
        <f>CONCATENATE(Employees[[#This Row],[Lastname]]," ",Employees[[#This Row],[Firstname]], " ",LEFT(Employees[[#This Row],[Middlename]],1),IF(ISBLANK(Employees[[#This Row],[Middlename]])," ","."))</f>
        <v>BANICO PILAR B.</v>
      </c>
      <c r="C86" s="8" t="s">
        <v>570</v>
      </c>
      <c r="D86" s="8" t="s">
        <v>571</v>
      </c>
      <c r="E86" s="8" t="s">
        <v>800</v>
      </c>
      <c r="F86" s="8" t="s">
        <v>198</v>
      </c>
      <c r="G86" s="18" t="s">
        <v>1997</v>
      </c>
      <c r="H86" s="8" t="s">
        <v>366</v>
      </c>
      <c r="I86" s="8" t="b">
        <f>COUNTIF(Employees[Employee Name],Employees[[#This Row],[Employee Name]])&gt;1</f>
        <v>0</v>
      </c>
    </row>
    <row r="87" spans="1:9" ht="30" hidden="1" customHeight="1" x14ac:dyDescent="0.3">
      <c r="A87" s="44">
        <f>IF(ISBLANK(Employees[[#This Row],[Employee Name]]),"",A86+1)</f>
        <v>84</v>
      </c>
      <c r="B87" s="8" t="str">
        <f>CONCATENATE(Employees[[#This Row],[Lastname]]," ",Employees[[#This Row],[Firstname]], " ",LEFT(Employees[[#This Row],[Middlename]],1),IF(ISBLANK(Employees[[#This Row],[Middlename]])," ","."))</f>
        <v>BAROA JONA A.</v>
      </c>
      <c r="C87" s="8" t="s">
        <v>1391</v>
      </c>
      <c r="D87" s="8" t="s">
        <v>1392</v>
      </c>
      <c r="E87" s="8" t="s">
        <v>284</v>
      </c>
      <c r="F87" s="8" t="s">
        <v>1290</v>
      </c>
      <c r="G87" s="18" t="s">
        <v>1290</v>
      </c>
      <c r="H87" s="8" t="s">
        <v>974</v>
      </c>
      <c r="I87" s="8" t="b">
        <f>COUNTIF(Employees[Employee Name],Employees[[#This Row],[Employee Name]])&gt;1</f>
        <v>0</v>
      </c>
    </row>
    <row r="88" spans="1:9" ht="30" hidden="1" customHeight="1" x14ac:dyDescent="0.3">
      <c r="A88" s="44">
        <f>IF(ISBLANK(Employees[[#This Row],[Employee Name]]),"",A87+1)</f>
        <v>85</v>
      </c>
      <c r="B88" s="8" t="str">
        <f>CONCATENATE(Employees[[#This Row],[Lastname]]," ",Employees[[#This Row],[Firstname]], " ",LEFT(Employees[[#This Row],[Middlename]],1),IF(ISBLANK(Employees[[#This Row],[Middlename]])," ","."))</f>
        <v>BATHAN ELVIRA R.</v>
      </c>
      <c r="C88" s="8" t="s">
        <v>1393</v>
      </c>
      <c r="D88" s="8" t="s">
        <v>499</v>
      </c>
      <c r="E88" s="8" t="s">
        <v>557</v>
      </c>
      <c r="F88" s="8" t="s">
        <v>1290</v>
      </c>
      <c r="G88" s="18" t="s">
        <v>1290</v>
      </c>
      <c r="H88" s="8" t="s">
        <v>1706</v>
      </c>
      <c r="I88" s="8" t="b">
        <f>COUNTIF(Employees[Employee Name],Employees[[#This Row],[Employee Name]])&gt;1</f>
        <v>0</v>
      </c>
    </row>
    <row r="89" spans="1:9" ht="30" hidden="1" customHeight="1" x14ac:dyDescent="0.3">
      <c r="A89" s="44">
        <f>IF(ISBLANK(Employees[[#This Row],[Employee Name]]),"",A88+1)</f>
        <v>86</v>
      </c>
      <c r="B89" s="8" t="str">
        <f>CONCATENATE(Employees[[#This Row],[Lastname]]," ",Employees[[#This Row],[Firstname]], " ",LEFT(Employees[[#This Row],[Middlename]],1),IF(ISBLANK(Employees[[#This Row],[Middlename]])," ","."))</f>
        <v>BATHAN FRANNIE P.</v>
      </c>
      <c r="C89" s="18" t="s">
        <v>1393</v>
      </c>
      <c r="D89" s="18" t="s">
        <v>2286</v>
      </c>
      <c r="E89" s="18" t="s">
        <v>124</v>
      </c>
      <c r="F89" s="18" t="s">
        <v>1332</v>
      </c>
      <c r="G89" s="8"/>
      <c r="H89" s="18" t="s">
        <v>135</v>
      </c>
      <c r="I89" s="8" t="b">
        <f>COUNTIF(Employees[Employee Name],Employees[[#This Row],[Employee Name]])&gt;1</f>
        <v>0</v>
      </c>
    </row>
    <row r="90" spans="1:9" ht="30" hidden="1" customHeight="1" x14ac:dyDescent="0.3">
      <c r="A90" s="44">
        <f>IF(ISBLANK(Employees[[#This Row],[Employee Name]]),"",A89+1)</f>
        <v>87</v>
      </c>
      <c r="B90" s="8" t="str">
        <f>CONCATENATE(Employees[[#This Row],[Lastname]]," ",Employees[[#This Row],[Firstname]], " ",LEFT(Employees[[#This Row],[Middlename]],1),IF(ISBLANK(Employees[[#This Row],[Middlename]])," ","."))</f>
        <v>BATINO CLARO C.</v>
      </c>
      <c r="C90" s="8" t="s">
        <v>982</v>
      </c>
      <c r="D90" s="8" t="s">
        <v>1394</v>
      </c>
      <c r="E90" s="8" t="s">
        <v>1395</v>
      </c>
      <c r="F90" s="8" t="s">
        <v>1290</v>
      </c>
      <c r="G90" s="18" t="s">
        <v>1290</v>
      </c>
      <c r="H90" s="8" t="s">
        <v>1289</v>
      </c>
      <c r="I90" s="8" t="b">
        <f>COUNTIF(Employees[Employee Name],Employees[[#This Row],[Employee Name]])&gt;1</f>
        <v>0</v>
      </c>
    </row>
    <row r="91" spans="1:9" ht="30" hidden="1" customHeight="1" x14ac:dyDescent="0.3">
      <c r="A91" s="44">
        <f>IF(ISBLANK(Employees[[#This Row],[Employee Name]]),"",A90+1)</f>
        <v>88</v>
      </c>
      <c r="B91" s="8" t="str">
        <f>CONCATENATE(Employees[[#This Row],[Lastname]]," ",Employees[[#This Row],[Firstname]], " ",LEFT(Employees[[#This Row],[Middlename]],1),IF(ISBLANK(Employees[[#This Row],[Middlename]])," ","."))</f>
        <v>BATINO FELISA C.</v>
      </c>
      <c r="C91" s="8" t="s">
        <v>982</v>
      </c>
      <c r="D91" s="8" t="s">
        <v>983</v>
      </c>
      <c r="E91" s="8" t="s">
        <v>134</v>
      </c>
      <c r="F91" s="8" t="s">
        <v>984</v>
      </c>
      <c r="G91" s="8" t="s">
        <v>1997</v>
      </c>
      <c r="H91" s="8" t="s">
        <v>135</v>
      </c>
      <c r="I91" s="8" t="b">
        <f>COUNTIF(Employees[Employee Name],Employees[[#This Row],[Employee Name]])&gt;1</f>
        <v>0</v>
      </c>
    </row>
    <row r="92" spans="1:9" ht="30" hidden="1" customHeight="1" x14ac:dyDescent="0.3">
      <c r="A92" s="44">
        <f>IF(ISBLANK(Employees[[#This Row],[Employee Name]]),"",A91+1)</f>
        <v>89</v>
      </c>
      <c r="B92" s="8" t="str">
        <f>CONCATENATE(Employees[[#This Row],[Lastname]]," ",Employees[[#This Row],[Firstname]], " ",LEFT(Employees[[#This Row],[Middlename]],1),IF(ISBLANK(Employees[[#This Row],[Middlename]])," ","."))</f>
        <v>BAURILE LOURDES Q.</v>
      </c>
      <c r="C92" s="8" t="s">
        <v>275</v>
      </c>
      <c r="D92" s="8" t="s">
        <v>276</v>
      </c>
      <c r="E92" s="8" t="s">
        <v>277</v>
      </c>
      <c r="F92" s="8" t="s">
        <v>125</v>
      </c>
      <c r="G92" s="18" t="s">
        <v>1997</v>
      </c>
      <c r="H92" s="8" t="s">
        <v>199</v>
      </c>
      <c r="I92" s="8" t="b">
        <f>COUNTIF(Employees[Employee Name],Employees[[#This Row],[Employee Name]])&gt;1</f>
        <v>0</v>
      </c>
    </row>
    <row r="93" spans="1:9" ht="30" hidden="1" customHeight="1" x14ac:dyDescent="0.3">
      <c r="A93" s="44">
        <f>IF(ISBLANK(Employees[[#This Row],[Employee Name]]),"",A92+1)</f>
        <v>90</v>
      </c>
      <c r="B93" s="8" t="str">
        <f>CONCATENATE(Employees[[#This Row],[Lastname]]," ",Employees[[#This Row],[Firstname]], " ",LEFT(Employees[[#This Row],[Middlename]],1),IF(ISBLANK(Employees[[#This Row],[Middlename]])," ","."))</f>
        <v>BAUTISTA JANICE M.</v>
      </c>
      <c r="C93" s="8" t="s">
        <v>800</v>
      </c>
      <c r="D93" s="8" t="s">
        <v>1285</v>
      </c>
      <c r="E93" s="8" t="s">
        <v>143</v>
      </c>
      <c r="F93" s="8" t="s">
        <v>198</v>
      </c>
      <c r="G93" s="18" t="s">
        <v>1997</v>
      </c>
      <c r="H93" s="8" t="s">
        <v>103</v>
      </c>
      <c r="I93" s="8" t="b">
        <f>COUNTIF(Employees[Employee Name],Employees[[#This Row],[Employee Name]])&gt;1</f>
        <v>0</v>
      </c>
    </row>
    <row r="94" spans="1:9" ht="30" hidden="1" customHeight="1" x14ac:dyDescent="0.3">
      <c r="A94" s="44">
        <f>IF(ISBLANK(Employees[[#This Row],[Employee Name]]),"",A93+1)</f>
        <v>91</v>
      </c>
      <c r="B94" s="8" t="str">
        <f>CONCATENATE(Employees[[#This Row],[Lastname]]," ",Employees[[#This Row],[Firstname]], " ",LEFT(Employees[[#This Row],[Middlename]],1),IF(ISBLANK(Employees[[#This Row],[Middlename]])," ","."))</f>
        <v xml:space="preserve">BAY AMIE  </v>
      </c>
      <c r="C94" s="8" t="s">
        <v>877</v>
      </c>
      <c r="D94" s="8" t="s">
        <v>1396</v>
      </c>
      <c r="E94" s="8"/>
      <c r="F94" s="8" t="s">
        <v>1290</v>
      </c>
      <c r="G94" s="18" t="s">
        <v>1290</v>
      </c>
      <c r="H94" s="8" t="s">
        <v>289</v>
      </c>
      <c r="I94" s="8" t="b">
        <f>COUNTIF(Employees[Employee Name],Employees[[#This Row],[Employee Name]])&gt;1</f>
        <v>0</v>
      </c>
    </row>
    <row r="95" spans="1:9" ht="30" hidden="1" customHeight="1" x14ac:dyDescent="0.3">
      <c r="A95" s="44">
        <f>IF(ISBLANK(Employees[[#This Row],[Employee Name]]),"",A94+1)</f>
        <v>92</v>
      </c>
      <c r="B95" s="8" t="str">
        <f>CONCATENATE(Employees[[#This Row],[Lastname]]," ",Employees[[#This Row],[Firstname]], " ",LEFT(Employees[[#This Row],[Middlename]],1),IF(ISBLANK(Employees[[#This Row],[Middlename]])," ","."))</f>
        <v>BAYANI MACY A.</v>
      </c>
      <c r="C95" s="8" t="s">
        <v>1127</v>
      </c>
      <c r="D95" s="8" t="s">
        <v>1128</v>
      </c>
      <c r="E95" s="8" t="s">
        <v>88</v>
      </c>
      <c r="F95" s="18" t="s">
        <v>1712</v>
      </c>
      <c r="G95" s="18" t="s">
        <v>1290</v>
      </c>
      <c r="H95" s="8"/>
      <c r="I95" s="8" t="b">
        <f>COUNTIF(Employees[Employee Name],Employees[[#This Row],[Employee Name]])&gt;1</f>
        <v>0</v>
      </c>
    </row>
    <row r="96" spans="1:9" ht="30" hidden="1" customHeight="1" x14ac:dyDescent="0.3">
      <c r="A96" s="44">
        <f>IF(ISBLANK(Employees[[#This Row],[Employee Name]]),"",A95+1)</f>
        <v>93</v>
      </c>
      <c r="B96" s="8" t="str">
        <f>CONCATENATE(Employees[[#This Row],[Lastname]]," ",Employees[[#This Row],[Firstname]], " ",LEFT(Employees[[#This Row],[Middlename]],1),IF(ISBLANK(Employees[[#This Row],[Middlename]])," ","."))</f>
        <v>BAYBAY ARNOLD C.</v>
      </c>
      <c r="C96" s="8" t="s">
        <v>187</v>
      </c>
      <c r="D96" s="8" t="s">
        <v>1397</v>
      </c>
      <c r="E96" s="8" t="s">
        <v>239</v>
      </c>
      <c r="F96" s="8" t="s">
        <v>1290</v>
      </c>
      <c r="G96" s="18" t="s">
        <v>1290</v>
      </c>
      <c r="H96" s="8" t="s">
        <v>289</v>
      </c>
      <c r="I96" s="8" t="b">
        <f>COUNTIF(Employees[Employee Name],Employees[[#This Row],[Employee Name]])&gt;1</f>
        <v>0</v>
      </c>
    </row>
    <row r="97" spans="1:9" ht="30" hidden="1" customHeight="1" x14ac:dyDescent="0.3">
      <c r="A97" s="44">
        <f>IF(ISBLANK(Employees[[#This Row],[Employee Name]]),"",A96+1)</f>
        <v>94</v>
      </c>
      <c r="B97" s="8" t="str">
        <f>CONCATENATE(Employees[[#This Row],[Lastname]]," ",Employees[[#This Row],[Firstname]], " ",LEFT(Employees[[#This Row],[Middlename]],1),IF(ISBLANK(Employees[[#This Row],[Middlename]])," ","."))</f>
        <v>BAYBAY EDLYN L.</v>
      </c>
      <c r="C97" s="18" t="s">
        <v>187</v>
      </c>
      <c r="D97" s="18" t="s">
        <v>2297</v>
      </c>
      <c r="E97" s="18" t="s">
        <v>227</v>
      </c>
      <c r="F97" s="18" t="s">
        <v>1290</v>
      </c>
      <c r="G97" s="8"/>
      <c r="H97" s="18" t="s">
        <v>199</v>
      </c>
      <c r="I97" s="8" t="b">
        <f>COUNTIF(Employees[Employee Name],Employees[[#This Row],[Employee Name]])&gt;1</f>
        <v>0</v>
      </c>
    </row>
    <row r="98" spans="1:9" ht="30" hidden="1" customHeight="1" x14ac:dyDescent="0.3">
      <c r="A98" s="44">
        <f>IF(ISBLANK(Employees[[#This Row],[Employee Name]]),"",A97+1)</f>
        <v>95</v>
      </c>
      <c r="B98" s="8" t="str">
        <f>CONCATENATE(Employees[[#This Row],[Lastname]]," ",Employees[[#This Row],[Firstname]], " ",LEFT(Employees[[#This Row],[Middlename]],1),IF(ISBLANK(Employees[[#This Row],[Middlename]])," ","."))</f>
        <v>BAYBAY JOLINA S.</v>
      </c>
      <c r="C98" s="8" t="s">
        <v>187</v>
      </c>
      <c r="D98" s="8" t="s">
        <v>1227</v>
      </c>
      <c r="E98" s="8" t="s">
        <v>161</v>
      </c>
      <c r="F98" s="8" t="s">
        <v>125</v>
      </c>
      <c r="G98" s="18" t="s">
        <v>1997</v>
      </c>
      <c r="H98" s="18" t="s">
        <v>141</v>
      </c>
      <c r="I98" s="8" t="b">
        <f>COUNTIF(Employees[Employee Name],Employees[[#This Row],[Employee Name]])&gt;1</f>
        <v>0</v>
      </c>
    </row>
    <row r="99" spans="1:9" ht="30" hidden="1" customHeight="1" x14ac:dyDescent="0.3">
      <c r="A99" s="44">
        <f>IF(ISBLANK(Employees[[#This Row],[Employee Name]]),"",A98+1)</f>
        <v>96</v>
      </c>
      <c r="B99" s="8" t="str">
        <f>CONCATENATE(Employees[[#This Row],[Lastname]]," ",Employees[[#This Row],[Firstname]], " ",LEFT(Employees[[#This Row],[Middlename]],1),IF(ISBLANK(Employees[[#This Row],[Middlename]])," ","."))</f>
        <v>BAYBAY LINDA G.</v>
      </c>
      <c r="C99" s="8" t="s">
        <v>187</v>
      </c>
      <c r="D99" s="8" t="s">
        <v>348</v>
      </c>
      <c r="E99" s="8" t="s">
        <v>856</v>
      </c>
      <c r="F99" s="8" t="s">
        <v>349</v>
      </c>
      <c r="G99" s="8" t="s">
        <v>1997</v>
      </c>
      <c r="H99" s="8" t="s">
        <v>537</v>
      </c>
      <c r="I99" s="8" t="b">
        <f>COUNTIF(Employees[Employee Name],Employees[[#This Row],[Employee Name]])&gt;1</f>
        <v>0</v>
      </c>
    </row>
    <row r="100" spans="1:9" ht="30" hidden="1" customHeight="1" x14ac:dyDescent="0.3">
      <c r="A100" s="44">
        <f>IF(ISBLANK(Employees[[#This Row],[Employee Name]]),"",A99+1)</f>
        <v>97</v>
      </c>
      <c r="B100" s="8" t="str">
        <f>CONCATENATE(Employees[[#This Row],[Lastname]]," ",Employees[[#This Row],[Firstname]], " ",LEFT(Employees[[#This Row],[Middlename]],1),IF(ISBLANK(Employees[[#This Row],[Middlename]])," ","."))</f>
        <v>BAYBAY LOLITA B.</v>
      </c>
      <c r="C100" s="8" t="s">
        <v>187</v>
      </c>
      <c r="D100" s="8" t="s">
        <v>329</v>
      </c>
      <c r="E100" s="8" t="s">
        <v>251</v>
      </c>
      <c r="F100" s="8" t="s">
        <v>120</v>
      </c>
      <c r="G100" s="18" t="s">
        <v>1997</v>
      </c>
      <c r="H100" s="8" t="s">
        <v>439</v>
      </c>
      <c r="I100" s="8" t="b">
        <f>COUNTIF(Employees[Employee Name],Employees[[#This Row],[Employee Name]])&gt;1</f>
        <v>0</v>
      </c>
    </row>
    <row r="101" spans="1:9" ht="30" hidden="1" customHeight="1" x14ac:dyDescent="0.3">
      <c r="A101" s="44">
        <f>IF(ISBLANK(Employees[[#This Row],[Employee Name]]),"",A100+1)</f>
        <v>98</v>
      </c>
      <c r="B101" s="8" t="str">
        <f>CONCATENATE(Employees[[#This Row],[Lastname]]," ",Employees[[#This Row],[Firstname]], " ",LEFT(Employees[[#This Row],[Middlename]],1),IF(ISBLANK(Employees[[#This Row],[Middlename]])," ","."))</f>
        <v>BAYBAY MA. PAZ R.</v>
      </c>
      <c r="C101" s="8" t="s">
        <v>187</v>
      </c>
      <c r="D101" s="8" t="s">
        <v>339</v>
      </c>
      <c r="E101" s="8" t="s">
        <v>330</v>
      </c>
      <c r="F101" s="8" t="s">
        <v>340</v>
      </c>
      <c r="G101" s="18" t="s">
        <v>1997</v>
      </c>
      <c r="H101" s="8" t="s">
        <v>126</v>
      </c>
      <c r="I101" s="8" t="b">
        <f>COUNTIF(Employees[Employee Name],Employees[[#This Row],[Employee Name]])&gt;1</f>
        <v>0</v>
      </c>
    </row>
    <row r="102" spans="1:9" ht="30" hidden="1" customHeight="1" x14ac:dyDescent="0.3">
      <c r="A102" s="44">
        <f>IF(ISBLANK(Employees[[#This Row],[Employee Name]]),"",A101+1)</f>
        <v>99</v>
      </c>
      <c r="B102" s="8" t="str">
        <f>CONCATENATE(Employees[[#This Row],[Lastname]]," ",Employees[[#This Row],[Firstname]], " ",LEFT(Employees[[#This Row],[Middlename]],1),IF(ISBLANK(Employees[[#This Row],[Middlename]])," ","."))</f>
        <v>BAYBAY MA. ROSA A.</v>
      </c>
      <c r="C102" s="8" t="s">
        <v>187</v>
      </c>
      <c r="D102" s="8" t="s">
        <v>188</v>
      </c>
      <c r="E102" s="8" t="s">
        <v>88</v>
      </c>
      <c r="F102" s="8" t="s">
        <v>125</v>
      </c>
      <c r="G102" s="18" t="s">
        <v>1997</v>
      </c>
      <c r="H102" s="8" t="s">
        <v>97</v>
      </c>
      <c r="I102" s="8" t="b">
        <f>COUNTIF(Employees[Employee Name],Employees[[#This Row],[Employee Name]])&gt;1</f>
        <v>0</v>
      </c>
    </row>
    <row r="103" spans="1:9" ht="30" hidden="1" customHeight="1" x14ac:dyDescent="0.3">
      <c r="A103" s="44">
        <f>IF(ISBLANK(Employees[[#This Row],[Employee Name]]),"",A102+1)</f>
        <v>100</v>
      </c>
      <c r="B103" s="8" t="str">
        <f>CONCATENATE(Employees[[#This Row],[Lastname]]," ",Employees[[#This Row],[Firstname]], " ",LEFT(Employees[[#This Row],[Middlename]],1),IF(ISBLANK(Employees[[#This Row],[Middlename]])," ","."))</f>
        <v xml:space="preserve">BAYBAY MARCELO  </v>
      </c>
      <c r="C103" s="8" t="s">
        <v>187</v>
      </c>
      <c r="D103" s="8" t="s">
        <v>971</v>
      </c>
      <c r="E103" s="8"/>
      <c r="F103" s="8" t="s">
        <v>198</v>
      </c>
      <c r="G103" s="18" t="s">
        <v>1997</v>
      </c>
      <c r="H103" s="8" t="s">
        <v>126</v>
      </c>
      <c r="I103" s="8" t="b">
        <f>COUNTIF(Employees[Employee Name],Employees[[#This Row],[Employee Name]])&gt;1</f>
        <v>0</v>
      </c>
    </row>
    <row r="104" spans="1:9" ht="30" hidden="1" customHeight="1" x14ac:dyDescent="0.3">
      <c r="A104" s="44">
        <f>IF(ISBLANK(Employees[[#This Row],[Employee Name]]),"",A103+1)</f>
        <v>101</v>
      </c>
      <c r="B104" s="8" t="str">
        <f>CONCATENATE(Employees[[#This Row],[Lastname]]," ",Employees[[#This Row],[Firstname]], " ",LEFT(Employees[[#This Row],[Middlename]],1),IF(ISBLANK(Employees[[#This Row],[Middlename]])," ","."))</f>
        <v>BAYBAY NOEL C.</v>
      </c>
      <c r="C104" s="8" t="s">
        <v>187</v>
      </c>
      <c r="D104" s="8" t="s">
        <v>2151</v>
      </c>
      <c r="E104" s="8" t="s">
        <v>134</v>
      </c>
      <c r="F104" s="8" t="s">
        <v>2152</v>
      </c>
      <c r="G104" s="8"/>
      <c r="H104" s="8" t="s">
        <v>2153</v>
      </c>
      <c r="I104" s="8" t="b">
        <f>COUNTIF(Employees[Employee Name],Employees[[#This Row],[Employee Name]])&gt;1</f>
        <v>0</v>
      </c>
    </row>
    <row r="105" spans="1:9" ht="30" hidden="1" customHeight="1" x14ac:dyDescent="0.3">
      <c r="A105" s="44">
        <f>IF(ISBLANK(Employees[[#This Row],[Employee Name]]),"",A104+1)</f>
        <v>102</v>
      </c>
      <c r="B105" s="8" t="str">
        <f>CONCATENATE(Employees[[#This Row],[Lastname]]," ",Employees[[#This Row],[Firstname]], " ",LEFT(Employees[[#This Row],[Middlename]],1),IF(ISBLANK(Employees[[#This Row],[Middlename]])," ","."))</f>
        <v>BAYHON GEORGE G.</v>
      </c>
      <c r="C105" s="8" t="s">
        <v>98</v>
      </c>
      <c r="D105" s="8" t="s">
        <v>467</v>
      </c>
      <c r="E105" s="8" t="s">
        <v>166</v>
      </c>
      <c r="F105" s="8" t="s">
        <v>198</v>
      </c>
      <c r="G105" s="18" t="s">
        <v>1997</v>
      </c>
      <c r="H105" s="8" t="s">
        <v>463</v>
      </c>
      <c r="I105" s="8" t="b">
        <f>COUNTIF(Employees[Employee Name],Employees[[#This Row],[Employee Name]])&gt;1</f>
        <v>0</v>
      </c>
    </row>
    <row r="106" spans="1:9" ht="30" hidden="1" customHeight="1" x14ac:dyDescent="0.3">
      <c r="A106" s="44">
        <f>IF(ISBLANK(Employees[[#This Row],[Employee Name]]),"",A105+1)</f>
        <v>103</v>
      </c>
      <c r="B106" s="8" t="str">
        <f>CONCATENATE(Employees[[#This Row],[Lastname]]," ",Employees[[#This Row],[Firstname]], " ",LEFT(Employees[[#This Row],[Middlename]],1),IF(ISBLANK(Employees[[#This Row],[Middlename]])," ","."))</f>
        <v>BAYHON LUISITO G.</v>
      </c>
      <c r="C106" s="8" t="s">
        <v>98</v>
      </c>
      <c r="D106" s="8" t="s">
        <v>996</v>
      </c>
      <c r="E106" s="8" t="s">
        <v>166</v>
      </c>
      <c r="F106" s="18" t="s">
        <v>880</v>
      </c>
      <c r="G106" s="18" t="s">
        <v>1997</v>
      </c>
      <c r="H106" s="18" t="s">
        <v>974</v>
      </c>
      <c r="I106" s="8" t="b">
        <f>COUNTIF(Employees[Employee Name],Employees[[#This Row],[Employee Name]])&gt;1</f>
        <v>0</v>
      </c>
    </row>
    <row r="107" spans="1:9" ht="30" hidden="1" customHeight="1" x14ac:dyDescent="0.3">
      <c r="A107" s="44">
        <f>IF(ISBLANK(Employees[[#This Row],[Employee Name]]),"",A106+1)</f>
        <v>104</v>
      </c>
      <c r="B107" s="8" t="str">
        <f>CONCATENATE(Employees[[#This Row],[Lastname]]," ",Employees[[#This Row],[Firstname]], " ",LEFT(Employees[[#This Row],[Middlename]],1),IF(ISBLANK(Employees[[#This Row],[Middlename]])," ","."))</f>
        <v xml:space="preserve">BAYHON VIOLETA  </v>
      </c>
      <c r="C107" s="8" t="s">
        <v>98</v>
      </c>
      <c r="D107" s="8" t="s">
        <v>99</v>
      </c>
      <c r="E107" s="8"/>
      <c r="F107" s="8" t="s">
        <v>198</v>
      </c>
      <c r="G107" s="18" t="s">
        <v>1997</v>
      </c>
      <c r="H107" s="8" t="s">
        <v>97</v>
      </c>
      <c r="I107" s="8" t="b">
        <f>COUNTIF(Employees[Employee Name],Employees[[#This Row],[Employee Name]])&gt;1</f>
        <v>0</v>
      </c>
    </row>
    <row r="108" spans="1:9" ht="30" hidden="1" customHeight="1" x14ac:dyDescent="0.3">
      <c r="A108" s="44">
        <f>IF(ISBLANK(Employees[[#This Row],[Employee Name]]),"",A107+1)</f>
        <v>105</v>
      </c>
      <c r="B108" s="8" t="str">
        <f>CONCATENATE(Employees[[#This Row],[Lastname]]," ",Employees[[#This Row],[Firstname]], " ",LEFT(Employees[[#This Row],[Middlename]],1),IF(ISBLANK(Employees[[#This Row],[Middlename]])," ","."))</f>
        <v>BAYLA EVANGELINE C.</v>
      </c>
      <c r="C108" s="8" t="s">
        <v>207</v>
      </c>
      <c r="D108" s="8" t="s">
        <v>208</v>
      </c>
      <c r="E108" s="8" t="s">
        <v>134</v>
      </c>
      <c r="F108" s="8" t="s">
        <v>198</v>
      </c>
      <c r="G108" s="18" t="s">
        <v>1997</v>
      </c>
      <c r="H108" s="8" t="s">
        <v>741</v>
      </c>
      <c r="I108" s="8" t="b">
        <f>COUNTIF(Employees[Employee Name],Employees[[#This Row],[Employee Name]])&gt;1</f>
        <v>0</v>
      </c>
    </row>
    <row r="109" spans="1:9" ht="30" hidden="1" customHeight="1" x14ac:dyDescent="0.3">
      <c r="A109" s="44">
        <f>IF(ISBLANK(Employees[[#This Row],[Employee Name]]),"",A108+1)</f>
        <v>106</v>
      </c>
      <c r="B109" s="8" t="str">
        <f>CONCATENATE(Employees[[#This Row],[Lastname]]," ",Employees[[#This Row],[Firstname]], " ",LEFT(Employees[[#This Row],[Middlename]],1),IF(ISBLANK(Employees[[#This Row],[Middlename]])," ","."))</f>
        <v>BAYOT ANABEL D.</v>
      </c>
      <c r="C109" s="8" t="s">
        <v>342</v>
      </c>
      <c r="D109" s="8" t="s">
        <v>389</v>
      </c>
      <c r="E109" s="8" t="s">
        <v>119</v>
      </c>
      <c r="F109" s="8" t="s">
        <v>390</v>
      </c>
      <c r="G109" s="8" t="s">
        <v>1997</v>
      </c>
      <c r="H109" s="8" t="s">
        <v>103</v>
      </c>
      <c r="I109" s="8" t="b">
        <f>COUNTIF(Employees[Employee Name],Employees[[#This Row],[Employee Name]])&gt;1</f>
        <v>0</v>
      </c>
    </row>
    <row r="110" spans="1:9" ht="30" hidden="1" customHeight="1" x14ac:dyDescent="0.3">
      <c r="A110" s="44">
        <f>IF(ISBLANK(Employees[[#This Row],[Employee Name]]),"",A109+1)</f>
        <v>107</v>
      </c>
      <c r="B110" s="8" t="str">
        <f>CONCATENATE(Employees[[#This Row],[Lastname]]," ",Employees[[#This Row],[Firstname]], " ",LEFT(Employees[[#This Row],[Middlename]],1),IF(ISBLANK(Employees[[#This Row],[Middlename]])," ","."))</f>
        <v>BAYOT ANISIA P.</v>
      </c>
      <c r="C110" s="8" t="s">
        <v>342</v>
      </c>
      <c r="D110" s="8" t="s">
        <v>395</v>
      </c>
      <c r="E110" s="8" t="s">
        <v>124</v>
      </c>
      <c r="F110" s="8" t="s">
        <v>198</v>
      </c>
      <c r="G110" s="18" t="s">
        <v>1997</v>
      </c>
      <c r="H110" s="8" t="s">
        <v>103</v>
      </c>
      <c r="I110" s="8" t="b">
        <f>COUNTIF(Employees[Employee Name],Employees[[#This Row],[Employee Name]])&gt;1</f>
        <v>0</v>
      </c>
    </row>
    <row r="111" spans="1:9" ht="30" hidden="1" customHeight="1" x14ac:dyDescent="0.3">
      <c r="A111" s="44">
        <f>IF(ISBLANK(Employees[[#This Row],[Employee Name]]),"",A110+1)</f>
        <v>108</v>
      </c>
      <c r="B111" s="8" t="str">
        <f>CONCATENATE(Employees[[#This Row],[Lastname]]," ",Employees[[#This Row],[Firstname]], " ",LEFT(Employees[[#This Row],[Middlename]],1),IF(ISBLANK(Employees[[#This Row],[Middlename]])," ","."))</f>
        <v>BAYOT ELAINE B.</v>
      </c>
      <c r="C111" s="8" t="s">
        <v>342</v>
      </c>
      <c r="D111" s="8" t="s">
        <v>343</v>
      </c>
      <c r="E111" s="8" t="s">
        <v>1398</v>
      </c>
      <c r="F111" s="8" t="s">
        <v>96</v>
      </c>
      <c r="G111" s="8" t="s">
        <v>1997</v>
      </c>
      <c r="H111" s="8" t="s">
        <v>97</v>
      </c>
      <c r="I111" s="8" t="b">
        <f>COUNTIF(Employees[Employee Name],Employees[[#This Row],[Employee Name]])&gt;1</f>
        <v>0</v>
      </c>
    </row>
    <row r="112" spans="1:9" ht="30" hidden="1" customHeight="1" x14ac:dyDescent="0.3">
      <c r="A112" s="44">
        <f>IF(ISBLANK(Employees[[#This Row],[Employee Name]]),"",A111+1)</f>
        <v>109</v>
      </c>
      <c r="B112" s="8" t="str">
        <f>CONCATENATE(Employees[[#This Row],[Lastname]]," ",Employees[[#This Row],[Firstname]], " ",LEFT(Employees[[#This Row],[Middlename]],1),IF(ISBLANK(Employees[[#This Row],[Middlename]])," ","."))</f>
        <v>BAYOT EMILIANA C.</v>
      </c>
      <c r="C112" s="18" t="s">
        <v>342</v>
      </c>
      <c r="D112" s="18" t="s">
        <v>2135</v>
      </c>
      <c r="E112" s="18" t="s">
        <v>134</v>
      </c>
      <c r="F112" s="18" t="s">
        <v>455</v>
      </c>
      <c r="G112" s="8"/>
      <c r="H112" s="18" t="s">
        <v>141</v>
      </c>
      <c r="I112" s="8" t="b">
        <f>COUNTIF(Employees[Employee Name],Employees[[#This Row],[Employee Name]])&gt;1</f>
        <v>0</v>
      </c>
    </row>
    <row r="113" spans="1:9" ht="30" hidden="1" customHeight="1" x14ac:dyDescent="0.3">
      <c r="A113" s="44">
        <f>IF(ISBLANK(Employees[[#This Row],[Employee Name]]),"",A112+1)</f>
        <v>110</v>
      </c>
      <c r="B113" s="8" t="str">
        <f>CONCATENATE(Employees[[#This Row],[Lastname]]," ",Employees[[#This Row],[Firstname]], " ",LEFT(Employees[[#This Row],[Middlename]],1),IF(ISBLANK(Employees[[#This Row],[Middlename]])," ","."))</f>
        <v>BAYOT MERCED M.</v>
      </c>
      <c r="C113" s="8" t="s">
        <v>342</v>
      </c>
      <c r="D113" s="8" t="s">
        <v>750</v>
      </c>
      <c r="E113" s="8" t="s">
        <v>84</v>
      </c>
      <c r="F113" s="8" t="s">
        <v>198</v>
      </c>
      <c r="G113" s="18" t="s">
        <v>1997</v>
      </c>
      <c r="H113" s="8" t="s">
        <v>260</v>
      </c>
      <c r="I113" s="8" t="b">
        <f>COUNTIF(Employees[Employee Name],Employees[[#This Row],[Employee Name]])&gt;1</f>
        <v>0</v>
      </c>
    </row>
    <row r="114" spans="1:9" ht="30" hidden="1" customHeight="1" x14ac:dyDescent="0.3">
      <c r="A114" s="44">
        <f>IF(ISBLANK(Employees[[#This Row],[Employee Name]]),"",A113+1)</f>
        <v>111</v>
      </c>
      <c r="B114" s="8" t="str">
        <f>CONCATENATE(Employees[[#This Row],[Lastname]]," ",Employees[[#This Row],[Firstname]], " ",LEFT(Employees[[#This Row],[Middlename]],1),IF(ISBLANK(Employees[[#This Row],[Middlename]])," ","."))</f>
        <v>BAYOT GARRY L.</v>
      </c>
      <c r="C114" s="18" t="s">
        <v>342</v>
      </c>
      <c r="D114" s="18" t="s">
        <v>2383</v>
      </c>
      <c r="E114" s="18" t="s">
        <v>808</v>
      </c>
      <c r="F114" s="18" t="s">
        <v>2033</v>
      </c>
      <c r="G114" s="18" t="s">
        <v>1290</v>
      </c>
      <c r="H114" s="18" t="s">
        <v>357</v>
      </c>
      <c r="I114" s="8" t="b">
        <f>COUNTIF(Employees[Employee Name],Employees[[#This Row],[Employee Name]])&gt;1</f>
        <v>0</v>
      </c>
    </row>
    <row r="115" spans="1:9" ht="30" hidden="1" customHeight="1" x14ac:dyDescent="0.3">
      <c r="A115" s="44">
        <f>IF(ISBLANK(Employees[[#This Row],[Employee Name]]),"",A114+1)</f>
        <v>112</v>
      </c>
      <c r="B115" s="8" t="str">
        <f>CONCATENATE(Employees[[#This Row],[Lastname]]," ",Employees[[#This Row],[Firstname]], " ",LEFT(Employees[[#This Row],[Middlename]],1),IF(ISBLANK(Employees[[#This Row],[Middlename]])," ","."))</f>
        <v>BAYOT RUMER M.</v>
      </c>
      <c r="C115" s="8" t="s">
        <v>342</v>
      </c>
      <c r="D115" s="8" t="s">
        <v>469</v>
      </c>
      <c r="E115" s="8" t="s">
        <v>84</v>
      </c>
      <c r="F115" s="8" t="s">
        <v>125</v>
      </c>
      <c r="G115" s="18" t="s">
        <v>1997</v>
      </c>
      <c r="H115" s="8" t="s">
        <v>463</v>
      </c>
      <c r="I115" s="8" t="b">
        <f>COUNTIF(Employees[Employee Name],Employees[[#This Row],[Employee Name]])&gt;1</f>
        <v>0</v>
      </c>
    </row>
    <row r="116" spans="1:9" ht="30" hidden="1" customHeight="1" x14ac:dyDescent="0.3">
      <c r="A116" s="44">
        <f>IF(ISBLANK(Employees[[#This Row],[Employee Name]]),"",A115+1)</f>
        <v>113</v>
      </c>
      <c r="B116" s="8" t="str">
        <f>CONCATENATE(Employees[[#This Row],[Lastname]]," ",Employees[[#This Row],[Firstname]], " ",LEFT(Employees[[#This Row],[Middlename]],1),IF(ISBLANK(Employees[[#This Row],[Middlename]])," ","."))</f>
        <v>BELOSTRINO JULIETA P.</v>
      </c>
      <c r="C116" s="8" t="s">
        <v>1399</v>
      </c>
      <c r="D116" s="8" t="s">
        <v>445</v>
      </c>
      <c r="E116" s="8" t="s">
        <v>124</v>
      </c>
      <c r="F116" s="8" t="s">
        <v>1290</v>
      </c>
      <c r="G116" s="18" t="s">
        <v>1290</v>
      </c>
      <c r="H116" s="8" t="s">
        <v>537</v>
      </c>
      <c r="I116" s="8" t="b">
        <f>COUNTIF(Employees[Employee Name],Employees[[#This Row],[Employee Name]])&gt;1</f>
        <v>0</v>
      </c>
    </row>
    <row r="117" spans="1:9" ht="30" hidden="1" customHeight="1" x14ac:dyDescent="0.3">
      <c r="A117" s="44">
        <f>IF(ISBLANK(Employees[[#This Row],[Employee Name]]),"",A116+1)</f>
        <v>114</v>
      </c>
      <c r="B117" s="8" t="str">
        <f>CONCATENATE(Employees[[#This Row],[Lastname]]," ",Employees[[#This Row],[Firstname]], " ",LEFT(Employees[[#This Row],[Middlename]],1),IF(ISBLANK(Employees[[#This Row],[Middlename]])," ","."))</f>
        <v>BERGADO MARILOU B.</v>
      </c>
      <c r="C117" s="8" t="s">
        <v>1400</v>
      </c>
      <c r="D117" s="8" t="s">
        <v>617</v>
      </c>
      <c r="E117" s="8" t="s">
        <v>342</v>
      </c>
      <c r="F117" s="8" t="s">
        <v>1290</v>
      </c>
      <c r="G117" s="18" t="s">
        <v>1290</v>
      </c>
      <c r="H117" s="8" t="s">
        <v>97</v>
      </c>
      <c r="I117" s="8" t="b">
        <f>COUNTIF(Employees[Employee Name],Employees[[#This Row],[Employee Name]])&gt;1</f>
        <v>0</v>
      </c>
    </row>
    <row r="118" spans="1:9" ht="30" hidden="1" customHeight="1" x14ac:dyDescent="0.3">
      <c r="A118" s="44">
        <f>IF(ISBLANK(Employees[[#This Row],[Employee Name]]),"",A117+1)</f>
        <v>115</v>
      </c>
      <c r="B118" s="8" t="str">
        <f>CONCATENATE(Employees[[#This Row],[Lastname]]," ",Employees[[#This Row],[Firstname]], " ",LEFT(Employees[[#This Row],[Middlename]],1),IF(ISBLANK(Employees[[#This Row],[Middlename]])," ","."))</f>
        <v>BERNALDEZ MARLONE P.</v>
      </c>
      <c r="C118" s="8" t="s">
        <v>923</v>
      </c>
      <c r="D118" s="8" t="s">
        <v>924</v>
      </c>
      <c r="E118" s="8" t="s">
        <v>124</v>
      </c>
      <c r="F118" s="8" t="s">
        <v>162</v>
      </c>
      <c r="G118" s="8" t="s">
        <v>1997</v>
      </c>
      <c r="H118" s="8" t="s">
        <v>1302</v>
      </c>
      <c r="I118" s="8" t="b">
        <f>COUNTIF(Employees[Employee Name],Employees[[#This Row],[Employee Name]])&gt;1</f>
        <v>0</v>
      </c>
    </row>
    <row r="119" spans="1:9" ht="30" hidden="1" customHeight="1" x14ac:dyDescent="0.3">
      <c r="A119" s="44">
        <f>IF(ISBLANK(Employees[[#This Row],[Employee Name]]),"",A118+1)</f>
        <v>116</v>
      </c>
      <c r="B119" s="8" t="str">
        <f>CONCATENATE(Employees[[#This Row],[Lastname]]," ",Employees[[#This Row],[Firstname]], " ",LEFT(Employees[[#This Row],[Middlename]],1),IF(ISBLANK(Employees[[#This Row],[Middlename]])," ","."))</f>
        <v>BISCOCHO JULIETA G.</v>
      </c>
      <c r="C119" s="8" t="s">
        <v>444</v>
      </c>
      <c r="D119" s="8" t="s">
        <v>445</v>
      </c>
      <c r="E119" s="8" t="s">
        <v>681</v>
      </c>
      <c r="F119" s="8" t="s">
        <v>349</v>
      </c>
      <c r="G119" s="8" t="s">
        <v>1997</v>
      </c>
      <c r="H119" s="8" t="s">
        <v>103</v>
      </c>
      <c r="I119" s="8" t="b">
        <f>COUNTIF(Employees[Employee Name],Employees[[#This Row],[Employee Name]])&gt;1</f>
        <v>0</v>
      </c>
    </row>
    <row r="120" spans="1:9" ht="30" hidden="1" customHeight="1" x14ac:dyDescent="0.3">
      <c r="A120" s="44">
        <f>IF(ISBLANK(Employees[[#This Row],[Employee Name]]),"",A119+1)</f>
        <v>117</v>
      </c>
      <c r="B120" s="8" t="str">
        <f>CONCATENATE(Employees[[#This Row],[Lastname]]," ",Employees[[#This Row],[Firstname]], " ",LEFT(Employees[[#This Row],[Middlename]],1),IF(ISBLANK(Employees[[#This Row],[Middlename]])," ","."))</f>
        <v>BITUIN LUCKY NIKKO G.</v>
      </c>
      <c r="C120" s="8" t="s">
        <v>1401</v>
      </c>
      <c r="D120" s="8" t="s">
        <v>1402</v>
      </c>
      <c r="E120" s="8" t="s">
        <v>166</v>
      </c>
      <c r="F120" s="8" t="s">
        <v>1711</v>
      </c>
      <c r="G120" s="18" t="s">
        <v>1290</v>
      </c>
      <c r="H120" s="8" t="s">
        <v>135</v>
      </c>
      <c r="I120" s="8" t="b">
        <f>COUNTIF(Employees[Employee Name],Employees[[#This Row],[Employee Name]])&gt;1</f>
        <v>0</v>
      </c>
    </row>
    <row r="121" spans="1:9" ht="30" hidden="1" customHeight="1" x14ac:dyDescent="0.3">
      <c r="A121" s="44">
        <f>IF(ISBLANK(Employees[[#This Row],[Employee Name]]),"",A120+1)</f>
        <v>118</v>
      </c>
      <c r="B121" s="8" t="str">
        <f>CONCATENATE(Employees[[#This Row],[Lastname]]," ",Employees[[#This Row],[Firstname]], " ",LEFT(Employees[[#This Row],[Middlename]],1),IF(ISBLANK(Employees[[#This Row],[Middlename]])," ","."))</f>
        <v>BOFILL ERNA P.</v>
      </c>
      <c r="C121" s="8" t="s">
        <v>854</v>
      </c>
      <c r="D121" s="8" t="s">
        <v>853</v>
      </c>
      <c r="E121" s="8" t="s">
        <v>176</v>
      </c>
      <c r="F121" s="8" t="s">
        <v>125</v>
      </c>
      <c r="G121" s="18" t="s">
        <v>1997</v>
      </c>
      <c r="H121" s="8" t="s">
        <v>537</v>
      </c>
      <c r="I121" s="8" t="b">
        <f>COUNTIF(Employees[Employee Name],Employees[[#This Row],[Employee Name]])&gt;1</f>
        <v>0</v>
      </c>
    </row>
    <row r="122" spans="1:9" ht="30" hidden="1" customHeight="1" x14ac:dyDescent="0.3">
      <c r="A122" s="44">
        <f>IF(ISBLANK(Employees[[#This Row],[Employee Name]]),"",A121+1)</f>
        <v>119</v>
      </c>
      <c r="B122" s="8" t="str">
        <f>CONCATENATE(Employees[[#This Row],[Lastname]]," ",Employees[[#This Row],[Firstname]], " ",LEFT(Employees[[#This Row],[Middlename]],1),IF(ISBLANK(Employees[[#This Row],[Middlename]])," ","."))</f>
        <v>BORJA EDWIN G.</v>
      </c>
      <c r="C122" s="8" t="s">
        <v>251</v>
      </c>
      <c r="D122" s="8" t="s">
        <v>250</v>
      </c>
      <c r="E122" s="8" t="s">
        <v>166</v>
      </c>
      <c r="F122" s="8" t="s">
        <v>198</v>
      </c>
      <c r="G122" s="18" t="s">
        <v>1997</v>
      </c>
      <c r="H122" s="8" t="s">
        <v>241</v>
      </c>
      <c r="I122" s="8" t="b">
        <f>COUNTIF(Employees[Employee Name],Employees[[#This Row],[Employee Name]])&gt;1</f>
        <v>0</v>
      </c>
    </row>
    <row r="123" spans="1:9" ht="30" hidden="1" customHeight="1" x14ac:dyDescent="0.3">
      <c r="A123" s="44">
        <f>IF(ISBLANK(Employees[[#This Row],[Employee Name]]),"",A122+1)</f>
        <v>120</v>
      </c>
      <c r="B123" s="8" t="str">
        <f>CONCATENATE(Employees[[#This Row],[Lastname]]," ",Employees[[#This Row],[Firstname]], " ",LEFT(Employees[[#This Row],[Middlename]],1),IF(ISBLANK(Employees[[#This Row],[Middlename]])," ","."))</f>
        <v>BORJA NECY M.</v>
      </c>
      <c r="C123" s="8" t="s">
        <v>251</v>
      </c>
      <c r="D123" s="8" t="s">
        <v>608</v>
      </c>
      <c r="E123" s="8" t="s">
        <v>84</v>
      </c>
      <c r="F123" s="8" t="s">
        <v>170</v>
      </c>
      <c r="G123" s="18" t="s">
        <v>1997</v>
      </c>
      <c r="H123" s="8" t="s">
        <v>182</v>
      </c>
      <c r="I123" s="8" t="b">
        <f>COUNTIF(Employees[Employee Name],Employees[[#This Row],[Employee Name]])&gt;1</f>
        <v>0</v>
      </c>
    </row>
    <row r="124" spans="1:9" ht="30" hidden="1" customHeight="1" x14ac:dyDescent="0.3">
      <c r="A124" s="44">
        <f>IF(ISBLANK(Employees[[#This Row],[Employee Name]]),"",A123+1)</f>
        <v>121</v>
      </c>
      <c r="B124" s="8" t="str">
        <f>CONCATENATE(Employees[[#This Row],[Lastname]]," ",Employees[[#This Row],[Firstname]], " ",LEFT(Employees[[#This Row],[Middlename]],1),IF(ISBLANK(Employees[[#This Row],[Middlename]])," ","."))</f>
        <v>BRIZUELA LENIE E.</v>
      </c>
      <c r="C124" s="8" t="s">
        <v>1403</v>
      </c>
      <c r="D124" s="8" t="s">
        <v>1404</v>
      </c>
      <c r="E124" s="8" t="s">
        <v>1405</v>
      </c>
      <c r="F124" s="8" t="s">
        <v>1290</v>
      </c>
      <c r="G124" s="18" t="s">
        <v>1290</v>
      </c>
      <c r="H124" s="8" t="s">
        <v>1709</v>
      </c>
      <c r="I124" s="8" t="b">
        <f>COUNTIF(Employees[Employee Name],Employees[[#This Row],[Employee Name]])&gt;1</f>
        <v>0</v>
      </c>
    </row>
    <row r="125" spans="1:9" ht="30" hidden="1" customHeight="1" x14ac:dyDescent="0.3">
      <c r="A125" s="44">
        <f>IF(ISBLANK(Employees[[#This Row],[Employee Name]]),"",A124+1)</f>
        <v>122</v>
      </c>
      <c r="B125" s="8" t="str">
        <f>CONCATENATE(Employees[[#This Row],[Lastname]]," ",Employees[[#This Row],[Firstname]], " ",LEFT(Employees[[#This Row],[Middlename]],1),IF(ISBLANK(Employees[[#This Row],[Middlename]])," ","."))</f>
        <v>BRON FLORENCIO L.</v>
      </c>
      <c r="C125" s="8" t="s">
        <v>1406</v>
      </c>
      <c r="D125" s="8" t="s">
        <v>1407</v>
      </c>
      <c r="E125" s="8" t="s">
        <v>227</v>
      </c>
      <c r="F125" s="8" t="s">
        <v>1290</v>
      </c>
      <c r="G125" s="18" t="s">
        <v>1290</v>
      </c>
      <c r="H125" s="8" t="s">
        <v>1708</v>
      </c>
      <c r="I125" s="8" t="b">
        <f>COUNTIF(Employees[Employee Name],Employees[[#This Row],[Employee Name]])&gt;1</f>
        <v>0</v>
      </c>
    </row>
    <row r="126" spans="1:9" ht="30" hidden="1" customHeight="1" x14ac:dyDescent="0.3">
      <c r="A126" s="44">
        <f>IF(ISBLANK(Employees[[#This Row],[Employee Name]]),"",A125+1)</f>
        <v>123</v>
      </c>
      <c r="B126" s="8" t="str">
        <f>CONCATENATE(Employees[[#This Row],[Lastname]]," ",Employees[[#This Row],[Firstname]], " ",LEFT(Employees[[#This Row],[Middlename]],1),IF(ISBLANK(Employees[[#This Row],[Middlename]])," ","."))</f>
        <v>BUGARIN MA. ANA M.</v>
      </c>
      <c r="C126" s="8" t="s">
        <v>534</v>
      </c>
      <c r="D126" s="8" t="s">
        <v>535</v>
      </c>
      <c r="E126" s="8" t="s">
        <v>1330</v>
      </c>
      <c r="F126" s="8" t="s">
        <v>536</v>
      </c>
      <c r="G126" s="18" t="s">
        <v>1997</v>
      </c>
      <c r="H126" s="8" t="s">
        <v>537</v>
      </c>
      <c r="I126" s="8" t="b">
        <f>COUNTIF(Employees[Employee Name],Employees[[#This Row],[Employee Name]])&gt;1</f>
        <v>0</v>
      </c>
    </row>
    <row r="127" spans="1:9" ht="30" hidden="1" customHeight="1" x14ac:dyDescent="0.3">
      <c r="A127" s="44">
        <f>IF(ISBLANK(Employees[[#This Row],[Employee Name]]),"",A126+1)</f>
        <v>124</v>
      </c>
      <c r="B127" s="8" t="str">
        <f>CONCATENATE(Employees[[#This Row],[Lastname]]," ",Employees[[#This Row],[Firstname]], " ",LEFT(Employees[[#This Row],[Middlename]],1),IF(ISBLANK(Employees[[#This Row],[Middlename]])," ","."))</f>
        <v>BUNGCASAN REGINALDO JR. B.</v>
      </c>
      <c r="C127" s="8" t="s">
        <v>636</v>
      </c>
      <c r="D127" s="8" t="s">
        <v>637</v>
      </c>
      <c r="E127" s="8" t="s">
        <v>145</v>
      </c>
      <c r="F127" s="8" t="s">
        <v>125</v>
      </c>
      <c r="G127" s="18" t="s">
        <v>1997</v>
      </c>
      <c r="H127" s="8" t="s">
        <v>141</v>
      </c>
      <c r="I127" s="8" t="b">
        <f>COUNTIF(Employees[Employee Name],Employees[[#This Row],[Employee Name]])&gt;1</f>
        <v>0</v>
      </c>
    </row>
    <row r="128" spans="1:9" ht="30" hidden="1" customHeight="1" x14ac:dyDescent="0.3">
      <c r="A128" s="44">
        <f>IF(ISBLANK(Employees[[#This Row],[Employee Name]]),"",A127+1)</f>
        <v>125</v>
      </c>
      <c r="B128" s="8" t="str">
        <f>CONCATENATE(Employees[[#This Row],[Lastname]]," ",Employees[[#This Row],[Firstname]], " ",LEFT(Employees[[#This Row],[Middlename]],1),IF(ISBLANK(Employees[[#This Row],[Middlename]])," ","."))</f>
        <v>BURAZON CARIDAD A.</v>
      </c>
      <c r="C128" s="8" t="s">
        <v>830</v>
      </c>
      <c r="D128" s="8" t="s">
        <v>831</v>
      </c>
      <c r="E128" s="8" t="s">
        <v>284</v>
      </c>
      <c r="F128" s="8" t="s">
        <v>832</v>
      </c>
      <c r="G128" s="8" t="s">
        <v>1997</v>
      </c>
      <c r="H128" s="8" t="s">
        <v>103</v>
      </c>
      <c r="I128" s="8" t="b">
        <f>COUNTIF(Employees[Employee Name],Employees[[#This Row],[Employee Name]])&gt;1</f>
        <v>0</v>
      </c>
    </row>
    <row r="129" spans="1:9" ht="30" hidden="1" customHeight="1" x14ac:dyDescent="0.3">
      <c r="A129" s="44">
        <f>IF(ISBLANK(Employees[[#This Row],[Employee Name]]),"",A128+1)</f>
        <v>126</v>
      </c>
      <c r="B129" s="8" t="str">
        <f>CONCATENATE(Employees[[#This Row],[Lastname]]," ",Employees[[#This Row],[Firstname]], " ",LEFT(Employees[[#This Row],[Middlename]],1),IF(ISBLANK(Employees[[#This Row],[Middlename]])," ","."))</f>
        <v>BUTALON DIANNE H.</v>
      </c>
      <c r="C129" s="8" t="s">
        <v>1408</v>
      </c>
      <c r="D129" s="8" t="s">
        <v>1409</v>
      </c>
      <c r="E129" s="8" t="s">
        <v>619</v>
      </c>
      <c r="F129" s="8" t="s">
        <v>1711</v>
      </c>
      <c r="G129" s="18" t="s">
        <v>1290</v>
      </c>
      <c r="H129" s="8" t="s">
        <v>97</v>
      </c>
      <c r="I129" s="8" t="b">
        <f>COUNTIF(Employees[Employee Name],Employees[[#This Row],[Employee Name]])&gt;1</f>
        <v>0</v>
      </c>
    </row>
    <row r="130" spans="1:9" ht="30" hidden="1" customHeight="1" x14ac:dyDescent="0.3">
      <c r="A130" s="44">
        <f>IF(ISBLANK(Employees[[#This Row],[Employee Name]]),"",A129+1)</f>
        <v>127</v>
      </c>
      <c r="B130" s="8" t="str">
        <f>CONCATENATE(Employees[[#This Row],[Lastname]]," ",Employees[[#This Row],[Firstname]], " ",LEFT(Employees[[#This Row],[Middlename]],1),IF(ISBLANK(Employees[[#This Row],[Middlename]])," ","."))</f>
        <v>CABANLIT ZOSIMA M.</v>
      </c>
      <c r="C130" s="8" t="s">
        <v>1410</v>
      </c>
      <c r="D130" s="8" t="s">
        <v>1411</v>
      </c>
      <c r="E130" s="8" t="s">
        <v>84</v>
      </c>
      <c r="F130" s="8" t="s">
        <v>1290</v>
      </c>
      <c r="G130" s="18" t="s">
        <v>1290</v>
      </c>
      <c r="H130" s="8" t="s">
        <v>590</v>
      </c>
      <c r="I130" s="8" t="b">
        <f>COUNTIF(Employees[Employee Name],Employees[[#This Row],[Employee Name]])&gt;1</f>
        <v>0</v>
      </c>
    </row>
    <row r="131" spans="1:9" ht="30" hidden="1" customHeight="1" x14ac:dyDescent="0.3">
      <c r="A131" s="44">
        <f>A129+1</f>
        <v>127</v>
      </c>
      <c r="B131" s="8" t="str">
        <f>CONCATENATE(Employees[[#This Row],[Lastname]]," ",Employees[[#This Row],[Firstname]], " ",LEFT(Employees[[#This Row],[Middlename]],1),IF(ISBLANK(Employees[[#This Row],[Middlename]])," ","."))</f>
        <v>TEAÑO ALEX V.</v>
      </c>
      <c r="C131" s="18" t="s">
        <v>2407</v>
      </c>
      <c r="D131" s="18" t="s">
        <v>1378</v>
      </c>
      <c r="E131" s="18" t="s">
        <v>2408</v>
      </c>
      <c r="F131" s="18" t="s">
        <v>1705</v>
      </c>
      <c r="G131" s="18" t="s">
        <v>1705</v>
      </c>
      <c r="H131" s="18" t="s">
        <v>135</v>
      </c>
      <c r="I131" s="8" t="b">
        <f>COUNTIF(Employees[Employee Name],Employees[[#This Row],[Employee Name]])&gt;1</f>
        <v>0</v>
      </c>
    </row>
    <row r="132" spans="1:9" ht="30" hidden="1" customHeight="1" x14ac:dyDescent="0.3">
      <c r="A132" s="44">
        <f>A129+1</f>
        <v>127</v>
      </c>
      <c r="B132" s="8" t="str">
        <f>CONCATENATE(Employees[[#This Row],[Lastname]]," ",Employees[[#This Row],[Firstname]], " ",LEFT(Employees[[#This Row],[Middlename]],1),IF(ISBLANK(Employees[[#This Row],[Middlename]])," ","."))</f>
        <v>CABASI JANN PAUL S.</v>
      </c>
      <c r="C132" s="18" t="s">
        <v>1516</v>
      </c>
      <c r="D132" s="18" t="s">
        <v>2404</v>
      </c>
      <c r="E132" s="18" t="s">
        <v>2405</v>
      </c>
      <c r="F132" s="18" t="s">
        <v>1705</v>
      </c>
      <c r="G132" s="18" t="s">
        <v>1705</v>
      </c>
      <c r="H132" s="18" t="s">
        <v>135</v>
      </c>
      <c r="I132" s="8" t="b">
        <f>COUNTIF(Employees[Employee Name],Employees[[#This Row],[Employee Name]])&gt;1</f>
        <v>0</v>
      </c>
    </row>
    <row r="133" spans="1:9" ht="30" hidden="1" customHeight="1" x14ac:dyDescent="0.3">
      <c r="A133" s="44">
        <f>IF(ISBLANK(Employees[[#This Row],[Employee Name]]),"",A130+1)</f>
        <v>128</v>
      </c>
      <c r="B133" s="8" t="str">
        <f>CONCATENATE(Employees[[#This Row],[Lastname]]," ",Employees[[#This Row],[Firstname]], " ",LEFT(Employees[[#This Row],[Middlename]],1),IF(ISBLANK(Employees[[#This Row],[Middlename]])," ","."))</f>
        <v>CABANTING AIRA P.</v>
      </c>
      <c r="C133" s="8" t="s">
        <v>1412</v>
      </c>
      <c r="D133" s="8" t="s">
        <v>1413</v>
      </c>
      <c r="E133" s="18" t="s">
        <v>579</v>
      </c>
      <c r="F133" s="8" t="s">
        <v>1704</v>
      </c>
      <c r="G133" s="18" t="s">
        <v>1290</v>
      </c>
      <c r="H133" s="8" t="s">
        <v>97</v>
      </c>
      <c r="I133" s="8" t="b">
        <f>COUNTIF(Employees[Employee Name],Employees[[#This Row],[Employee Name]])&gt;1</f>
        <v>0</v>
      </c>
    </row>
    <row r="134" spans="1:9" ht="30" hidden="1" customHeight="1" x14ac:dyDescent="0.3">
      <c r="A134" s="44">
        <f>IF(ISBLANK(Employees[[#This Row],[Employee Name]]),"",A133+1)</f>
        <v>129</v>
      </c>
      <c r="B134" s="8" t="str">
        <f>CONCATENATE(Employees[[#This Row],[Lastname]]," ",Employees[[#This Row],[Firstname]], " ",LEFT(Employees[[#This Row],[Middlename]],1),IF(ISBLANK(Employees[[#This Row],[Middlename]])," ","."))</f>
        <v>CACAO ANDREA F.</v>
      </c>
      <c r="C134" s="8" t="s">
        <v>235</v>
      </c>
      <c r="D134" s="8" t="s">
        <v>236</v>
      </c>
      <c r="E134" s="8" t="s">
        <v>237</v>
      </c>
      <c r="F134" s="8" t="s">
        <v>212</v>
      </c>
      <c r="G134" s="18" t="s">
        <v>1997</v>
      </c>
      <c r="H134" s="8" t="s">
        <v>213</v>
      </c>
      <c r="I134" s="8" t="b">
        <f>COUNTIF(Employees[Employee Name],Employees[[#This Row],[Employee Name]])&gt;1</f>
        <v>0</v>
      </c>
    </row>
    <row r="135" spans="1:9" ht="30" hidden="1" customHeight="1" x14ac:dyDescent="0.3">
      <c r="A135" s="44">
        <f>IF(ISBLANK(Employees[[#This Row],[Employee Name]]),"",A134+1)</f>
        <v>130</v>
      </c>
      <c r="B135" s="8" t="str">
        <f>CONCATENATE(Employees[[#This Row],[Lastname]]," ",Employees[[#This Row],[Firstname]], " ",LEFT(Employees[[#This Row],[Middlename]],1),IF(ISBLANK(Employees[[#This Row],[Middlename]])," ","."))</f>
        <v>CAGUICLA JO HAENA D.</v>
      </c>
      <c r="C135" s="8" t="s">
        <v>1414</v>
      </c>
      <c r="D135" s="8" t="s">
        <v>1415</v>
      </c>
      <c r="E135" s="8" t="s">
        <v>119</v>
      </c>
      <c r="F135" s="8" t="s">
        <v>1712</v>
      </c>
      <c r="G135" s="8" t="s">
        <v>1705</v>
      </c>
      <c r="H135" s="8"/>
      <c r="I135" s="8" t="b">
        <f>COUNTIF(Employees[Employee Name],Employees[[#This Row],[Employee Name]])&gt;1</f>
        <v>0</v>
      </c>
    </row>
    <row r="136" spans="1:9" ht="30" hidden="1" customHeight="1" x14ac:dyDescent="0.3">
      <c r="A136" s="44">
        <f>IF(ISBLANK(Employees[[#This Row],[Employee Name]]),"",A135+1)</f>
        <v>131</v>
      </c>
      <c r="B136" s="8" t="str">
        <f>CONCATENATE(Employees[[#This Row],[Lastname]]," ",Employees[[#This Row],[Firstname]], " ",LEFT(Employees[[#This Row],[Middlename]],1),IF(ISBLANK(Employees[[#This Row],[Middlename]])," ","."))</f>
        <v>CAGUITLA ELSA A.</v>
      </c>
      <c r="C136" s="8" t="s">
        <v>1416</v>
      </c>
      <c r="D136" s="8" t="s">
        <v>673</v>
      </c>
      <c r="E136" s="8" t="s">
        <v>284</v>
      </c>
      <c r="F136" s="8" t="s">
        <v>1290</v>
      </c>
      <c r="G136" s="18" t="s">
        <v>1290</v>
      </c>
      <c r="H136" s="8" t="s">
        <v>199</v>
      </c>
      <c r="I136" s="8" t="b">
        <f>COUNTIF(Employees[Employee Name],Employees[[#This Row],[Employee Name]])&gt;1</f>
        <v>0</v>
      </c>
    </row>
    <row r="137" spans="1:9" ht="30" hidden="1" customHeight="1" x14ac:dyDescent="0.3">
      <c r="A137" s="44">
        <f>IF(ISBLANK(Employees[[#This Row],[Employee Name]]),"",A136+1)</f>
        <v>132</v>
      </c>
      <c r="B137" s="8" t="str">
        <f>CONCATENATE(Employees[[#This Row],[Lastname]]," ",Employees[[#This Row],[Firstname]], " ",LEFT(Employees[[#This Row],[Middlename]],1),IF(ISBLANK(Employees[[#This Row],[Middlename]])," ","."))</f>
        <v>CAGUITLA GEMINIANO M.</v>
      </c>
      <c r="C137" s="8" t="s">
        <v>1416</v>
      </c>
      <c r="D137" s="8" t="s">
        <v>1417</v>
      </c>
      <c r="E137" s="8" t="s">
        <v>320</v>
      </c>
      <c r="F137" s="8" t="s">
        <v>1290</v>
      </c>
      <c r="G137" s="18" t="s">
        <v>1290</v>
      </c>
      <c r="H137" s="8" t="s">
        <v>289</v>
      </c>
      <c r="I137" s="8" t="b">
        <f>COUNTIF(Employees[Employee Name],Employees[[#This Row],[Employee Name]])&gt;1</f>
        <v>0</v>
      </c>
    </row>
    <row r="138" spans="1:9" ht="30" hidden="1" customHeight="1" x14ac:dyDescent="0.3">
      <c r="A138" s="44">
        <f>IF(ISBLANK(Employees[[#This Row],[Employee Name]]),"",A137+1)</f>
        <v>133</v>
      </c>
      <c r="B138" s="8" t="str">
        <f>CONCATENATE(Employees[[#This Row],[Lastname]]," ",Employees[[#This Row],[Firstname]], " ",LEFT(Employees[[#This Row],[Middlename]],1),IF(ISBLANK(Employees[[#This Row],[Middlename]])," ","."))</f>
        <v>CAJAS MINA H.</v>
      </c>
      <c r="C138" s="8" t="s">
        <v>1418</v>
      </c>
      <c r="D138" s="8" t="s">
        <v>1419</v>
      </c>
      <c r="E138" s="8" t="s">
        <v>1420</v>
      </c>
      <c r="F138" s="8" t="s">
        <v>1290</v>
      </c>
      <c r="G138" s="18" t="s">
        <v>1290</v>
      </c>
      <c r="H138" s="8" t="s">
        <v>199</v>
      </c>
      <c r="I138" s="8" t="b">
        <f>COUNTIF(Employees[Employee Name],Employees[[#This Row],[Employee Name]])&gt;1</f>
        <v>0</v>
      </c>
    </row>
    <row r="139" spans="1:9" ht="30" hidden="1" customHeight="1" x14ac:dyDescent="0.3">
      <c r="A139" s="44">
        <f>IF(ISBLANK(Employees[[#This Row],[Employee Name]]),"",A138+1)</f>
        <v>134</v>
      </c>
      <c r="B139" s="8" t="str">
        <f>CONCATENATE(Employees[[#This Row],[Lastname]]," ",Employees[[#This Row],[Firstname]], " ",LEFT(Employees[[#This Row],[Middlename]],1),IF(ISBLANK(Employees[[#This Row],[Middlename]])," ","."))</f>
        <v>CALANOG ALMA P.</v>
      </c>
      <c r="C139" s="8" t="s">
        <v>692</v>
      </c>
      <c r="D139" s="8" t="s">
        <v>87</v>
      </c>
      <c r="E139" s="8" t="s">
        <v>124</v>
      </c>
      <c r="F139" s="8" t="s">
        <v>125</v>
      </c>
      <c r="G139" s="18" t="s">
        <v>1997</v>
      </c>
      <c r="H139" s="8" t="s">
        <v>357</v>
      </c>
      <c r="I139" s="8" t="b">
        <f>COUNTIF(Employees[Employee Name],Employees[[#This Row],[Employee Name]])&gt;1</f>
        <v>0</v>
      </c>
    </row>
    <row r="140" spans="1:9" ht="30" hidden="1" customHeight="1" x14ac:dyDescent="0.3">
      <c r="A140" s="44">
        <f>IF(ISBLANK(Employees[[#This Row],[Employee Name]]),"",A139+1)</f>
        <v>135</v>
      </c>
      <c r="B140" s="8" t="str">
        <f>CONCATENATE(Employees[[#This Row],[Lastname]]," ",Employees[[#This Row],[Firstname]], " ",LEFT(Employees[[#This Row],[Middlename]],1),IF(ISBLANK(Employees[[#This Row],[Middlename]])," ","."))</f>
        <v>CALANOG EUGENE V.</v>
      </c>
      <c r="C140" s="8" t="s">
        <v>692</v>
      </c>
      <c r="D140" s="8" t="s">
        <v>1986</v>
      </c>
      <c r="E140" s="8" t="s">
        <v>345</v>
      </c>
      <c r="F140" s="8" t="s">
        <v>1987</v>
      </c>
      <c r="G140" s="18" t="s">
        <v>1997</v>
      </c>
      <c r="H140" s="8" t="s">
        <v>135</v>
      </c>
      <c r="I140" s="8" t="b">
        <f>COUNTIF(Employees[Employee Name],Employees[[#This Row],[Employee Name]])&gt;1</f>
        <v>0</v>
      </c>
    </row>
    <row r="141" spans="1:9" ht="30" hidden="1" customHeight="1" x14ac:dyDescent="0.3">
      <c r="A141" s="44">
        <f>IF(ISBLANK(Employees[[#This Row],[Employee Name]]),"",A140+1)</f>
        <v>136</v>
      </c>
      <c r="B141" s="8" t="str">
        <f>CONCATENATE(Employees[[#This Row],[Lastname]]," ",Employees[[#This Row],[Firstname]], " ",LEFT(Employees[[#This Row],[Middlename]],1),IF(ISBLANK(Employees[[#This Row],[Middlename]])," ","."))</f>
        <v>CAMERO PEDRITO C.</v>
      </c>
      <c r="C141" s="8" t="s">
        <v>2031</v>
      </c>
      <c r="D141" s="8" t="s">
        <v>2032</v>
      </c>
      <c r="E141" s="8" t="s">
        <v>134</v>
      </c>
      <c r="F141" s="8" t="s">
        <v>2033</v>
      </c>
      <c r="G141" s="8" t="s">
        <v>1290</v>
      </c>
      <c r="H141" s="8" t="s">
        <v>2034</v>
      </c>
      <c r="I141" s="8" t="b">
        <f>COUNTIF(Employees[Employee Name],Employees[[#This Row],[Employee Name]])&gt;1</f>
        <v>0</v>
      </c>
    </row>
    <row r="142" spans="1:9" ht="30" hidden="1" customHeight="1" x14ac:dyDescent="0.3">
      <c r="A142" s="44">
        <f>IF(ISBLANK(Employees[[#This Row],[Employee Name]]),"",A141+1)</f>
        <v>137</v>
      </c>
      <c r="B142" s="8" t="str">
        <f>CONCATENATE(Employees[[#This Row],[Lastname]]," ",Employees[[#This Row],[Firstname]], " ",LEFT(Employees[[#This Row],[Middlename]],1),IF(ISBLANK(Employees[[#This Row],[Middlename]])," ","."))</f>
        <v>CANDELARIA DANILO M.</v>
      </c>
      <c r="C142" s="8" t="s">
        <v>1293</v>
      </c>
      <c r="D142" s="8" t="s">
        <v>306</v>
      </c>
      <c r="E142" s="8" t="s">
        <v>84</v>
      </c>
      <c r="F142" s="8" t="s">
        <v>1294</v>
      </c>
      <c r="G142" s="8" t="s">
        <v>1997</v>
      </c>
      <c r="H142" s="8" t="s">
        <v>286</v>
      </c>
      <c r="I142" s="8" t="b">
        <f>COUNTIF(Employees[Employee Name],Employees[[#This Row],[Employee Name]])&gt;1</f>
        <v>0</v>
      </c>
    </row>
    <row r="143" spans="1:9" ht="30" hidden="1" customHeight="1" x14ac:dyDescent="0.3">
      <c r="A143" s="44">
        <f>IF(ISBLANK(Employees[[#This Row],[Employee Name]]),"",A142+1)</f>
        <v>138</v>
      </c>
      <c r="B143" s="8" t="str">
        <f>CONCATENATE(Employees[[#This Row],[Lastname]]," ",Employees[[#This Row],[Firstname]], " ",LEFT(Employees[[#This Row],[Middlename]],1),IF(ISBLANK(Employees[[#This Row],[Middlename]])," ","."))</f>
        <v>CAPUNO OLIVER M.</v>
      </c>
      <c r="C143" s="8" t="s">
        <v>847</v>
      </c>
      <c r="D143" s="8" t="s">
        <v>1421</v>
      </c>
      <c r="E143" s="8" t="s">
        <v>84</v>
      </c>
      <c r="F143" s="8" t="s">
        <v>1290</v>
      </c>
      <c r="G143" s="18" t="s">
        <v>1290</v>
      </c>
      <c r="H143" s="8" t="s">
        <v>1713</v>
      </c>
      <c r="I143" s="8" t="b">
        <f>COUNTIF(Employees[Employee Name],Employees[[#This Row],[Employee Name]])&gt;1</f>
        <v>0</v>
      </c>
    </row>
    <row r="144" spans="1:9" ht="30" hidden="1" customHeight="1" x14ac:dyDescent="0.3">
      <c r="A144" s="44">
        <f>IF(ISBLANK(Employees[[#This Row],[Employee Name]]),"",A143+1)</f>
        <v>139</v>
      </c>
      <c r="B144" s="8" t="str">
        <f>CONCATENATE(Employees[[#This Row],[Lastname]]," ",Employees[[#This Row],[Firstname]], " ",LEFT(Employees[[#This Row],[Middlename]],1),IF(ISBLANK(Employees[[#This Row],[Middlename]])," ","."))</f>
        <v>CAPUPUS LIZA FE F.</v>
      </c>
      <c r="C144" s="8" t="s">
        <v>1322</v>
      </c>
      <c r="D144" s="8" t="s">
        <v>1323</v>
      </c>
      <c r="E144" s="8" t="s">
        <v>1324</v>
      </c>
      <c r="F144" s="8" t="s">
        <v>1325</v>
      </c>
      <c r="G144" s="18" t="s">
        <v>1997</v>
      </c>
      <c r="H144" s="8" t="s">
        <v>135</v>
      </c>
      <c r="I144" s="8" t="b">
        <f>COUNTIF(Employees[Employee Name],Employees[[#This Row],[Employee Name]])&gt;1</f>
        <v>0</v>
      </c>
    </row>
    <row r="145" spans="1:9" ht="30" hidden="1" customHeight="1" x14ac:dyDescent="0.3">
      <c r="A145" s="44">
        <f>IF(ISBLANK(Employees[[#This Row],[Employee Name]]),"",A144+1)</f>
        <v>140</v>
      </c>
      <c r="B145" s="8" t="str">
        <f>CONCATENATE(Employees[[#This Row],[Lastname]]," ",Employees[[#This Row],[Firstname]], " ",LEFT(Employees[[#This Row],[Middlename]],1),IF(ISBLANK(Employees[[#This Row],[Middlename]])," ","."))</f>
        <v>CARAAN ANNABELLE F.</v>
      </c>
      <c r="C145" s="8" t="s">
        <v>652</v>
      </c>
      <c r="D145" s="8" t="s">
        <v>653</v>
      </c>
      <c r="E145" s="8" t="s">
        <v>237</v>
      </c>
      <c r="F145" s="8" t="s">
        <v>654</v>
      </c>
      <c r="G145" s="8" t="s">
        <v>1997</v>
      </c>
      <c r="H145" s="8" t="s">
        <v>463</v>
      </c>
      <c r="I145" s="8" t="b">
        <f>COUNTIF(Employees[Employee Name],Employees[[#This Row],[Employee Name]])&gt;1</f>
        <v>0</v>
      </c>
    </row>
    <row r="146" spans="1:9" ht="30" hidden="1" customHeight="1" x14ac:dyDescent="0.3">
      <c r="A146" s="44">
        <f>IF(ISBLANK(Employees[[#This Row],[Employee Name]]),"",A145+1)</f>
        <v>141</v>
      </c>
      <c r="B146" s="8" t="str">
        <f>CONCATENATE(Employees[[#This Row],[Lastname]]," ",Employees[[#This Row],[Firstname]], " ",LEFT(Employees[[#This Row],[Middlename]],1),IF(ISBLANK(Employees[[#This Row],[Middlename]])," ","."))</f>
        <v>CARAAN FELIX M.</v>
      </c>
      <c r="C146" s="8" t="s">
        <v>652</v>
      </c>
      <c r="D146" s="8" t="s">
        <v>568</v>
      </c>
      <c r="E146" s="8" t="s">
        <v>84</v>
      </c>
      <c r="F146" s="8" t="s">
        <v>198</v>
      </c>
      <c r="G146" s="18" t="s">
        <v>1997</v>
      </c>
      <c r="H146" s="8" t="s">
        <v>590</v>
      </c>
      <c r="I146" s="8" t="b">
        <f>COUNTIF(Employees[Employee Name],Employees[[#This Row],[Employee Name]])&gt;1</f>
        <v>0</v>
      </c>
    </row>
    <row r="147" spans="1:9" ht="30" hidden="1" customHeight="1" x14ac:dyDescent="0.3">
      <c r="A147" s="44">
        <f>IF(ISBLANK(Employees[[#This Row],[Employee Name]]),"",A146+1)</f>
        <v>142</v>
      </c>
      <c r="B147" s="8" t="str">
        <f>CONCATENATE(Employees[[#This Row],[Lastname]]," ",Employees[[#This Row],[Firstname]], " ",LEFT(Employees[[#This Row],[Middlename]],1),IF(ISBLANK(Employees[[#This Row],[Middlename]])," ","."))</f>
        <v>CARAAN JOSEPHINE M.</v>
      </c>
      <c r="C147" s="18" t="s">
        <v>652</v>
      </c>
      <c r="D147" s="18" t="s">
        <v>406</v>
      </c>
      <c r="E147" s="18" t="s">
        <v>84</v>
      </c>
      <c r="F147" s="18" t="s">
        <v>832</v>
      </c>
      <c r="G147" s="8"/>
      <c r="H147" s="18" t="s">
        <v>103</v>
      </c>
      <c r="I147" s="8" t="b">
        <f>COUNTIF(Employees[Employee Name],Employees[[#This Row],[Employee Name]])&gt;1</f>
        <v>0</v>
      </c>
    </row>
    <row r="148" spans="1:9" ht="30" hidden="1" customHeight="1" x14ac:dyDescent="0.3">
      <c r="A148" s="44">
        <f>IF(ISBLANK(Employees[[#This Row],[Employee Name]]),"",A147+1)</f>
        <v>143</v>
      </c>
      <c r="B148" s="8" t="str">
        <f>CONCATENATE(Employees[[#This Row],[Lastname]]," ",Employees[[#This Row],[Firstname]], " ",LEFT(Employees[[#This Row],[Middlename]],1),IF(ISBLANK(Employees[[#This Row],[Middlename]])," ","."))</f>
        <v>CARLITO ELENA M.</v>
      </c>
      <c r="C148" s="8" t="s">
        <v>1422</v>
      </c>
      <c r="D148" s="8" t="s">
        <v>1423</v>
      </c>
      <c r="E148" s="8" t="s">
        <v>560</v>
      </c>
      <c r="F148" s="8" t="s">
        <v>1290</v>
      </c>
      <c r="G148" s="18" t="s">
        <v>1290</v>
      </c>
      <c r="H148" s="8" t="s">
        <v>97</v>
      </c>
      <c r="I148" s="8" t="b">
        <f>COUNTIF(Employees[Employee Name],Employees[[#This Row],[Employee Name]])&gt;1</f>
        <v>0</v>
      </c>
    </row>
    <row r="149" spans="1:9" ht="30" hidden="1" customHeight="1" x14ac:dyDescent="0.3">
      <c r="A149" s="44">
        <f>IF(ISBLANK(Employees[[#This Row],[Employee Name]]),"",A148+1)</f>
        <v>144</v>
      </c>
      <c r="B149" s="8" t="str">
        <f>CONCATENATE(Employees[[#This Row],[Lastname]]," ",Employees[[#This Row],[Firstname]], " ",LEFT(Employees[[#This Row],[Middlename]],1),IF(ISBLANK(Employees[[#This Row],[Middlename]])," ","."))</f>
        <v>CARMONA REMY M.</v>
      </c>
      <c r="C149" s="8" t="s">
        <v>1346</v>
      </c>
      <c r="D149" s="8" t="s">
        <v>1347</v>
      </c>
      <c r="E149" s="8" t="s">
        <v>84</v>
      </c>
      <c r="F149" s="8" t="s">
        <v>125</v>
      </c>
      <c r="G149" s="18" t="s">
        <v>1997</v>
      </c>
      <c r="H149" s="8" t="s">
        <v>361</v>
      </c>
      <c r="I149" s="8" t="b">
        <f>COUNTIF(Employees[Employee Name],Employees[[#This Row],[Employee Name]])&gt;1</f>
        <v>0</v>
      </c>
    </row>
    <row r="150" spans="1:9" ht="30" hidden="1" customHeight="1" x14ac:dyDescent="0.3">
      <c r="A150" s="44">
        <f>IF(ISBLANK(Employees[[#This Row],[Employee Name]]),"",A149+1)</f>
        <v>145</v>
      </c>
      <c r="B150" s="8" t="str">
        <f>CONCATENATE(Employees[[#This Row],[Lastname]]," ",Employees[[#This Row],[Firstname]], " ",LEFT(Employees[[#This Row],[Middlename]],1),IF(ISBLANK(Employees[[#This Row],[Middlename]])," ","."))</f>
        <v>CASTILLO FLORDELIZA T.</v>
      </c>
      <c r="C150" s="8" t="s">
        <v>584</v>
      </c>
      <c r="D150" s="8" t="s">
        <v>353</v>
      </c>
      <c r="E150" s="8" t="s">
        <v>802</v>
      </c>
      <c r="F150" s="8" t="s">
        <v>585</v>
      </c>
      <c r="G150" s="18" t="s">
        <v>1997</v>
      </c>
      <c r="H150" s="8" t="s">
        <v>366</v>
      </c>
      <c r="I150" s="8" t="b">
        <f>COUNTIF(Employees[Employee Name],Employees[[#This Row],[Employee Name]])&gt;1</f>
        <v>0</v>
      </c>
    </row>
    <row r="151" spans="1:9" ht="30" hidden="1" customHeight="1" x14ac:dyDescent="0.3">
      <c r="A151" s="44">
        <f>IF(ISBLANK(Employees[[#This Row],[Employee Name]]),"",A150+1)</f>
        <v>146</v>
      </c>
      <c r="B151" s="8" t="str">
        <f>CONCATENATE(Employees[[#This Row],[Lastname]]," ",Employees[[#This Row],[Firstname]], " ",LEFT(Employees[[#This Row],[Middlename]],1),IF(ISBLANK(Employees[[#This Row],[Middlename]])," ","."))</f>
        <v xml:space="preserve">CASTILLO ROBENSON  </v>
      </c>
      <c r="C151" s="8" t="s">
        <v>584</v>
      </c>
      <c r="D151" s="8" t="s">
        <v>1424</v>
      </c>
      <c r="E151" s="8"/>
      <c r="F151" s="8" t="s">
        <v>1290</v>
      </c>
      <c r="G151" s="18" t="s">
        <v>1290</v>
      </c>
      <c r="H151" s="8" t="s">
        <v>289</v>
      </c>
      <c r="I151" s="8" t="b">
        <f>COUNTIF(Employees[Employee Name],Employees[[#This Row],[Employee Name]])&gt;1</f>
        <v>0</v>
      </c>
    </row>
    <row r="152" spans="1:9" ht="30" hidden="1" customHeight="1" x14ac:dyDescent="0.3">
      <c r="A152" s="44">
        <f>IF(ISBLANK(Employees[[#This Row],[Employee Name]]),"",A151+1)</f>
        <v>147</v>
      </c>
      <c r="B152" s="8" t="str">
        <f>CONCATENATE(Employees[[#This Row],[Lastname]]," ",Employees[[#This Row],[Firstname]], " ",LEFT(Employees[[#This Row],[Middlename]],1),IF(ISBLANK(Employees[[#This Row],[Middlename]])," ","."))</f>
        <v>CASTRO VIVIAN A.</v>
      </c>
      <c r="C152" s="8" t="s">
        <v>1983</v>
      </c>
      <c r="D152" s="8" t="s">
        <v>1984</v>
      </c>
      <c r="E152" s="8" t="s">
        <v>1280</v>
      </c>
      <c r="F152" s="8" t="s">
        <v>96</v>
      </c>
      <c r="G152" s="8" t="s">
        <v>1997</v>
      </c>
      <c r="H152" s="8" t="s">
        <v>97</v>
      </c>
      <c r="I152" s="8" t="b">
        <f>COUNTIF(Employees[Employee Name],Employees[[#This Row],[Employee Name]])&gt;1</f>
        <v>0</v>
      </c>
    </row>
    <row r="153" spans="1:9" ht="30" hidden="1" customHeight="1" x14ac:dyDescent="0.3">
      <c r="A153" s="44">
        <f>A151+1</f>
        <v>147</v>
      </c>
      <c r="B153" s="8" t="str">
        <f>CONCATENATE(Employees[[#This Row],[Lastname]]," ",Employees[[#This Row],[Firstname]], " ",LEFT(Employees[[#This Row],[Middlename]],1),IF(ISBLANK(Employees[[#This Row],[Middlename]])," ","."))</f>
        <v xml:space="preserve">BESAS TRECIA JOY  </v>
      </c>
      <c r="C153" s="18" t="s">
        <v>2410</v>
      </c>
      <c r="D153" s="18" t="s">
        <v>2411</v>
      </c>
      <c r="E153" s="8"/>
      <c r="F153" s="18" t="s">
        <v>2412</v>
      </c>
      <c r="G153" s="8"/>
      <c r="H153" s="8"/>
      <c r="I153" s="8" t="b">
        <f>COUNTIF(Employees[Employee Name],Employees[[#This Row],[Employee Name]])&gt;1</f>
        <v>0</v>
      </c>
    </row>
    <row r="154" spans="1:9" ht="30" hidden="1" customHeight="1" x14ac:dyDescent="0.3">
      <c r="A154" s="44">
        <f>IF(ISBLANK(Employees[[#This Row],[Employee Name]]),"",A152+1)</f>
        <v>148</v>
      </c>
      <c r="B154" s="8" t="str">
        <f>CONCATENATE(Employees[[#This Row],[Lastname]]," ",Employees[[#This Row],[Firstname]], " ",LEFT(Employees[[#This Row],[Middlename]],1),IF(ISBLANK(Employees[[#This Row],[Middlename]])," ","."))</f>
        <v>CAUSAREN JOHN ROBERT C.</v>
      </c>
      <c r="C154" s="18" t="s">
        <v>2249</v>
      </c>
      <c r="D154" s="18" t="s">
        <v>2250</v>
      </c>
      <c r="E154" s="18" t="s">
        <v>134</v>
      </c>
      <c r="F154" s="18" t="s">
        <v>685</v>
      </c>
      <c r="G154" s="8"/>
      <c r="H154" s="18" t="s">
        <v>135</v>
      </c>
      <c r="I154" s="8" t="b">
        <f>COUNTIF(Employees[Employee Name],Employees[[#This Row],[Employee Name]])&gt;1</f>
        <v>0</v>
      </c>
    </row>
    <row r="155" spans="1:9" ht="30" hidden="1" customHeight="1" x14ac:dyDescent="0.3">
      <c r="A155" s="44">
        <f>IF(ISBLANK(Employees[[#This Row],[Employee Name]]),"",A154+1)</f>
        <v>149</v>
      </c>
      <c r="B155" s="8" t="str">
        <f>CONCATENATE(Employees[[#This Row],[Lastname]]," ",Employees[[#This Row],[Firstname]], " ",LEFT(Employees[[#This Row],[Middlename]],1),IF(ISBLANK(Employees[[#This Row],[Middlename]])," ","."))</f>
        <v>CESICAR JOCHELLE JOAN S.</v>
      </c>
      <c r="C155" s="8" t="s">
        <v>1425</v>
      </c>
      <c r="D155" s="8" t="s">
        <v>1426</v>
      </c>
      <c r="E155" s="8" t="s">
        <v>1427</v>
      </c>
      <c r="F155" s="8" t="s">
        <v>1290</v>
      </c>
      <c r="G155" s="18" t="s">
        <v>1290</v>
      </c>
      <c r="H155" s="8" t="s">
        <v>1714</v>
      </c>
      <c r="I155" s="8" t="b">
        <f>COUNTIF(Employees[Employee Name],Employees[[#This Row],[Employee Name]])&gt;1</f>
        <v>0</v>
      </c>
    </row>
    <row r="156" spans="1:9" ht="30" hidden="1" customHeight="1" x14ac:dyDescent="0.3">
      <c r="A156" s="44">
        <f>IF(ISBLANK(Employees[[#This Row],[Employee Name]]),"",A155+1)</f>
        <v>150</v>
      </c>
      <c r="B156" s="8" t="str">
        <f>CONCATENATE(Employees[[#This Row],[Lastname]]," ",Employees[[#This Row],[Firstname]], " ",LEFT(Employees[[#This Row],[Middlename]],1),IF(ISBLANK(Employees[[#This Row],[Middlename]])," ","."))</f>
        <v>CHACON ELISA G.</v>
      </c>
      <c r="C156" s="8" t="s">
        <v>372</v>
      </c>
      <c r="D156" s="8" t="s">
        <v>373</v>
      </c>
      <c r="E156" s="8" t="s">
        <v>218</v>
      </c>
      <c r="F156" s="8" t="s">
        <v>374</v>
      </c>
      <c r="G156" s="18" t="s">
        <v>1997</v>
      </c>
      <c r="H156" s="8" t="s">
        <v>366</v>
      </c>
      <c r="I156" s="8" t="b">
        <f>COUNTIF(Employees[Employee Name],Employees[[#This Row],[Employee Name]])&gt;1</f>
        <v>0</v>
      </c>
    </row>
    <row r="157" spans="1:9" ht="30" hidden="1" customHeight="1" x14ac:dyDescent="0.3">
      <c r="A157" s="44">
        <f>IF(ISBLANK(Employees[[#This Row],[Employee Name]]),"",A156+1)</f>
        <v>151</v>
      </c>
      <c r="B157" s="8" t="str">
        <f>CONCATENATE(Employees[[#This Row],[Lastname]]," ",Employees[[#This Row],[Firstname]], " ",LEFT(Employees[[#This Row],[Middlename]],1),IF(ISBLANK(Employees[[#This Row],[Middlename]])," ","."))</f>
        <v>CHANGCO KATHLEEN CARLA F.</v>
      </c>
      <c r="C157" s="8" t="s">
        <v>1428</v>
      </c>
      <c r="D157" s="8" t="s">
        <v>1429</v>
      </c>
      <c r="E157" s="8" t="s">
        <v>1430</v>
      </c>
      <c r="F157" s="8" t="s">
        <v>1711</v>
      </c>
      <c r="G157" s="18" t="s">
        <v>1290</v>
      </c>
      <c r="H157" s="8" t="s">
        <v>135</v>
      </c>
      <c r="I157" s="8" t="b">
        <f>COUNTIF(Employees[Employee Name],Employees[[#This Row],[Employee Name]])&gt;1</f>
        <v>0</v>
      </c>
    </row>
    <row r="158" spans="1:9" ht="30" hidden="1" customHeight="1" x14ac:dyDescent="0.3">
      <c r="A158" s="44">
        <f>IF(ISBLANK(Employees[[#This Row],[Employee Name]]),"",A157+1)</f>
        <v>152</v>
      </c>
      <c r="B158" s="8" t="str">
        <f>CONCATENATE(Employees[[#This Row],[Lastname]]," ",Employees[[#This Row],[Firstname]], " ",LEFT(Employees[[#This Row],[Middlename]],1),IF(ISBLANK(Employees[[#This Row],[Middlename]])," ","."))</f>
        <v>COLETO ASHLEY M.</v>
      </c>
      <c r="C158" s="8" t="s">
        <v>888</v>
      </c>
      <c r="D158" s="8" t="s">
        <v>1431</v>
      </c>
      <c r="E158" s="8" t="s">
        <v>84</v>
      </c>
      <c r="F158" s="8" t="s">
        <v>1290</v>
      </c>
      <c r="G158" s="18" t="s">
        <v>1290</v>
      </c>
      <c r="H158" s="8" t="s">
        <v>1715</v>
      </c>
      <c r="I158" s="8" t="b">
        <f>COUNTIF(Employees[Employee Name],Employees[[#This Row],[Employee Name]])&gt;1</f>
        <v>0</v>
      </c>
    </row>
    <row r="159" spans="1:9" ht="30" hidden="1" customHeight="1" x14ac:dyDescent="0.3">
      <c r="A159" s="44">
        <f>IF(ISBLANK(Employees[[#This Row],[Employee Name]]),"",A158+1)</f>
        <v>153</v>
      </c>
      <c r="B159" s="8" t="str">
        <f>CONCATENATE(Employees[[#This Row],[Lastname]]," ",Employees[[#This Row],[Firstname]], " ",LEFT(Employees[[#This Row],[Middlename]],1),IF(ISBLANK(Employees[[#This Row],[Middlename]])," ","."))</f>
        <v>COLETO HANY ROY D.</v>
      </c>
      <c r="C159" s="8" t="s">
        <v>888</v>
      </c>
      <c r="D159" s="8" t="s">
        <v>889</v>
      </c>
      <c r="E159" s="8" t="s">
        <v>1328</v>
      </c>
      <c r="F159" s="8" t="s">
        <v>890</v>
      </c>
      <c r="G159" s="8" t="s">
        <v>1997</v>
      </c>
      <c r="H159" s="8" t="s">
        <v>97</v>
      </c>
      <c r="I159" s="8" t="b">
        <f>COUNTIF(Employees[Employee Name],Employees[[#This Row],[Employee Name]])&gt;1</f>
        <v>0</v>
      </c>
    </row>
    <row r="160" spans="1:9" ht="30" hidden="1" customHeight="1" x14ac:dyDescent="0.3">
      <c r="A160" s="44">
        <f>IF(ISBLANK(Employees[[#This Row],[Employee Name]]),"",A159+1)</f>
        <v>154</v>
      </c>
      <c r="B160" s="8" t="str">
        <f>CONCATENATE(Employees[[#This Row],[Lastname]]," ",Employees[[#This Row],[Firstname]], " ",LEFT(Employees[[#This Row],[Middlename]],1),IF(ISBLANK(Employees[[#This Row],[Middlename]])," ","."))</f>
        <v>CASI BRYAN C.</v>
      </c>
      <c r="C160" s="18" t="s">
        <v>2343</v>
      </c>
      <c r="D160" s="18" t="s">
        <v>2344</v>
      </c>
      <c r="E160" s="18" t="s">
        <v>2345</v>
      </c>
      <c r="F160" s="18" t="s">
        <v>1705</v>
      </c>
      <c r="G160" s="18" t="s">
        <v>1705</v>
      </c>
      <c r="H160" s="18" t="s">
        <v>152</v>
      </c>
      <c r="I160" s="8" t="b">
        <f>COUNTIF(Employees[Employee Name],Employees[[#This Row],[Employee Name]])&gt;1</f>
        <v>0</v>
      </c>
    </row>
    <row r="161" spans="1:9" ht="30" hidden="1" customHeight="1" x14ac:dyDescent="0.3">
      <c r="A161" s="44">
        <f>IF(ISBLANK(Employees[[#This Row],[Employee Name]]),"",A160+1)</f>
        <v>155</v>
      </c>
      <c r="B161" s="8" t="str">
        <f>CONCATENATE(Employees[[#This Row],[Lastname]]," ",Employees[[#This Row],[Firstname]], " ",LEFT(Employees[[#This Row],[Middlename]],1),IF(ISBLANK(Employees[[#This Row],[Middlename]])," ","."))</f>
        <v>CONSTANTE FLORAVILLA R.</v>
      </c>
      <c r="C161" s="8" t="s">
        <v>1073</v>
      </c>
      <c r="D161" s="8" t="s">
        <v>1074</v>
      </c>
      <c r="E161" s="8" t="s">
        <v>1075</v>
      </c>
      <c r="F161" s="8" t="s">
        <v>212</v>
      </c>
      <c r="G161" s="18" t="s">
        <v>1997</v>
      </c>
      <c r="H161" s="8" t="s">
        <v>213</v>
      </c>
      <c r="I161" s="8" t="b">
        <f>COUNTIF(Employees[Employee Name],Employees[[#This Row],[Employee Name]])&gt;1</f>
        <v>0</v>
      </c>
    </row>
    <row r="162" spans="1:9" ht="30" hidden="1" customHeight="1" x14ac:dyDescent="0.3">
      <c r="A162" s="44">
        <f>IF(ISBLANK(Employees[[#This Row],[Employee Name]]),"",A161+1)</f>
        <v>156</v>
      </c>
      <c r="B162" s="8" t="str">
        <f>CONCATENATE(Employees[[#This Row],[Lastname]]," ",Employees[[#This Row],[Firstname]], " ",LEFT(Employees[[#This Row],[Middlename]],1),IF(ISBLANK(Employees[[#This Row],[Middlename]])," ","."))</f>
        <v>CONSTANTE HERBERT F.</v>
      </c>
      <c r="C162" s="18" t="s">
        <v>1073</v>
      </c>
      <c r="D162" s="18" t="s">
        <v>1442</v>
      </c>
      <c r="E162" s="18" t="s">
        <v>237</v>
      </c>
      <c r="F162" s="18" t="s">
        <v>1705</v>
      </c>
      <c r="G162" s="8"/>
      <c r="H162" s="18" t="s">
        <v>152</v>
      </c>
      <c r="I162" s="8" t="b">
        <f>COUNTIF(Employees[Employee Name],Employees[[#This Row],[Employee Name]])&gt;1</f>
        <v>0</v>
      </c>
    </row>
    <row r="163" spans="1:9" ht="30" hidden="1" customHeight="1" x14ac:dyDescent="0.3">
      <c r="A163" s="44">
        <f>IF(ISBLANK(Employees[[#This Row],[Employee Name]]),"",A162+1)</f>
        <v>157</v>
      </c>
      <c r="B163" s="8" t="str">
        <f>CONCATENATE(Employees[[#This Row],[Lastname]]," ",Employees[[#This Row],[Firstname]], " ",LEFT(Employees[[#This Row],[Middlename]],1),IF(ISBLANK(Employees[[#This Row],[Middlename]])," ","."))</f>
        <v>CONTEMPRATO JOHANES D.</v>
      </c>
      <c r="C163" s="18" t="s">
        <v>2228</v>
      </c>
      <c r="D163" s="18" t="s">
        <v>2229</v>
      </c>
      <c r="E163" s="18" t="s">
        <v>119</v>
      </c>
      <c r="F163" s="18" t="s">
        <v>2230</v>
      </c>
      <c r="G163" s="8"/>
      <c r="H163" s="18" t="s">
        <v>2054</v>
      </c>
      <c r="I163" s="8" t="b">
        <f>COUNTIF(Employees[Employee Name],Employees[[#This Row],[Employee Name]])&gt;1</f>
        <v>0</v>
      </c>
    </row>
    <row r="164" spans="1:9" ht="30" hidden="1" customHeight="1" x14ac:dyDescent="0.3">
      <c r="A164" s="44">
        <f>IF(ISBLANK(Employees[[#This Row],[Employee Name]]),"",A163+1)</f>
        <v>158</v>
      </c>
      <c r="B164" s="8" t="str">
        <f>CONCATENATE(Employees[[#This Row],[Lastname]]," ",Employees[[#This Row],[Firstname]], " ",LEFT(Employees[[#This Row],[Middlename]],1),IF(ISBLANK(Employees[[#This Row],[Middlename]])," ","."))</f>
        <v>CONTRERAS ALEJANDRO M.</v>
      </c>
      <c r="C164" s="8" t="s">
        <v>1327</v>
      </c>
      <c r="D164" s="8" t="s">
        <v>1432</v>
      </c>
      <c r="E164" s="8" t="s">
        <v>84</v>
      </c>
      <c r="F164" s="8" t="s">
        <v>1290</v>
      </c>
      <c r="G164" s="18" t="s">
        <v>1290</v>
      </c>
      <c r="H164" s="8" t="s">
        <v>199</v>
      </c>
      <c r="I164" s="8" t="b">
        <f>COUNTIF(Employees[Employee Name],Employees[[#This Row],[Employee Name]])&gt;1</f>
        <v>0</v>
      </c>
    </row>
    <row r="165" spans="1:9" ht="30" hidden="1" customHeight="1" x14ac:dyDescent="0.3">
      <c r="A165" s="44">
        <f>IF(ISBLANK(Employees[[#This Row],[Employee Name]]),"",A164+1)</f>
        <v>159</v>
      </c>
      <c r="B165" s="8" t="str">
        <f>CONCATENATE(Employees[[#This Row],[Lastname]]," ",Employees[[#This Row],[Firstname]], " ",LEFT(Employees[[#This Row],[Middlename]],1),IF(ISBLANK(Employees[[#This Row],[Middlename]])," ","."))</f>
        <v>CONTRERAS ALLAN B.</v>
      </c>
      <c r="C165" s="8" t="s">
        <v>1327</v>
      </c>
      <c r="D165" s="8" t="s">
        <v>1433</v>
      </c>
      <c r="E165" s="8" t="s">
        <v>145</v>
      </c>
      <c r="F165" s="8" t="s">
        <v>1290</v>
      </c>
      <c r="G165" s="18" t="s">
        <v>1290</v>
      </c>
      <c r="H165" s="8" t="s">
        <v>199</v>
      </c>
      <c r="I165" s="8" t="b">
        <f>COUNTIF(Employees[Employee Name],Employees[[#This Row],[Employee Name]])&gt;1</f>
        <v>0</v>
      </c>
    </row>
    <row r="166" spans="1:9" ht="30" hidden="1" customHeight="1" x14ac:dyDescent="0.3">
      <c r="A166" s="44">
        <f>IF(ISBLANK(Employees[[#This Row],[Employee Name]]),"",A165+1)</f>
        <v>160</v>
      </c>
      <c r="B166" s="8" t="str">
        <f>CONCATENATE(Employees[[#This Row],[Lastname]]," ",Employees[[#This Row],[Firstname]], " ",LEFT(Employees[[#This Row],[Middlename]],1),IF(ISBLANK(Employees[[#This Row],[Middlename]])," ","."))</f>
        <v>CONTRERAS SARAH JANE P.</v>
      </c>
      <c r="C166" s="8" t="s">
        <v>1327</v>
      </c>
      <c r="D166" s="8" t="s">
        <v>1434</v>
      </c>
      <c r="E166" s="8" t="s">
        <v>124</v>
      </c>
      <c r="F166" s="8" t="s">
        <v>1290</v>
      </c>
      <c r="G166" s="18" t="s">
        <v>1290</v>
      </c>
      <c r="H166" s="8" t="s">
        <v>1703</v>
      </c>
      <c r="I166" s="8" t="b">
        <f>COUNTIF(Employees[Employee Name],Employees[[#This Row],[Employee Name]])&gt;1</f>
        <v>0</v>
      </c>
    </row>
    <row r="167" spans="1:9" ht="30" hidden="1" customHeight="1" x14ac:dyDescent="0.3">
      <c r="A167" s="44">
        <f>IF(ISBLANK(Employees[[#This Row],[Employee Name]]),"",A166+1)</f>
        <v>161</v>
      </c>
      <c r="B167" s="8" t="str">
        <f>CONCATENATE(Employees[[#This Row],[Lastname]]," ",Employees[[#This Row],[Firstname]], " ",LEFT(Employees[[#This Row],[Middlename]],1),IF(ISBLANK(Employees[[#This Row],[Middlename]])," ","."))</f>
        <v>CORTADO JOEL B.</v>
      </c>
      <c r="C167" s="8" t="s">
        <v>1435</v>
      </c>
      <c r="D167" s="8" t="s">
        <v>790</v>
      </c>
      <c r="E167" s="8" t="s">
        <v>145</v>
      </c>
      <c r="F167" s="8" t="s">
        <v>1290</v>
      </c>
      <c r="G167" s="18" t="s">
        <v>1290</v>
      </c>
      <c r="H167" s="8" t="s">
        <v>199</v>
      </c>
      <c r="I167" s="8" t="b">
        <f>COUNTIF(Employees[Employee Name],Employees[[#This Row],[Employee Name]])&gt;1</f>
        <v>0</v>
      </c>
    </row>
    <row r="168" spans="1:9" ht="30" hidden="1" customHeight="1" x14ac:dyDescent="0.3">
      <c r="A168" s="44">
        <f>IF(ISBLANK(Employees[[#This Row],[Employee Name]]),"",A167+1)</f>
        <v>162</v>
      </c>
      <c r="B168" s="8" t="str">
        <f>CONCATENATE(Employees[[#This Row],[Lastname]]," ",Employees[[#This Row],[Firstname]], " ",LEFT(Employees[[#This Row],[Middlename]],1),IF(ISBLANK(Employees[[#This Row],[Middlename]])," ","."))</f>
        <v>CORTEZ CHERIELYN B.</v>
      </c>
      <c r="C168" s="18" t="s">
        <v>239</v>
      </c>
      <c r="D168" s="18" t="s">
        <v>2184</v>
      </c>
      <c r="E168" s="18" t="s">
        <v>145</v>
      </c>
      <c r="F168" s="18" t="s">
        <v>2185</v>
      </c>
      <c r="G168" s="8"/>
      <c r="H168" s="18" t="s">
        <v>2186</v>
      </c>
      <c r="I168" s="8" t="b">
        <f>COUNTIF(Employees[Employee Name],Employees[[#This Row],[Employee Name]])&gt;1</f>
        <v>0</v>
      </c>
    </row>
    <row r="169" spans="1:9" ht="30" hidden="1" customHeight="1" x14ac:dyDescent="0.3">
      <c r="A169" s="44">
        <f>IF(ISBLANK(Employees[[#This Row],[Employee Name]]),"",A168+1)</f>
        <v>163</v>
      </c>
      <c r="B169" s="8" t="str">
        <f>CONCATENATE(Employees[[#This Row],[Lastname]]," ",Employees[[#This Row],[Firstname]], " ",LEFT(Employees[[#This Row],[Middlename]],1),IF(ISBLANK(Employees[[#This Row],[Middlename]])," ","."))</f>
        <v>CORTEZ FIDELA B.</v>
      </c>
      <c r="C169" s="8" t="s">
        <v>239</v>
      </c>
      <c r="D169" s="8" t="s">
        <v>240</v>
      </c>
      <c r="E169" s="8" t="s">
        <v>145</v>
      </c>
      <c r="F169" s="18" t="s">
        <v>198</v>
      </c>
      <c r="G169" s="18" t="s">
        <v>1997</v>
      </c>
      <c r="H169" s="8" t="s">
        <v>241</v>
      </c>
      <c r="I169" s="8" t="b">
        <f>COUNTIF(Employees[Employee Name],Employees[[#This Row],[Employee Name]])&gt;1</f>
        <v>0</v>
      </c>
    </row>
    <row r="170" spans="1:9" ht="30" hidden="1" customHeight="1" x14ac:dyDescent="0.3">
      <c r="A170" s="44">
        <f>IF(ISBLANK(Employees[[#This Row],[Employee Name]]),"",A169+1)</f>
        <v>164</v>
      </c>
      <c r="B170" s="8" t="str">
        <f>CONCATENATE(Employees[[#This Row],[Lastname]]," ",Employees[[#This Row],[Firstname]], " ",LEFT(Employees[[#This Row],[Middlename]],1),IF(ISBLANK(Employees[[#This Row],[Middlename]])," ","."))</f>
        <v>CORTEZ MARCOS NOEL A.</v>
      </c>
      <c r="C170" s="8" t="s">
        <v>239</v>
      </c>
      <c r="D170" s="8" t="s">
        <v>649</v>
      </c>
      <c r="E170" s="8" t="s">
        <v>88</v>
      </c>
      <c r="F170" s="8" t="s">
        <v>650</v>
      </c>
      <c r="G170" s="8" t="s">
        <v>1997</v>
      </c>
      <c r="H170" s="18" t="s">
        <v>463</v>
      </c>
      <c r="I170" s="8" t="b">
        <f>COUNTIF(Employees[Employee Name],Employees[[#This Row],[Employee Name]])&gt;1</f>
        <v>0</v>
      </c>
    </row>
    <row r="171" spans="1:9" ht="30" hidden="1" customHeight="1" x14ac:dyDescent="0.3">
      <c r="A171" s="44">
        <f>IF(ISBLANK(Employees[[#This Row],[Employee Name]]),"",A170+1)</f>
        <v>165</v>
      </c>
      <c r="B171" s="8" t="str">
        <f>CONCATENATE(Employees[[#This Row],[Lastname]]," ",Employees[[#This Row],[Firstname]], " ",LEFT(Employees[[#This Row],[Middlename]],1),IF(ISBLANK(Employees[[#This Row],[Middlename]])," ","."))</f>
        <v>CORTEZ NERIFE H.</v>
      </c>
      <c r="C171" s="8" t="s">
        <v>239</v>
      </c>
      <c r="D171" s="8" t="s">
        <v>787</v>
      </c>
      <c r="E171" s="8" t="s">
        <v>788</v>
      </c>
      <c r="F171" s="8" t="s">
        <v>198</v>
      </c>
      <c r="G171" s="18" t="s">
        <v>1997</v>
      </c>
      <c r="H171" s="8" t="s">
        <v>1066</v>
      </c>
      <c r="I171" s="8" t="b">
        <f>COUNTIF(Employees[Employee Name],Employees[[#This Row],[Employee Name]])&gt;1</f>
        <v>0</v>
      </c>
    </row>
    <row r="172" spans="1:9" ht="30" hidden="1" customHeight="1" x14ac:dyDescent="0.3">
      <c r="A172" s="44">
        <f>IF(ISBLANK(Employees[[#This Row],[Employee Name]]),"",A171+1)</f>
        <v>166</v>
      </c>
      <c r="B172" s="8" t="str">
        <f>CONCATENATE(Employees[[#This Row],[Lastname]]," ",Employees[[#This Row],[Firstname]], " ",LEFT(Employees[[#This Row],[Middlename]],1),IF(ISBLANK(Employees[[#This Row],[Middlename]])," ","."))</f>
        <v>COSA PAOLA GRACE P.</v>
      </c>
      <c r="C172" s="8" t="s">
        <v>1436</v>
      </c>
      <c r="D172" s="8" t="s">
        <v>1437</v>
      </c>
      <c r="E172" s="8" t="s">
        <v>124</v>
      </c>
      <c r="F172" s="8" t="s">
        <v>1290</v>
      </c>
      <c r="G172" s="18" t="s">
        <v>1290</v>
      </c>
      <c r="H172" s="8" t="s">
        <v>1715</v>
      </c>
      <c r="I172" s="8" t="b">
        <f>COUNTIF(Employees[Employee Name],Employees[[#This Row],[Employee Name]])&gt;1</f>
        <v>0</v>
      </c>
    </row>
    <row r="173" spans="1:9" ht="30" hidden="1" customHeight="1" x14ac:dyDescent="0.3">
      <c r="A173" s="44">
        <f>IF(ISBLANK(Employees[[#This Row],[Employee Name]]),"",A172+1)</f>
        <v>167</v>
      </c>
      <c r="B173" s="8" t="str">
        <f>CONCATENATE(Employees[[#This Row],[Lastname]]," ",Employees[[#This Row],[Firstname]], " ",LEFT(Employees[[#This Row],[Middlename]],1),IF(ISBLANK(Employees[[#This Row],[Middlename]])," ","."))</f>
        <v xml:space="preserve">COSINO RIMWELL  </v>
      </c>
      <c r="C173" s="8" t="s">
        <v>1438</v>
      </c>
      <c r="D173" s="8" t="s">
        <v>1439</v>
      </c>
      <c r="E173" s="8"/>
      <c r="F173" s="8" t="s">
        <v>1711</v>
      </c>
      <c r="G173" s="18" t="s">
        <v>1290</v>
      </c>
      <c r="H173" s="8" t="s">
        <v>135</v>
      </c>
      <c r="I173" s="8" t="b">
        <f>COUNTIF(Employees[Employee Name],Employees[[#This Row],[Employee Name]])&gt;1</f>
        <v>0</v>
      </c>
    </row>
    <row r="174" spans="1:9" ht="30" hidden="1" customHeight="1" x14ac:dyDescent="0.3">
      <c r="A174" s="44">
        <f>IF(ISBLANK(Employees[[#This Row],[Employee Name]]),"",A173+1)</f>
        <v>168</v>
      </c>
      <c r="B174" s="8" t="str">
        <f>CONCATENATE(Employees[[#This Row],[Lastname]]," ",Employees[[#This Row],[Firstname]], " ",LEFT(Employees[[#This Row],[Middlename]],1),IF(ISBLANK(Employees[[#This Row],[Middlename]])," ","."))</f>
        <v>COSME CORAZON O.</v>
      </c>
      <c r="C174" s="8" t="s">
        <v>266</v>
      </c>
      <c r="D174" s="8" t="s">
        <v>1440</v>
      </c>
      <c r="E174" s="8" t="s">
        <v>581</v>
      </c>
      <c r="F174" s="8" t="s">
        <v>1290</v>
      </c>
      <c r="G174" s="18" t="s">
        <v>1290</v>
      </c>
      <c r="H174" s="8" t="s">
        <v>1710</v>
      </c>
      <c r="I174" s="8" t="b">
        <f>COUNTIF(Employees[Employee Name],Employees[[#This Row],[Employee Name]])&gt;1</f>
        <v>0</v>
      </c>
    </row>
    <row r="175" spans="1:9" ht="30" hidden="1" customHeight="1" x14ac:dyDescent="0.3">
      <c r="A175" s="44">
        <f>IF(ISBLANK(Employees[[#This Row],[Employee Name]]),"",A174+1)</f>
        <v>169</v>
      </c>
      <c r="B175" s="8" t="str">
        <f>CONCATENATE(Employees[[#This Row],[Lastname]]," ",Employees[[#This Row],[Firstname]], " ",LEFT(Employees[[#This Row],[Middlename]],1),IF(ISBLANK(Employees[[#This Row],[Middlename]])," ","."))</f>
        <v>COSME MA VICTORIA M.</v>
      </c>
      <c r="C175" s="8" t="s">
        <v>266</v>
      </c>
      <c r="D175" s="8" t="s">
        <v>267</v>
      </c>
      <c r="E175" s="8" t="s">
        <v>84</v>
      </c>
      <c r="F175" s="8" t="s">
        <v>125</v>
      </c>
      <c r="G175" s="18" t="s">
        <v>1997</v>
      </c>
      <c r="H175" s="8" t="s">
        <v>199</v>
      </c>
      <c r="I175" s="8" t="b">
        <f>COUNTIF(Employees[Employee Name],Employees[[#This Row],[Employee Name]])&gt;1</f>
        <v>0</v>
      </c>
    </row>
    <row r="176" spans="1:9" ht="30" hidden="1" customHeight="1" x14ac:dyDescent="0.3">
      <c r="A176" s="44">
        <f>IF(ISBLANK(Employees[[#This Row],[Employee Name]]),"",A175+1)</f>
        <v>170</v>
      </c>
      <c r="B176" s="8" t="str">
        <f>CONCATENATE(Employees[[#This Row],[Lastname]]," ",Employees[[#This Row],[Firstname]], " ",LEFT(Employees[[#This Row],[Middlename]],1),IF(ISBLANK(Employees[[#This Row],[Middlename]])," ","."))</f>
        <v>COSTANTE  SYLVIA C.</v>
      </c>
      <c r="C176" s="8" t="s">
        <v>986</v>
      </c>
      <c r="D176" s="8" t="s">
        <v>987</v>
      </c>
      <c r="E176" s="8" t="s">
        <v>134</v>
      </c>
      <c r="F176" s="8" t="s">
        <v>174</v>
      </c>
      <c r="G176" s="18" t="s">
        <v>1997</v>
      </c>
      <c r="H176" s="8" t="s">
        <v>331</v>
      </c>
      <c r="I176" s="8" t="b">
        <f>COUNTIF(Employees[Employee Name],Employees[[#This Row],[Employee Name]])&gt;1</f>
        <v>0</v>
      </c>
    </row>
    <row r="177" spans="1:9" ht="30" hidden="1" customHeight="1" x14ac:dyDescent="0.3">
      <c r="A177" s="44">
        <f>IF(ISBLANK(Employees[[#This Row],[Employee Name]]),"",A176+1)</f>
        <v>171</v>
      </c>
      <c r="B177" s="8" t="str">
        <f>CONCATENATE(Employees[[#This Row],[Lastname]]," ",Employees[[#This Row],[Firstname]], " ",LEFT(Employees[[#This Row],[Middlename]],1),IF(ISBLANK(Employees[[#This Row],[Middlename]])," ","."))</f>
        <v>COSTANTE HERBERT F.</v>
      </c>
      <c r="C177" s="8" t="s">
        <v>1441</v>
      </c>
      <c r="D177" s="8" t="s">
        <v>1442</v>
      </c>
      <c r="E177" s="8" t="s">
        <v>1430</v>
      </c>
      <c r="F177" s="8" t="s">
        <v>1705</v>
      </c>
      <c r="G177" s="18" t="s">
        <v>1705</v>
      </c>
      <c r="H177" s="8" t="s">
        <v>152</v>
      </c>
      <c r="I177" s="8" t="b">
        <f>COUNTIF(Employees[Employee Name],Employees[[#This Row],[Employee Name]])&gt;1</f>
        <v>0</v>
      </c>
    </row>
    <row r="178" spans="1:9" ht="30" hidden="1" customHeight="1" x14ac:dyDescent="0.3">
      <c r="A178" s="44">
        <f>IF(ISBLANK(Employees[[#This Row],[Employee Name]]),"",A177+1)</f>
        <v>172</v>
      </c>
      <c r="B178" s="8" t="str">
        <f>CONCATENATE(Employees[[#This Row],[Lastname]]," ",Employees[[#This Row],[Firstname]], " ",LEFT(Employees[[#This Row],[Middlename]],1),IF(ISBLANK(Employees[[#This Row],[Middlename]])," ","."))</f>
        <v>COTONER NELIA C.</v>
      </c>
      <c r="C178" s="8" t="s">
        <v>478</v>
      </c>
      <c r="D178" s="8" t="s">
        <v>479</v>
      </c>
      <c r="E178" s="8" t="s">
        <v>134</v>
      </c>
      <c r="F178" s="8" t="s">
        <v>480</v>
      </c>
      <c r="G178" s="18" t="s">
        <v>1997</v>
      </c>
      <c r="H178" s="8" t="s">
        <v>481</v>
      </c>
      <c r="I178" s="8" t="b">
        <f>COUNTIF(Employees[Employee Name],Employees[[#This Row],[Employee Name]])&gt;1</f>
        <v>0</v>
      </c>
    </row>
    <row r="179" spans="1:9" ht="30" hidden="1" customHeight="1" x14ac:dyDescent="0.3">
      <c r="A179" s="44">
        <f>IF(ISBLANK(Employees[[#This Row],[Employee Name]]),"",A178+1)</f>
        <v>173</v>
      </c>
      <c r="B179" s="8" t="str">
        <f>CONCATENATE(Employees[[#This Row],[Lastname]]," ",Employees[[#This Row],[Firstname]], " ",LEFT(Employees[[#This Row],[Middlename]],1),IF(ISBLANK(Employees[[#This Row],[Middlename]])," ","."))</f>
        <v>CREUS SAMUEL A.</v>
      </c>
      <c r="C179" s="18" t="s">
        <v>785</v>
      </c>
      <c r="D179" s="18" t="s">
        <v>2077</v>
      </c>
      <c r="E179" s="18" t="s">
        <v>88</v>
      </c>
      <c r="F179" s="18" t="s">
        <v>2078</v>
      </c>
      <c r="G179" s="8"/>
      <c r="H179" s="18" t="s">
        <v>2069</v>
      </c>
      <c r="I179" s="8" t="b">
        <f>COUNTIF(Employees[Employee Name],Employees[[#This Row],[Employee Name]])&gt;1</f>
        <v>0</v>
      </c>
    </row>
    <row r="180" spans="1:9" ht="30" hidden="1" customHeight="1" x14ac:dyDescent="0.3">
      <c r="A180" s="44">
        <f>IF(ISBLANK(Employees[[#This Row],[Employee Name]]),"",A179+1)</f>
        <v>174</v>
      </c>
      <c r="B180" s="8" t="str">
        <f>CONCATENATE(Employees[[#This Row],[Lastname]]," ",Employees[[#This Row],[Firstname]], " ",LEFT(Employees[[#This Row],[Middlename]],1),IF(ISBLANK(Employees[[#This Row],[Middlename]])," ","."))</f>
        <v>CRIZALDO THELMA U.</v>
      </c>
      <c r="C180" s="8" t="s">
        <v>827</v>
      </c>
      <c r="D180" s="8" t="s">
        <v>828</v>
      </c>
      <c r="E180" s="8" t="s">
        <v>594</v>
      </c>
      <c r="F180" s="8" t="s">
        <v>162</v>
      </c>
      <c r="G180" s="8" t="s">
        <v>1997</v>
      </c>
      <c r="H180" s="8" t="s">
        <v>135</v>
      </c>
      <c r="I180" s="8" t="b">
        <f>COUNTIF(Employees[Employee Name],Employees[[#This Row],[Employee Name]])&gt;1</f>
        <v>0</v>
      </c>
    </row>
    <row r="181" spans="1:9" ht="30" hidden="1" customHeight="1" x14ac:dyDescent="0.3">
      <c r="A181" s="44">
        <f>IF(ISBLANK(Employees[[#This Row],[Employee Name]]),"",A180+1)</f>
        <v>175</v>
      </c>
      <c r="B181" s="8" t="str">
        <f>CONCATENATE(Employees[[#This Row],[Lastname]]," ",Employees[[#This Row],[Firstname]], " ",LEFT(Employees[[#This Row],[Middlename]],1),IF(ISBLANK(Employees[[#This Row],[Middlename]])," ","."))</f>
        <v>CROOX VALERIE R.</v>
      </c>
      <c r="C181" s="8" t="s">
        <v>1443</v>
      </c>
      <c r="D181" s="8" t="s">
        <v>1444</v>
      </c>
      <c r="E181" s="8" t="s">
        <v>1445</v>
      </c>
      <c r="F181" s="8" t="s">
        <v>1290</v>
      </c>
      <c r="G181" s="18" t="s">
        <v>1290</v>
      </c>
      <c r="H181" s="8" t="s">
        <v>97</v>
      </c>
      <c r="I181" s="8" t="b">
        <f>COUNTIF(Employees[Employee Name],Employees[[#This Row],[Employee Name]])&gt;1</f>
        <v>0</v>
      </c>
    </row>
    <row r="182" spans="1:9" ht="30" hidden="1" customHeight="1" x14ac:dyDescent="0.3">
      <c r="A182" s="44">
        <f>IF(ISBLANK(Employees[[#This Row],[Employee Name]]),"",A181+1)</f>
        <v>176</v>
      </c>
      <c r="B182" s="8" t="str">
        <f>CONCATENATE(Employees[[#This Row],[Lastname]]," ",Employees[[#This Row],[Firstname]], " ",LEFT(Employees[[#This Row],[Middlename]],1),IF(ISBLANK(Employees[[#This Row],[Middlename]])," ","."))</f>
        <v>CRUZADA MAGDALENA A.</v>
      </c>
      <c r="C182" s="8" t="s">
        <v>495</v>
      </c>
      <c r="D182" s="8" t="s">
        <v>496</v>
      </c>
      <c r="E182" s="8" t="s">
        <v>510</v>
      </c>
      <c r="F182" s="8" t="s">
        <v>170</v>
      </c>
      <c r="G182" s="18" t="s">
        <v>1997</v>
      </c>
      <c r="H182" s="8" t="s">
        <v>481</v>
      </c>
      <c r="I182" s="8" t="b">
        <f>COUNTIF(Employees[Employee Name],Employees[[#This Row],[Employee Name]])&gt;1</f>
        <v>0</v>
      </c>
    </row>
    <row r="183" spans="1:9" ht="30" hidden="1" customHeight="1" x14ac:dyDescent="0.3">
      <c r="A183" s="44">
        <f>IF(ISBLANK(Employees[[#This Row],[Employee Name]]),"",A182+1)</f>
        <v>177</v>
      </c>
      <c r="B183" s="8" t="str">
        <f>CONCATENATE(Employees[[#This Row],[Lastname]]," ",Employees[[#This Row],[Firstname]], " ",LEFT(Employees[[#This Row],[Middlename]],1),IF(ISBLANK(Employees[[#This Row],[Middlename]])," ","."))</f>
        <v>CUENO FLOR M.</v>
      </c>
      <c r="C183" s="8" t="s">
        <v>1446</v>
      </c>
      <c r="D183" s="8" t="s">
        <v>1447</v>
      </c>
      <c r="E183" s="8" t="s">
        <v>554</v>
      </c>
      <c r="F183" s="8" t="s">
        <v>1290</v>
      </c>
      <c r="G183" s="18" t="s">
        <v>1290</v>
      </c>
      <c r="H183" s="8" t="s">
        <v>199</v>
      </c>
      <c r="I183" s="8" t="b">
        <f>COUNTIF(Employees[Employee Name],Employees[[#This Row],[Employee Name]])&gt;1</f>
        <v>0</v>
      </c>
    </row>
    <row r="184" spans="1:9" ht="30" hidden="1" customHeight="1" x14ac:dyDescent="0.3">
      <c r="A184" s="44">
        <f>IF(ISBLANK(Employees[[#This Row],[Employee Name]]),"",A183+1)</f>
        <v>178</v>
      </c>
      <c r="B184" s="8" t="str">
        <f>CONCATENATE(Employees[[#This Row],[Lastname]]," ",Employees[[#This Row],[Firstname]], " ",LEFT(Employees[[#This Row],[Middlename]],1),IF(ISBLANK(Employees[[#This Row],[Middlename]])," ","."))</f>
        <v>CUIZON DAYLIN M.</v>
      </c>
      <c r="C184" s="18" t="s">
        <v>2060</v>
      </c>
      <c r="D184" s="18" t="s">
        <v>2061</v>
      </c>
      <c r="E184" s="18" t="s">
        <v>2064</v>
      </c>
      <c r="F184" s="18" t="s">
        <v>2062</v>
      </c>
      <c r="G184" s="18" t="s">
        <v>1290</v>
      </c>
      <c r="H184" s="18" t="s">
        <v>1066</v>
      </c>
      <c r="I184" s="8" t="b">
        <f>COUNTIF(Employees[Employee Name],Employees[[#This Row],[Employee Name]])&gt;1</f>
        <v>0</v>
      </c>
    </row>
    <row r="185" spans="1:9" ht="30" hidden="1" customHeight="1" x14ac:dyDescent="0.3">
      <c r="A185" s="44">
        <f>IF(ISBLANK(Employees[[#This Row],[Employee Name]]),"",A184+1)</f>
        <v>179</v>
      </c>
      <c r="B185" s="8" t="str">
        <f>CONCATENATE(Employees[[#This Row],[Lastname]]," ",Employees[[#This Row],[Firstname]], " ",LEFT(Employees[[#This Row],[Middlename]],1),IF(ISBLANK(Employees[[#This Row],[Middlename]])," ","."))</f>
        <v xml:space="preserve">DAIZ PAUL MICHAEL  </v>
      </c>
      <c r="C185" s="18" t="s">
        <v>2393</v>
      </c>
      <c r="D185" s="18" t="s">
        <v>2394</v>
      </c>
      <c r="E185" s="18"/>
      <c r="F185" s="18" t="s">
        <v>2279</v>
      </c>
      <c r="G185" s="18"/>
      <c r="H185" s="18" t="s">
        <v>2395</v>
      </c>
      <c r="I185" s="8" t="b">
        <f>COUNTIF(Employees[Employee Name],Employees[[#This Row],[Employee Name]])&gt;1</f>
        <v>0</v>
      </c>
    </row>
    <row r="186" spans="1:9" ht="30" hidden="1" customHeight="1" x14ac:dyDescent="0.3">
      <c r="A186" s="44">
        <f>IF(ISBLANK(Employees[[#This Row],[Employee Name]]),"",A185+1)</f>
        <v>180</v>
      </c>
      <c r="B186" s="8" t="str">
        <f>CONCATENATE(Employees[[#This Row],[Lastname]]," ",Employees[[#This Row],[Firstname]], " ",LEFT(Employees[[#This Row],[Middlename]],1),IF(ISBLANK(Employees[[#This Row],[Middlename]])," ","."))</f>
        <v>DAÑO ALMA R.</v>
      </c>
      <c r="C186" s="8" t="s">
        <v>1312</v>
      </c>
      <c r="D186" s="8" t="s">
        <v>87</v>
      </c>
      <c r="E186" s="8" t="s">
        <v>154</v>
      </c>
      <c r="F186" s="8" t="s">
        <v>198</v>
      </c>
      <c r="G186" s="18" t="s">
        <v>1997</v>
      </c>
      <c r="H186" s="8" t="s">
        <v>439</v>
      </c>
      <c r="I186" s="8" t="b">
        <f>COUNTIF(Employees[Employee Name],Employees[[#This Row],[Employee Name]])&gt;1</f>
        <v>0</v>
      </c>
    </row>
    <row r="187" spans="1:9" ht="30" hidden="1" customHeight="1" x14ac:dyDescent="0.3">
      <c r="A187" s="44">
        <f>IF(ISBLANK(Employees[[#This Row],[Employee Name]]),"",A186+1)</f>
        <v>181</v>
      </c>
      <c r="B187" s="8" t="str">
        <f>CONCATENATE(Employees[[#This Row],[Lastname]]," ",Employees[[#This Row],[Firstname]], " ",LEFT(Employees[[#This Row],[Middlename]],1),IF(ISBLANK(Employees[[#This Row],[Middlename]])," ","."))</f>
        <v>DATU SHIRLEY G.</v>
      </c>
      <c r="C187" s="8" t="s">
        <v>1448</v>
      </c>
      <c r="D187" s="8" t="s">
        <v>1449</v>
      </c>
      <c r="E187" s="8" t="s">
        <v>1450</v>
      </c>
      <c r="F187" s="8" t="s">
        <v>1716</v>
      </c>
      <c r="G187" s="18" t="s">
        <v>1290</v>
      </c>
      <c r="H187" s="8" t="s">
        <v>97</v>
      </c>
      <c r="I187" s="8" t="b">
        <f>COUNTIF(Employees[Employee Name],Employees[[#This Row],[Employee Name]])&gt;1</f>
        <v>0</v>
      </c>
    </row>
    <row r="188" spans="1:9" ht="30" hidden="1" customHeight="1" x14ac:dyDescent="0.3">
      <c r="A188" s="44">
        <f>IF(ISBLANK(Employees[[#This Row],[Employee Name]]),"",A187+1)</f>
        <v>182</v>
      </c>
      <c r="B188" s="8" t="str">
        <f>CONCATENATE(Employees[[#This Row],[Lastname]]," ",Employees[[#This Row],[Firstname]], " ",LEFT(Employees[[#This Row],[Middlename]],1),IF(ISBLANK(Employees[[#This Row],[Middlename]])," ","."))</f>
        <v>DAVID MELANIE D.</v>
      </c>
      <c r="C188" s="8" t="s">
        <v>1451</v>
      </c>
      <c r="D188" s="8" t="s">
        <v>705</v>
      </c>
      <c r="E188" s="8" t="s">
        <v>100</v>
      </c>
      <c r="F188" s="8" t="s">
        <v>1290</v>
      </c>
      <c r="G188" s="18" t="s">
        <v>1290</v>
      </c>
      <c r="H188" s="8" t="s">
        <v>1710</v>
      </c>
      <c r="I188" s="8" t="b">
        <f>COUNTIF(Employees[Employee Name],Employees[[#This Row],[Employee Name]])&gt;1</f>
        <v>0</v>
      </c>
    </row>
    <row r="189" spans="1:9" ht="30" hidden="1" customHeight="1" x14ac:dyDescent="0.3">
      <c r="A189" s="44">
        <f>IF(ISBLANK(Employees[[#This Row],[Employee Name]]),"",A188+1)</f>
        <v>183</v>
      </c>
      <c r="B189" s="8" t="str">
        <f>CONCATENATE(Employees[[#This Row],[Lastname]]," ",Employees[[#This Row],[Firstname]], " ",LEFT(Employees[[#This Row],[Middlename]],1),IF(ISBLANK(Employees[[#This Row],[Middlename]])," ","."))</f>
        <v>DE ASIS JANETTE D.</v>
      </c>
      <c r="C189" s="8" t="s">
        <v>1452</v>
      </c>
      <c r="D189" s="8" t="s">
        <v>1453</v>
      </c>
      <c r="E189" s="8" t="s">
        <v>119</v>
      </c>
      <c r="F189" s="8" t="s">
        <v>1290</v>
      </c>
      <c r="G189" s="18" t="s">
        <v>1290</v>
      </c>
      <c r="H189" s="8" t="s">
        <v>152</v>
      </c>
      <c r="I189" s="8" t="b">
        <f>COUNTIF(Employees[Employee Name],Employees[[#This Row],[Employee Name]])&gt;1</f>
        <v>0</v>
      </c>
    </row>
    <row r="190" spans="1:9" ht="30" hidden="1" customHeight="1" x14ac:dyDescent="0.3">
      <c r="A190" s="44">
        <f>IF(ISBLANK(Employees[[#This Row],[Employee Name]]),"",A189+1)</f>
        <v>184</v>
      </c>
      <c r="B190" s="8" t="str">
        <f>CONCATENATE(Employees[[#This Row],[Lastname]]," ",Employees[[#This Row],[Firstname]], " ",LEFT(Employees[[#This Row],[Middlename]],1),IF(ISBLANK(Employees[[#This Row],[Middlename]])," ","."))</f>
        <v>DE CASTRO ROSS EIZALHYNNE A.</v>
      </c>
      <c r="C190" s="8" t="s">
        <v>453</v>
      </c>
      <c r="D190" s="18" t="s">
        <v>2355</v>
      </c>
      <c r="E190" s="18" t="s">
        <v>284</v>
      </c>
      <c r="F190" s="18" t="s">
        <v>1288</v>
      </c>
      <c r="G190" s="18" t="s">
        <v>1290</v>
      </c>
      <c r="H190" s="18" t="s">
        <v>361</v>
      </c>
      <c r="I190" s="8" t="b">
        <f>COUNTIF(Employees[Employee Name],Employees[[#This Row],[Employee Name]])&gt;1</f>
        <v>0</v>
      </c>
    </row>
    <row r="191" spans="1:9" ht="30" hidden="1" customHeight="1" x14ac:dyDescent="0.3">
      <c r="A191" s="44">
        <f>IF(ISBLANK(Employees[[#This Row],[Employee Name]]),"",A190+1)</f>
        <v>185</v>
      </c>
      <c r="B191" s="8" t="str">
        <f>CONCATENATE(Employees[[#This Row],[Lastname]]," ",Employees[[#This Row],[Firstname]], " ",LEFT(Employees[[#This Row],[Middlename]],1),IF(ISBLANK(Employees[[#This Row],[Middlename]])," ","."))</f>
        <v>DE CASTRO  CHRISTINE JEAN D.</v>
      </c>
      <c r="C191" s="8" t="s">
        <v>453</v>
      </c>
      <c r="D191" s="8" t="s">
        <v>1454</v>
      </c>
      <c r="E191" s="8" t="s">
        <v>119</v>
      </c>
      <c r="F191" s="8" t="s">
        <v>1290</v>
      </c>
      <c r="G191" s="18" t="s">
        <v>1290</v>
      </c>
      <c r="H191" s="8" t="s">
        <v>213</v>
      </c>
      <c r="I191" s="8" t="b">
        <f>COUNTIF(Employees[Employee Name],Employees[[#This Row],[Employee Name]])&gt;1</f>
        <v>0</v>
      </c>
    </row>
    <row r="192" spans="1:9" ht="30" hidden="1" customHeight="1" x14ac:dyDescent="0.3">
      <c r="A192" s="44">
        <f>IF(ISBLANK(Employees[[#This Row],[Employee Name]]),"",A191+1)</f>
        <v>186</v>
      </c>
      <c r="B192" s="8" t="str">
        <f>CONCATENATE(Employees[[#This Row],[Lastname]]," ",Employees[[#This Row],[Firstname]], " ",LEFT(Employees[[#This Row],[Middlename]],1),IF(ISBLANK(Employees[[#This Row],[Middlename]])," ","."))</f>
        <v>DE CASTRO JENELYN I.</v>
      </c>
      <c r="C192" s="8" t="s">
        <v>453</v>
      </c>
      <c r="D192" s="8" t="s">
        <v>2330</v>
      </c>
      <c r="E192" s="8" t="s">
        <v>2331</v>
      </c>
      <c r="F192" s="8" t="s">
        <v>125</v>
      </c>
      <c r="G192" s="8" t="s">
        <v>1997</v>
      </c>
      <c r="H192" s="8" t="s">
        <v>1706</v>
      </c>
      <c r="I192" s="8" t="b">
        <f>COUNTIF(Employees[Employee Name],Employees[[#This Row],[Employee Name]])&gt;1</f>
        <v>0</v>
      </c>
    </row>
    <row r="193" spans="1:9" ht="30" hidden="1" customHeight="1" x14ac:dyDescent="0.3">
      <c r="A193" s="44">
        <f>IF(ISBLANK(Employees[[#This Row],[Employee Name]]),"",A192+1)</f>
        <v>187</v>
      </c>
      <c r="B193" s="8" t="str">
        <f>CONCATENATE(Employees[[#This Row],[Lastname]]," ",Employees[[#This Row],[Firstname]], " ",LEFT(Employees[[#This Row],[Middlename]],1),IF(ISBLANK(Employees[[#This Row],[Middlename]])," ","."))</f>
        <v>DE CASTRO JOSEPH NHOEL T.</v>
      </c>
      <c r="C193" s="8" t="s">
        <v>453</v>
      </c>
      <c r="D193" s="8" t="s">
        <v>954</v>
      </c>
      <c r="E193" s="8" t="s">
        <v>952</v>
      </c>
      <c r="F193" s="8" t="s">
        <v>953</v>
      </c>
      <c r="G193" s="8" t="s">
        <v>1997</v>
      </c>
      <c r="H193" s="8" t="s">
        <v>537</v>
      </c>
      <c r="I193" s="8" t="b">
        <f>COUNTIF(Employees[Employee Name],Employees[[#This Row],[Employee Name]])&gt;1</f>
        <v>0</v>
      </c>
    </row>
    <row r="194" spans="1:9" ht="30" hidden="1" customHeight="1" x14ac:dyDescent="0.3">
      <c r="A194" s="44">
        <f>IF(ISBLANK(Employees[[#This Row],[Employee Name]]),"",A193+1)</f>
        <v>188</v>
      </c>
      <c r="B194" s="8" t="str">
        <f>CONCATENATE(Employees[[#This Row],[Lastname]]," ",Employees[[#This Row],[Firstname]], " ",LEFT(Employees[[#This Row],[Middlename]],1),IF(ISBLANK(Employees[[#This Row],[Middlename]])," ","."))</f>
        <v>DE CASTRO JUANITA M.</v>
      </c>
      <c r="C194" s="8" t="s">
        <v>453</v>
      </c>
      <c r="D194" s="8" t="s">
        <v>454</v>
      </c>
      <c r="E194" s="8" t="s">
        <v>84</v>
      </c>
      <c r="F194" s="8" t="s">
        <v>455</v>
      </c>
      <c r="G194" s="18" t="s">
        <v>1997</v>
      </c>
      <c r="H194" s="8" t="s">
        <v>271</v>
      </c>
      <c r="I194" s="8" t="b">
        <f>COUNTIF(Employees[Employee Name],Employees[[#This Row],[Employee Name]])&gt;1</f>
        <v>0</v>
      </c>
    </row>
    <row r="195" spans="1:9" ht="30" hidden="1" customHeight="1" x14ac:dyDescent="0.3">
      <c r="A195" s="44">
        <f>IF(ISBLANK(Employees[[#This Row],[Employee Name]]),"",A194+1)</f>
        <v>189</v>
      </c>
      <c r="B195" s="8" t="str">
        <f>CONCATENATE(Employees[[#This Row],[Lastname]]," ",Employees[[#This Row],[Firstname]], " ",LEFT(Employees[[#This Row],[Middlename]],1),IF(ISBLANK(Employees[[#This Row],[Middlename]])," ","."))</f>
        <v>DE CASTRO MARYLEN A.</v>
      </c>
      <c r="C195" s="18" t="s">
        <v>453</v>
      </c>
      <c r="D195" s="18" t="s">
        <v>2117</v>
      </c>
      <c r="E195" s="18" t="s">
        <v>88</v>
      </c>
      <c r="F195" s="18" t="s">
        <v>2118</v>
      </c>
      <c r="G195" s="8"/>
      <c r="H195" s="18" t="s">
        <v>141</v>
      </c>
      <c r="I195" s="8" t="b">
        <f>COUNTIF(Employees[Employee Name],Employees[[#This Row],[Employee Name]])&gt;1</f>
        <v>0</v>
      </c>
    </row>
    <row r="196" spans="1:9" ht="30" hidden="1" customHeight="1" x14ac:dyDescent="0.3">
      <c r="A196" s="44">
        <f>IF(ISBLANK(Employees[[#This Row],[Employee Name]]),"",A195+1)</f>
        <v>190</v>
      </c>
      <c r="B196" s="8" t="str">
        <f>CONCATENATE(Employees[[#This Row],[Lastname]]," ",Employees[[#This Row],[Firstname]], " ",LEFT(Employees[[#This Row],[Middlename]],1),IF(ISBLANK(Employees[[#This Row],[Middlename]])," ","."))</f>
        <v>DE GRANO  RONALEI P.</v>
      </c>
      <c r="C196" s="18" t="s">
        <v>2203</v>
      </c>
      <c r="D196" s="18" t="s">
        <v>2204</v>
      </c>
      <c r="E196" s="18" t="s">
        <v>124</v>
      </c>
      <c r="F196" s="18" t="s">
        <v>1290</v>
      </c>
      <c r="G196" s="8"/>
      <c r="H196" s="18" t="s">
        <v>2054</v>
      </c>
      <c r="I196" s="8" t="b">
        <f>COUNTIF(Employees[Employee Name],Employees[[#This Row],[Employee Name]])&gt;1</f>
        <v>0</v>
      </c>
    </row>
    <row r="197" spans="1:9" ht="30" hidden="1" customHeight="1" x14ac:dyDescent="0.3">
      <c r="A197" s="44">
        <f>IF(ISBLANK(Employees[[#This Row],[Employee Name]]),"",A196+1)</f>
        <v>191</v>
      </c>
      <c r="B197" s="8" t="str">
        <f>CONCATENATE(Employees[[#This Row],[Lastname]]," ",Employees[[#This Row],[Firstname]], " ",LEFT(Employees[[#This Row],[Middlename]],1),IF(ISBLANK(Employees[[#This Row],[Middlename]])," ","."))</f>
        <v>DE GRANO LIUSA R.</v>
      </c>
      <c r="C197" s="8" t="s">
        <v>416</v>
      </c>
      <c r="D197" s="8" t="s">
        <v>768</v>
      </c>
      <c r="E197" s="8" t="s">
        <v>330</v>
      </c>
      <c r="F197" s="8" t="s">
        <v>125</v>
      </c>
      <c r="G197" s="18" t="s">
        <v>1997</v>
      </c>
      <c r="H197" s="8" t="s">
        <v>103</v>
      </c>
      <c r="I197" s="8" t="b">
        <f>COUNTIF(Employees[Employee Name],Employees[[#This Row],[Employee Name]])&gt;1</f>
        <v>0</v>
      </c>
    </row>
    <row r="198" spans="1:9" ht="30" hidden="1" customHeight="1" x14ac:dyDescent="0.3">
      <c r="A198" s="44">
        <f>IF(ISBLANK(Employees[[#This Row],[Employee Name]]),"",A197+1)</f>
        <v>192</v>
      </c>
      <c r="B198" s="8" t="str">
        <f>CONCATENATE(Employees[[#This Row],[Lastname]]," ",Employees[[#This Row],[Firstname]], " ",LEFT(Employees[[#This Row],[Middlename]],1),IF(ISBLANK(Employees[[#This Row],[Middlename]])," ","."))</f>
        <v>DE GRANO MA. ERLINDA F.</v>
      </c>
      <c r="C198" s="8" t="s">
        <v>416</v>
      </c>
      <c r="D198" s="8" t="s">
        <v>417</v>
      </c>
      <c r="E198" s="8" t="s">
        <v>237</v>
      </c>
      <c r="F198" s="8" t="s">
        <v>125</v>
      </c>
      <c r="G198" s="18" t="s">
        <v>1997</v>
      </c>
      <c r="H198" s="8" t="s">
        <v>103</v>
      </c>
      <c r="I198" s="8" t="b">
        <f>COUNTIF(Employees[Employee Name],Employees[[#This Row],[Employee Name]])&gt;1</f>
        <v>0</v>
      </c>
    </row>
    <row r="199" spans="1:9" ht="30" hidden="1" customHeight="1" x14ac:dyDescent="0.3">
      <c r="A199" s="44">
        <f>IF(ISBLANK(Employees[[#This Row],[Employee Name]]),"",A198+1)</f>
        <v>193</v>
      </c>
      <c r="B199" s="8" t="str">
        <f>CONCATENATE(Employees[[#This Row],[Lastname]]," ",Employees[[#This Row],[Firstname]], " ",LEFT(Employees[[#This Row],[Middlename]],1),IF(ISBLANK(Employees[[#This Row],[Middlename]])," ","."))</f>
        <v>DE GUIA MARIVIC B.</v>
      </c>
      <c r="C199" s="8" t="s">
        <v>1455</v>
      </c>
      <c r="D199" s="8" t="s">
        <v>1456</v>
      </c>
      <c r="E199" s="8" t="s">
        <v>1457</v>
      </c>
      <c r="F199" s="8" t="s">
        <v>1705</v>
      </c>
      <c r="G199" s="18" t="s">
        <v>1705</v>
      </c>
      <c r="H199" s="8" t="s">
        <v>1706</v>
      </c>
      <c r="I199" s="8" t="b">
        <f>COUNTIF(Employees[Employee Name],Employees[[#This Row],[Employee Name]])&gt;1</f>
        <v>0</v>
      </c>
    </row>
    <row r="200" spans="1:9" ht="30" hidden="1" customHeight="1" x14ac:dyDescent="0.3">
      <c r="A200" s="44">
        <f>IF(ISBLANK(Employees[[#This Row],[Employee Name]]),"",A199+1)</f>
        <v>194</v>
      </c>
      <c r="B200" s="8" t="str">
        <f>CONCATENATE(Employees[[#This Row],[Lastname]]," ",Employees[[#This Row],[Firstname]], " ",LEFT(Employees[[#This Row],[Middlename]],1),IF(ISBLANK(Employees[[#This Row],[Middlename]])," ","."))</f>
        <v xml:space="preserve">DE GUZMAN CLEMENTE  </v>
      </c>
      <c r="C200" s="8" t="s">
        <v>164</v>
      </c>
      <c r="D200" s="8" t="s">
        <v>1458</v>
      </c>
      <c r="E200" s="8"/>
      <c r="F200" s="8" t="s">
        <v>1290</v>
      </c>
      <c r="G200" s="18" t="s">
        <v>1290</v>
      </c>
      <c r="H200" s="8" t="s">
        <v>97</v>
      </c>
      <c r="I200" s="8" t="b">
        <f>COUNTIF(Employees[Employee Name],Employees[[#This Row],[Employee Name]])&gt;1</f>
        <v>0</v>
      </c>
    </row>
    <row r="201" spans="1:9" ht="30" hidden="1" customHeight="1" x14ac:dyDescent="0.3">
      <c r="A201" s="44">
        <f>IF(ISBLANK(Employees[[#This Row],[Employee Name]]),"",A200+1)</f>
        <v>195</v>
      </c>
      <c r="B201" s="8" t="str">
        <f>CONCATENATE(Employees[[#This Row],[Lastname]]," ",Employees[[#This Row],[Firstname]], " ",LEFT(Employees[[#This Row],[Middlename]],1),IF(ISBLANK(Employees[[#This Row],[Middlename]])," ","."))</f>
        <v>DE GUZMAN RONALD ANDREW G.</v>
      </c>
      <c r="C201" s="8" t="s">
        <v>164</v>
      </c>
      <c r="D201" s="8" t="s">
        <v>165</v>
      </c>
      <c r="E201" s="8" t="s">
        <v>807</v>
      </c>
      <c r="F201" s="8" t="s">
        <v>96</v>
      </c>
      <c r="G201" s="8" t="s">
        <v>1997</v>
      </c>
      <c r="H201" s="8" t="s">
        <v>135</v>
      </c>
      <c r="I201" s="8" t="b">
        <f>COUNTIF(Employees[Employee Name],Employees[[#This Row],[Employee Name]])&gt;1</f>
        <v>0</v>
      </c>
    </row>
    <row r="202" spans="1:9" ht="30" hidden="1" customHeight="1" x14ac:dyDescent="0.3">
      <c r="A202" s="44">
        <f>IF(ISBLANK(Employees[[#This Row],[Employee Name]]),"",A201+1)</f>
        <v>196</v>
      </c>
      <c r="B202" s="8" t="str">
        <f>CONCATENATE(Employees[[#This Row],[Lastname]]," ",Employees[[#This Row],[Firstname]], " ",LEFT(Employees[[#This Row],[Middlename]],1),IF(ISBLANK(Employees[[#This Row],[Middlename]])," ","."))</f>
        <v>DE LARA GRACE L.</v>
      </c>
      <c r="C202" s="8" t="s">
        <v>1459</v>
      </c>
      <c r="D202" s="8" t="s">
        <v>1460</v>
      </c>
      <c r="E202" s="8" t="s">
        <v>1461</v>
      </c>
      <c r="F202" s="8" t="s">
        <v>1290</v>
      </c>
      <c r="G202" s="18" t="s">
        <v>1290</v>
      </c>
      <c r="H202" s="8" t="s">
        <v>97</v>
      </c>
      <c r="I202" s="8" t="b">
        <f>COUNTIF(Employees[Employee Name],Employees[[#This Row],[Employee Name]])&gt;1</f>
        <v>0</v>
      </c>
    </row>
    <row r="203" spans="1:9" ht="30" hidden="1" customHeight="1" x14ac:dyDescent="0.3">
      <c r="A203" s="44">
        <f>IF(ISBLANK(Employees[[#This Row],[Employee Name]]),"",A202+1)</f>
        <v>197</v>
      </c>
      <c r="B203" s="8" t="str">
        <f>CONCATENATE(Employees[[#This Row],[Lastname]]," ",Employees[[#This Row],[Firstname]], " ",LEFT(Employees[[#This Row],[Middlename]],1),IF(ISBLANK(Employees[[#This Row],[Middlename]])," ","."))</f>
        <v>DE LEON ANALITA B.</v>
      </c>
      <c r="C203" s="8" t="s">
        <v>1462</v>
      </c>
      <c r="D203" s="8" t="s">
        <v>1463</v>
      </c>
      <c r="E203" s="8" t="s">
        <v>342</v>
      </c>
      <c r="F203" s="8" t="s">
        <v>1290</v>
      </c>
      <c r="G203" s="18" t="s">
        <v>1290</v>
      </c>
      <c r="H203" s="8" t="s">
        <v>199</v>
      </c>
      <c r="I203" s="8" t="b">
        <f>COUNTIF(Employees[Employee Name],Employees[[#This Row],[Employee Name]])&gt;1</f>
        <v>0</v>
      </c>
    </row>
    <row r="204" spans="1:9" ht="30" hidden="1" customHeight="1" x14ac:dyDescent="0.3">
      <c r="A204" s="44">
        <f>IF(ISBLANK(Employees[[#This Row],[Employee Name]]),"",A203+1)</f>
        <v>198</v>
      </c>
      <c r="B204" s="8" t="str">
        <f>CONCATENATE(Employees[[#This Row],[Lastname]]," ",Employees[[#This Row],[Firstname]], " ",LEFT(Employees[[#This Row],[Middlename]],1),IF(ISBLANK(Employees[[#This Row],[Middlename]])," ","."))</f>
        <v xml:space="preserve">DE LUNA ERNESTO  </v>
      </c>
      <c r="C204" s="8" t="s">
        <v>989</v>
      </c>
      <c r="D204" s="8" t="s">
        <v>905</v>
      </c>
      <c r="E204" s="8"/>
      <c r="F204" s="8" t="s">
        <v>198</v>
      </c>
      <c r="G204" s="18" t="s">
        <v>1997</v>
      </c>
      <c r="H204" s="8" t="s">
        <v>590</v>
      </c>
      <c r="I204" s="8" t="b">
        <f>COUNTIF(Employees[Employee Name],Employees[[#This Row],[Employee Name]])&gt;1</f>
        <v>0</v>
      </c>
    </row>
    <row r="205" spans="1:9" ht="30" hidden="1" customHeight="1" x14ac:dyDescent="0.3">
      <c r="A205" s="44">
        <f>IF(ISBLANK(Employees[[#This Row],[Employee Name]]),"",A204+1)</f>
        <v>199</v>
      </c>
      <c r="B205" s="8" t="str">
        <f>CONCATENATE(Employees[[#This Row],[Lastname]]," ",Employees[[#This Row],[Firstname]], " ",LEFT(Employees[[#This Row],[Middlename]],1),IF(ISBLANK(Employees[[#This Row],[Middlename]])," ","."))</f>
        <v>DE OCAMPO ALMA A.</v>
      </c>
      <c r="C205" s="8" t="s">
        <v>359</v>
      </c>
      <c r="D205" s="8" t="s">
        <v>87</v>
      </c>
      <c r="E205" s="8" t="s">
        <v>1274</v>
      </c>
      <c r="F205" s="8" t="s">
        <v>125</v>
      </c>
      <c r="G205" s="18" t="s">
        <v>1997</v>
      </c>
      <c r="H205" s="8" t="s">
        <v>103</v>
      </c>
      <c r="I205" s="8" t="b">
        <f>COUNTIF(Employees[Employee Name],Employees[[#This Row],[Employee Name]])&gt;1</f>
        <v>0</v>
      </c>
    </row>
    <row r="206" spans="1:9" ht="30" hidden="1" customHeight="1" x14ac:dyDescent="0.3">
      <c r="A206" s="44">
        <f>IF(ISBLANK(Employees[[#This Row],[Employee Name]]),"",A205+1)</f>
        <v>200</v>
      </c>
      <c r="B206" s="8" t="str">
        <f>CONCATENATE(Employees[[#This Row],[Lastname]]," ",Employees[[#This Row],[Firstname]], " ",LEFT(Employees[[#This Row],[Middlename]],1),IF(ISBLANK(Employees[[#This Row],[Middlename]])," ","."))</f>
        <v>DE OCAMPO MA. ELENA D.</v>
      </c>
      <c r="C206" s="8" t="s">
        <v>359</v>
      </c>
      <c r="D206" s="8" t="s">
        <v>360</v>
      </c>
      <c r="E206" s="8" t="s">
        <v>119</v>
      </c>
      <c r="F206" s="8" t="s">
        <v>125</v>
      </c>
      <c r="G206" s="18" t="s">
        <v>1997</v>
      </c>
      <c r="H206" s="8" t="s">
        <v>361</v>
      </c>
      <c r="I206" s="8" t="b">
        <f>COUNTIF(Employees[Employee Name],Employees[[#This Row],[Employee Name]])&gt;1</f>
        <v>0</v>
      </c>
    </row>
    <row r="207" spans="1:9" ht="30" hidden="1" customHeight="1" x14ac:dyDescent="0.3">
      <c r="A207" s="44">
        <f>IF(ISBLANK(Employees[[#This Row],[Employee Name]]),"",A206+1)</f>
        <v>201</v>
      </c>
      <c r="B207" s="8" t="str">
        <f>CONCATENATE(Employees[[#This Row],[Lastname]]," ",Employees[[#This Row],[Firstname]], " ",LEFT(Employees[[#This Row],[Middlename]],1),IF(ISBLANK(Employees[[#This Row],[Middlename]])," ","."))</f>
        <v>DE OCAMPO MARISSA B.</v>
      </c>
      <c r="C207" s="8" t="s">
        <v>359</v>
      </c>
      <c r="D207" s="8" t="s">
        <v>185</v>
      </c>
      <c r="E207" s="8" t="s">
        <v>145</v>
      </c>
      <c r="F207" s="8" t="s">
        <v>486</v>
      </c>
      <c r="G207" s="8" t="s">
        <v>1997</v>
      </c>
      <c r="H207" s="8" t="s">
        <v>487</v>
      </c>
      <c r="I207" s="8" t="b">
        <f>COUNTIF(Employees[Employee Name],Employees[[#This Row],[Employee Name]])&gt;1</f>
        <v>0</v>
      </c>
    </row>
    <row r="208" spans="1:9" ht="30" hidden="1" customHeight="1" x14ac:dyDescent="0.3">
      <c r="A208" s="44">
        <f>IF(ISBLANK(Employees[[#This Row],[Employee Name]]),"",A207+1)</f>
        <v>202</v>
      </c>
      <c r="B208" s="8" t="str">
        <f>CONCATENATE(Employees[[#This Row],[Lastname]]," ",Employees[[#This Row],[Firstname]], " ",LEFT(Employees[[#This Row],[Middlename]],1),IF(ISBLANK(Employees[[#This Row],[Middlename]])," ","."))</f>
        <v>DE SAGUN NANCY D.</v>
      </c>
      <c r="C208" s="8" t="s">
        <v>247</v>
      </c>
      <c r="D208" s="8" t="s">
        <v>1464</v>
      </c>
      <c r="E208" s="8" t="s">
        <v>100</v>
      </c>
      <c r="F208" s="8" t="s">
        <v>1290</v>
      </c>
      <c r="G208" s="18" t="s">
        <v>1290</v>
      </c>
      <c r="H208" s="8" t="s">
        <v>361</v>
      </c>
      <c r="I208" s="8" t="b">
        <f>COUNTIF(Employees[Employee Name],Employees[[#This Row],[Employee Name]])&gt;1</f>
        <v>0</v>
      </c>
    </row>
    <row r="209" spans="1:9" ht="30" hidden="1" customHeight="1" x14ac:dyDescent="0.3">
      <c r="A209" s="44">
        <f>IF(ISBLANK(Employees[[#This Row],[Employee Name]]),"",A208+1)</f>
        <v>203</v>
      </c>
      <c r="B209" s="8" t="str">
        <f>CONCATENATE(Employees[[#This Row],[Lastname]]," ",Employees[[#This Row],[Firstname]], " ",LEFT(Employees[[#This Row],[Middlename]],1),IF(ISBLANK(Employees[[#This Row],[Middlename]])," ","."))</f>
        <v>DE SAGUN NOLI E.</v>
      </c>
      <c r="C209" s="18" t="s">
        <v>247</v>
      </c>
      <c r="D209" s="18" t="s">
        <v>2312</v>
      </c>
      <c r="E209" s="18" t="s">
        <v>2313</v>
      </c>
      <c r="F209" s="18" t="s">
        <v>2314</v>
      </c>
      <c r="G209" s="8"/>
      <c r="H209" s="8"/>
      <c r="I209" s="8" t="b">
        <f>COUNTIF(Employees[Employee Name],Employees[[#This Row],[Employee Name]])&gt;1</f>
        <v>0</v>
      </c>
    </row>
    <row r="210" spans="1:9" ht="30" hidden="1" customHeight="1" x14ac:dyDescent="0.3">
      <c r="A210" s="44">
        <f>IF(ISBLANK(Employees[[#This Row],[Employee Name]]),"",A209+1)</f>
        <v>204</v>
      </c>
      <c r="B210" s="8" t="str">
        <f>CONCATENATE(Employees[[#This Row],[Lastname]]," ",Employees[[#This Row],[Firstname]], " ",LEFT(Employees[[#This Row],[Middlename]],1),IF(ISBLANK(Employees[[#This Row],[Middlename]])," ","."))</f>
        <v>DE SAGUN VICTOR V.</v>
      </c>
      <c r="C210" s="8" t="s">
        <v>247</v>
      </c>
      <c r="D210" s="8" t="s">
        <v>248</v>
      </c>
      <c r="E210" s="8" t="s">
        <v>150</v>
      </c>
      <c r="F210" s="18" t="s">
        <v>2002</v>
      </c>
      <c r="G210" s="18" t="s">
        <v>1997</v>
      </c>
      <c r="H210" s="8" t="s">
        <v>241</v>
      </c>
      <c r="I210" s="8" t="b">
        <f>COUNTIF(Employees[Employee Name],Employees[[#This Row],[Employee Name]])&gt;1</f>
        <v>0</v>
      </c>
    </row>
    <row r="211" spans="1:9" ht="30" hidden="1" customHeight="1" x14ac:dyDescent="0.3">
      <c r="A211" s="44">
        <f>IF(ISBLANK(Employees[[#This Row],[Employee Name]]),"",A210+1)</f>
        <v>205</v>
      </c>
      <c r="B211" s="8" t="str">
        <f>CONCATENATE(Employees[[#This Row],[Lastname]]," ",Employees[[#This Row],[Firstname]], " ",LEFT(Employees[[#This Row],[Middlename]],1),IF(ISBLANK(Employees[[#This Row],[Middlename]])," ","."))</f>
        <v>DE VILLA JAYVEE U.</v>
      </c>
      <c r="C211" s="8" t="s">
        <v>337</v>
      </c>
      <c r="D211" s="8" t="s">
        <v>2022</v>
      </c>
      <c r="E211" s="8" t="s">
        <v>2023</v>
      </c>
      <c r="F211" s="8" t="s">
        <v>2024</v>
      </c>
      <c r="G211" s="8" t="s">
        <v>1997</v>
      </c>
      <c r="H211" s="8" t="s">
        <v>439</v>
      </c>
      <c r="I211" s="8" t="b">
        <f>COUNTIF(Employees[Employee Name],Employees[[#This Row],[Employee Name]])&gt;1</f>
        <v>0</v>
      </c>
    </row>
    <row r="212" spans="1:9" ht="30" hidden="1" customHeight="1" x14ac:dyDescent="0.3">
      <c r="A212" s="44">
        <f>IF(ISBLANK(Employees[[#This Row],[Employee Name]]),"",A211+1)</f>
        <v>206</v>
      </c>
      <c r="B212" s="8" t="str">
        <f>CONCATENATE(Employees[[#This Row],[Lastname]]," ",Employees[[#This Row],[Firstname]], " ",LEFT(Employees[[#This Row],[Middlename]],1),IF(ISBLANK(Employees[[#This Row],[Middlename]])," ","."))</f>
        <v>DE VILLA MYRNA D.</v>
      </c>
      <c r="C212" s="8" t="s">
        <v>337</v>
      </c>
      <c r="D212" s="8" t="s">
        <v>529</v>
      </c>
      <c r="E212" s="8" t="s">
        <v>782</v>
      </c>
      <c r="F212" s="8" t="s">
        <v>198</v>
      </c>
      <c r="G212" s="18" t="s">
        <v>1997</v>
      </c>
      <c r="H212" s="8" t="s">
        <v>209</v>
      </c>
      <c r="I212" s="8" t="b">
        <f>COUNTIF(Employees[Employee Name],Employees[[#This Row],[Employee Name]])&gt;1</f>
        <v>0</v>
      </c>
    </row>
    <row r="213" spans="1:9" ht="30" hidden="1" customHeight="1" x14ac:dyDescent="0.3">
      <c r="A213" s="44">
        <f>IF(ISBLANK(Employees[[#This Row],[Employee Name]]),"",A212+1)</f>
        <v>207</v>
      </c>
      <c r="B213" s="8" t="str">
        <f>CONCATENATE(Employees[[#This Row],[Lastname]]," ",Employees[[#This Row],[Firstname]], " ",LEFT(Employees[[#This Row],[Middlename]],1),IF(ISBLANK(Employees[[#This Row],[Middlename]])," ","."))</f>
        <v>DE VILLA OFELIA G.</v>
      </c>
      <c r="C213" s="8" t="s">
        <v>337</v>
      </c>
      <c r="D213" s="8" t="s">
        <v>197</v>
      </c>
      <c r="E213" s="8" t="s">
        <v>166</v>
      </c>
      <c r="F213" s="8" t="s">
        <v>198</v>
      </c>
      <c r="G213" s="18" t="s">
        <v>1997</v>
      </c>
      <c r="H213" s="8" t="s">
        <v>335</v>
      </c>
      <c r="I213" s="8" t="b">
        <f>COUNTIF(Employees[Employee Name],Employees[[#This Row],[Employee Name]])&gt;1</f>
        <v>0</v>
      </c>
    </row>
    <row r="214" spans="1:9" ht="30" hidden="1" customHeight="1" x14ac:dyDescent="0.3">
      <c r="A214" s="44">
        <f>IF(ISBLANK(Employees[[#This Row],[Employee Name]]),"",A213+1)</f>
        <v>208</v>
      </c>
      <c r="B214" s="8" t="str">
        <f>CONCATENATE(Employees[[#This Row],[Lastname]]," ",Employees[[#This Row],[Firstname]], " ",LEFT(Employees[[#This Row],[Middlename]],1),IF(ISBLANK(Employees[[#This Row],[Middlename]])," ","."))</f>
        <v>DEL MUNDO ESTER B.</v>
      </c>
      <c r="C214" s="8" t="s">
        <v>447</v>
      </c>
      <c r="D214" s="8" t="s">
        <v>448</v>
      </c>
      <c r="E214" s="8" t="s">
        <v>145</v>
      </c>
      <c r="F214" s="8" t="s">
        <v>125</v>
      </c>
      <c r="G214" s="18" t="s">
        <v>1997</v>
      </c>
      <c r="H214" s="8" t="s">
        <v>271</v>
      </c>
      <c r="I214" s="8" t="b">
        <f>COUNTIF(Employees[Employee Name],Employees[[#This Row],[Employee Name]])&gt;1</f>
        <v>0</v>
      </c>
    </row>
    <row r="215" spans="1:9" ht="30" hidden="1" customHeight="1" x14ac:dyDescent="0.3">
      <c r="A215" s="44">
        <f>IF(ISBLANK(Employees[[#This Row],[Employee Name]]),"",A214+1)</f>
        <v>209</v>
      </c>
      <c r="B215" s="8" t="str">
        <f>CONCATENATE(Employees[[#This Row],[Lastname]]," ",Employees[[#This Row],[Firstname]], " ",LEFT(Employees[[#This Row],[Middlename]],1),IF(ISBLANK(Employees[[#This Row],[Middlename]])," ","."))</f>
        <v>DEL MUNDO HERMOGENES C.</v>
      </c>
      <c r="C215" s="8" t="s">
        <v>447</v>
      </c>
      <c r="D215" s="8" t="s">
        <v>450</v>
      </c>
      <c r="E215" s="8" t="s">
        <v>134</v>
      </c>
      <c r="F215" s="8" t="s">
        <v>451</v>
      </c>
      <c r="G215" s="18" t="s">
        <v>1997</v>
      </c>
      <c r="H215" s="8" t="s">
        <v>271</v>
      </c>
      <c r="I215" s="8" t="b">
        <f>COUNTIF(Employees[Employee Name],Employees[[#This Row],[Employee Name]])&gt;1</f>
        <v>0</v>
      </c>
    </row>
    <row r="216" spans="1:9" ht="30" hidden="1" customHeight="1" x14ac:dyDescent="0.3">
      <c r="A216" s="44">
        <f>IF(ISBLANK(Employees[[#This Row],[Employee Name]]),"",A215+1)</f>
        <v>210</v>
      </c>
      <c r="B216" s="8" t="str">
        <f>CONCATENATE(Employees[[#This Row],[Lastname]]," ",Employees[[#This Row],[Firstname]], " ",LEFT(Employees[[#This Row],[Middlename]],1),IF(ISBLANK(Employees[[#This Row],[Middlename]])," ","."))</f>
        <v>DEL MUNDO JONAS B.</v>
      </c>
      <c r="C216" s="8" t="s">
        <v>447</v>
      </c>
      <c r="D216" s="8" t="s">
        <v>1992</v>
      </c>
      <c r="E216" s="8" t="s">
        <v>145</v>
      </c>
      <c r="F216" s="8" t="s">
        <v>1290</v>
      </c>
      <c r="G216" s="18" t="s">
        <v>1290</v>
      </c>
      <c r="H216" s="8" t="s">
        <v>135</v>
      </c>
      <c r="I216" s="8" t="b">
        <f>COUNTIF(Employees[Employee Name],Employees[[#This Row],[Employee Name]])&gt;1</f>
        <v>0</v>
      </c>
    </row>
    <row r="217" spans="1:9" ht="30" hidden="1" customHeight="1" x14ac:dyDescent="0.3">
      <c r="A217" s="44">
        <f>IF(ISBLANK(Employees[[#This Row],[Employee Name]]),"",A216+1)</f>
        <v>211</v>
      </c>
      <c r="B217" s="8" t="str">
        <f>CONCATENATE(Employees[[#This Row],[Lastname]]," ",Employees[[#This Row],[Firstname]], " ",LEFT(Employees[[#This Row],[Middlename]],1),IF(ISBLANK(Employees[[#This Row],[Middlename]])," ","."))</f>
        <v>DEL MUNDO ROSALLE A.</v>
      </c>
      <c r="C217" s="8" t="s">
        <v>447</v>
      </c>
      <c r="D217" s="8" t="s">
        <v>521</v>
      </c>
      <c r="E217" s="8" t="s">
        <v>88</v>
      </c>
      <c r="F217" s="8" t="s">
        <v>125</v>
      </c>
      <c r="G217" s="18" t="s">
        <v>1997</v>
      </c>
      <c r="H217" s="8" t="s">
        <v>156</v>
      </c>
      <c r="I217" s="8" t="b">
        <f>COUNTIF(Employees[Employee Name],Employees[[#This Row],[Employee Name]])&gt;1</f>
        <v>0</v>
      </c>
    </row>
    <row r="218" spans="1:9" ht="30" hidden="1" customHeight="1" x14ac:dyDescent="0.3">
      <c r="A218" s="44">
        <f>IF(ISBLANK(Employees[[#This Row],[Employee Name]]),"",A217+1)</f>
        <v>212</v>
      </c>
      <c r="B218" s="8" t="str">
        <f>CONCATENATE(Employees[[#This Row],[Lastname]]," ",Employees[[#This Row],[Firstname]], " ",LEFT(Employees[[#This Row],[Middlename]],1),IF(ISBLANK(Employees[[#This Row],[Middlename]])," ","."))</f>
        <v>DELA CRUZ CHARITO A.</v>
      </c>
      <c r="C218" s="8" t="s">
        <v>1015</v>
      </c>
      <c r="D218" s="8" t="s">
        <v>1465</v>
      </c>
      <c r="E218" s="8" t="s">
        <v>663</v>
      </c>
      <c r="F218" s="8" t="s">
        <v>1290</v>
      </c>
      <c r="G218" s="18" t="s">
        <v>1290</v>
      </c>
      <c r="H218" s="8" t="s">
        <v>642</v>
      </c>
      <c r="I218" s="8" t="b">
        <f>COUNTIF(Employees[Employee Name],Employees[[#This Row],[Employee Name]])&gt;1</f>
        <v>0</v>
      </c>
    </row>
    <row r="219" spans="1:9" ht="30" hidden="1" customHeight="1" x14ac:dyDescent="0.3">
      <c r="A219" s="44">
        <f>IF(ISBLANK(Employees[[#This Row],[Employee Name]]),"",A218+1)</f>
        <v>213</v>
      </c>
      <c r="B219" s="8" t="str">
        <f>CONCATENATE(Employees[[#This Row],[Lastname]]," ",Employees[[#This Row],[Firstname]], " ",LEFT(Employees[[#This Row],[Middlename]],1),IF(ISBLANK(Employees[[#This Row],[Middlename]])," ","."))</f>
        <v>DELA CRUZ EVANGELINE P.</v>
      </c>
      <c r="C219" s="8" t="s">
        <v>1015</v>
      </c>
      <c r="D219" s="8" t="s">
        <v>208</v>
      </c>
      <c r="E219" s="8" t="s">
        <v>124</v>
      </c>
      <c r="F219" s="8" t="s">
        <v>125</v>
      </c>
      <c r="G219" s="18" t="s">
        <v>1997</v>
      </c>
      <c r="H219" s="8" t="s">
        <v>1016</v>
      </c>
      <c r="I219" s="8" t="b">
        <f>COUNTIF(Employees[Employee Name],Employees[[#This Row],[Employee Name]])&gt;1</f>
        <v>0</v>
      </c>
    </row>
    <row r="220" spans="1:9" ht="30" hidden="1" customHeight="1" x14ac:dyDescent="0.3">
      <c r="A220" s="44">
        <f>IF(ISBLANK(Employees[[#This Row],[Employee Name]]),"",A219+1)</f>
        <v>214</v>
      </c>
      <c r="B220" s="8" t="str">
        <f>CONCATENATE(Employees[[#This Row],[Lastname]]," ",Employees[[#This Row],[Firstname]], " ",LEFT(Employees[[#This Row],[Middlename]],1),IF(ISBLANK(Employees[[#This Row],[Middlename]])," ","."))</f>
        <v>DELA CRUZ SHEILA G.</v>
      </c>
      <c r="C220" s="8" t="s">
        <v>1015</v>
      </c>
      <c r="D220" s="18" t="s">
        <v>2359</v>
      </c>
      <c r="E220" s="8" t="s">
        <v>1990</v>
      </c>
      <c r="F220" s="8" t="s">
        <v>192</v>
      </c>
      <c r="G220" s="8" t="s">
        <v>1997</v>
      </c>
      <c r="H220" s="8" t="s">
        <v>97</v>
      </c>
      <c r="I220" s="8" t="b">
        <f>COUNTIF(Employees[Employee Name],Employees[[#This Row],[Employee Name]])&gt;1</f>
        <v>0</v>
      </c>
    </row>
    <row r="221" spans="1:9" ht="30" hidden="1" customHeight="1" x14ac:dyDescent="0.3">
      <c r="A221" s="44">
        <f>IF(ISBLANK(Employees[[#This Row],[Employee Name]]),"",A220+1)</f>
        <v>215</v>
      </c>
      <c r="B221" s="8" t="str">
        <f>CONCATENATE(Employees[[#This Row],[Lastname]]," ",Employees[[#This Row],[Firstname]], " ",LEFT(Employees[[#This Row],[Middlename]],1),IF(ISBLANK(Employees[[#This Row],[Middlename]])," ","."))</f>
        <v>DELA GRACIA MA. CECILIA P.</v>
      </c>
      <c r="C221" s="8" t="s">
        <v>864</v>
      </c>
      <c r="D221" s="8" t="s">
        <v>865</v>
      </c>
      <c r="E221" s="8" t="s">
        <v>866</v>
      </c>
      <c r="F221" s="8" t="s">
        <v>867</v>
      </c>
      <c r="G221" s="18" t="s">
        <v>1997</v>
      </c>
      <c r="H221" s="8" t="s">
        <v>439</v>
      </c>
      <c r="I221" s="8" t="b">
        <f>COUNTIF(Employees[Employee Name],Employees[[#This Row],[Employee Name]])&gt;1</f>
        <v>0</v>
      </c>
    </row>
    <row r="222" spans="1:9" ht="30" hidden="1" customHeight="1" x14ac:dyDescent="0.3">
      <c r="A222" s="44">
        <f>IF(ISBLANK(Employees[[#This Row],[Employee Name]]),"",A221+1)</f>
        <v>216</v>
      </c>
      <c r="B222" s="8" t="str">
        <f>CONCATENATE(Employees[[#This Row],[Lastname]]," ",Employees[[#This Row],[Firstname]], " ",LEFT(Employees[[#This Row],[Middlename]],1),IF(ISBLANK(Employees[[#This Row],[Middlename]])," ","."))</f>
        <v>DELA PEÑA ALFREDO C.</v>
      </c>
      <c r="C222" s="8" t="s">
        <v>999</v>
      </c>
      <c r="D222" s="8" t="s">
        <v>180</v>
      </c>
      <c r="E222" s="8" t="s">
        <v>901</v>
      </c>
      <c r="F222" s="8" t="s">
        <v>900</v>
      </c>
      <c r="G222" s="18" t="s">
        <v>1997</v>
      </c>
      <c r="H222" s="8" t="s">
        <v>271</v>
      </c>
      <c r="I222" s="8" t="b">
        <f>COUNTIF(Employees[Employee Name],Employees[[#This Row],[Employee Name]])&gt;1</f>
        <v>0</v>
      </c>
    </row>
    <row r="223" spans="1:9" ht="30" hidden="1" customHeight="1" x14ac:dyDescent="0.3">
      <c r="A223" s="44">
        <f>IF(ISBLANK(Employees[[#This Row],[Employee Name]]),"",A222+1)</f>
        <v>217</v>
      </c>
      <c r="B223" s="8" t="str">
        <f>CONCATENATE(Employees[[#This Row],[Lastname]]," ",Employees[[#This Row],[Firstname]], " ",LEFT(Employees[[#This Row],[Middlename]],1),IF(ISBLANK(Employees[[#This Row],[Middlename]])," ","."))</f>
        <v>DELFINO NINA C.</v>
      </c>
      <c r="C223" s="8" t="s">
        <v>386</v>
      </c>
      <c r="D223" s="8" t="s">
        <v>387</v>
      </c>
      <c r="E223" s="8" t="s">
        <v>134</v>
      </c>
      <c r="F223" s="8" t="s">
        <v>96</v>
      </c>
      <c r="G223" s="8" t="s">
        <v>1997</v>
      </c>
      <c r="H223" s="8" t="s">
        <v>97</v>
      </c>
      <c r="I223" s="8" t="b">
        <f>COUNTIF(Employees[Employee Name],Employees[[#This Row],[Employee Name]])&gt;1</f>
        <v>0</v>
      </c>
    </row>
    <row r="224" spans="1:9" ht="30" hidden="1" customHeight="1" x14ac:dyDescent="0.3">
      <c r="A224" s="44">
        <f>IF(ISBLANK(Employees[[#This Row],[Employee Name]]),"",A223+1)</f>
        <v>218</v>
      </c>
      <c r="B224" s="8" t="str">
        <f>CONCATENATE(Employees[[#This Row],[Lastname]]," ",Employees[[#This Row],[Firstname]], " ",LEFT(Employees[[#This Row],[Middlename]],1),IF(ISBLANK(Employees[[#This Row],[Middlename]])," ","."))</f>
        <v xml:space="preserve">DELMUNDO JONAS  </v>
      </c>
      <c r="C224" s="18" t="s">
        <v>2105</v>
      </c>
      <c r="D224" s="18" t="s">
        <v>1992</v>
      </c>
      <c r="E224" s="8"/>
      <c r="F224" s="18" t="s">
        <v>2106</v>
      </c>
      <c r="G224" s="8"/>
      <c r="H224" s="18" t="s">
        <v>135</v>
      </c>
      <c r="I224" s="8" t="b">
        <f>COUNTIF(Employees[Employee Name],Employees[[#This Row],[Employee Name]])&gt;1</f>
        <v>0</v>
      </c>
    </row>
    <row r="225" spans="1:9" ht="30" hidden="1" customHeight="1" x14ac:dyDescent="0.3">
      <c r="A225" s="44">
        <f>IF(ISBLANK(Employees[[#This Row],[Employee Name]]),"",A224+1)</f>
        <v>219</v>
      </c>
      <c r="B225" s="8" t="str">
        <f>CONCATENATE(Employees[[#This Row],[Lastname]]," ",Employees[[#This Row],[Firstname]], " ",LEFT(Employees[[#This Row],[Middlename]],1),IF(ISBLANK(Employees[[#This Row],[Middlename]])," ","."))</f>
        <v>DEMATERA PEDRO B.</v>
      </c>
      <c r="C225" s="8" t="s">
        <v>1466</v>
      </c>
      <c r="D225" s="8" t="s">
        <v>1467</v>
      </c>
      <c r="E225" s="8" t="s">
        <v>800</v>
      </c>
      <c r="F225" s="8" t="s">
        <v>1290</v>
      </c>
      <c r="G225" s="18" t="s">
        <v>1290</v>
      </c>
      <c r="H225" s="8" t="s">
        <v>350</v>
      </c>
      <c r="I225" s="8" t="b">
        <f>COUNTIF(Employees[Employee Name],Employees[[#This Row],[Employee Name]])&gt;1</f>
        <v>0</v>
      </c>
    </row>
    <row r="226" spans="1:9" ht="30" hidden="1" customHeight="1" x14ac:dyDescent="0.3">
      <c r="A226" s="44">
        <f>IF(ISBLANK(Employees[[#This Row],[Employee Name]]),"",A225+1)</f>
        <v>220</v>
      </c>
      <c r="B226" s="8" t="str">
        <f>CONCATENATE(Employees[[#This Row],[Lastname]]," ",Employees[[#This Row],[Firstname]], " ",LEFT(Employees[[#This Row],[Middlename]],1),IF(ISBLANK(Employees[[#This Row],[Middlename]])," ","."))</f>
        <v>DERLA APOLONIO JR D.</v>
      </c>
      <c r="C226" s="8" t="s">
        <v>1468</v>
      </c>
      <c r="D226" s="8" t="s">
        <v>1469</v>
      </c>
      <c r="E226" s="8" t="s">
        <v>119</v>
      </c>
      <c r="F226" s="8" t="s">
        <v>1290</v>
      </c>
      <c r="G226" s="18" t="s">
        <v>1290</v>
      </c>
      <c r="H226" s="8" t="s">
        <v>289</v>
      </c>
      <c r="I226" s="8" t="b">
        <f>COUNTIF(Employees[Employee Name],Employees[[#This Row],[Employee Name]])&gt;1</f>
        <v>0</v>
      </c>
    </row>
    <row r="227" spans="1:9" ht="30" hidden="1" customHeight="1" x14ac:dyDescent="0.3">
      <c r="A227" s="44">
        <f>IF(ISBLANK(Employees[[#This Row],[Employee Name]]),"",A226+1)</f>
        <v>221</v>
      </c>
      <c r="B227" s="8" t="str">
        <f>CONCATENATE(Employees[[#This Row],[Lastname]]," ",Employees[[#This Row],[Firstname]], " ",LEFT(Employees[[#This Row],[Middlename]],1),IF(ISBLANK(Employees[[#This Row],[Middlename]])," ","."))</f>
        <v>DERLA ARTHUR D.</v>
      </c>
      <c r="C227" s="8" t="s">
        <v>1468</v>
      </c>
      <c r="D227" s="8" t="s">
        <v>1470</v>
      </c>
      <c r="E227" s="8" t="s">
        <v>1471</v>
      </c>
      <c r="F227" s="8" t="s">
        <v>1290</v>
      </c>
      <c r="G227" s="18" t="s">
        <v>1290</v>
      </c>
      <c r="H227" s="8" t="s">
        <v>289</v>
      </c>
      <c r="I227" s="8" t="b">
        <f>COUNTIF(Employees[Employee Name],Employees[[#This Row],[Employee Name]])&gt;1</f>
        <v>0</v>
      </c>
    </row>
    <row r="228" spans="1:9" ht="30" hidden="1" customHeight="1" x14ac:dyDescent="0.3">
      <c r="A228" s="44">
        <f>IF(ISBLANK(Employees[[#This Row],[Employee Name]]),"",A227+1)</f>
        <v>222</v>
      </c>
      <c r="B228" s="8" t="str">
        <f>CONCATENATE(Employees[[#This Row],[Lastname]]," ",Employees[[#This Row],[Firstname]], " ",LEFT(Employees[[#This Row],[Middlename]],1),IF(ISBLANK(Employees[[#This Row],[Middlename]])," ","."))</f>
        <v>DESEPEDA ADELAIDA R.</v>
      </c>
      <c r="C228" s="18" t="s">
        <v>2103</v>
      </c>
      <c r="D228" s="18" t="s">
        <v>263</v>
      </c>
      <c r="E228" s="18" t="s">
        <v>330</v>
      </c>
      <c r="F228" s="18" t="s">
        <v>1290</v>
      </c>
      <c r="G228" s="8"/>
      <c r="H228" s="18" t="s">
        <v>209</v>
      </c>
      <c r="I228" s="8" t="b">
        <f>COUNTIF(Employees[Employee Name],Employees[[#This Row],[Employee Name]])&gt;1</f>
        <v>0</v>
      </c>
    </row>
    <row r="229" spans="1:9" ht="30" hidden="1" customHeight="1" x14ac:dyDescent="0.3">
      <c r="A229" s="44">
        <f>IF(ISBLANK(Employees[[#This Row],[Employee Name]]),"",A228+1)</f>
        <v>223</v>
      </c>
      <c r="B229" s="8" t="str">
        <f>CONCATENATE(Employees[[#This Row],[Lastname]]," ",Employees[[#This Row],[Firstname]], " ",LEFT(Employees[[#This Row],[Middlename]],1),IF(ISBLANK(Employees[[#This Row],[Middlename]])," ","."))</f>
        <v>DESINGAŃO PURIFICACION A.</v>
      </c>
      <c r="C229" s="8" t="s">
        <v>1472</v>
      </c>
      <c r="D229" s="8" t="s">
        <v>1473</v>
      </c>
      <c r="E229" s="8" t="s">
        <v>1474</v>
      </c>
      <c r="F229" s="8" t="s">
        <v>1290</v>
      </c>
      <c r="G229" s="18" t="s">
        <v>1290</v>
      </c>
      <c r="H229" s="8" t="s">
        <v>361</v>
      </c>
      <c r="I229" s="8" t="b">
        <f>COUNTIF(Employees[Employee Name],Employees[[#This Row],[Employee Name]])&gt;1</f>
        <v>0</v>
      </c>
    </row>
    <row r="230" spans="1:9" ht="30" hidden="1" customHeight="1" x14ac:dyDescent="0.3">
      <c r="A230" s="44">
        <f>IF(ISBLANK(Employees[[#This Row],[Employee Name]]),"",A229+1)</f>
        <v>224</v>
      </c>
      <c r="B230" s="8" t="str">
        <f>CONCATENATE(Employees[[#This Row],[Lastname]]," ",Employees[[#This Row],[Firstname]], " ",LEFT(Employees[[#This Row],[Middlename]],1),IF(ISBLANK(Employees[[#This Row],[Middlename]])," ","."))</f>
        <v xml:space="preserve">DESIPEDA ALDWIN  </v>
      </c>
      <c r="C230" s="18" t="s">
        <v>1475</v>
      </c>
      <c r="D230" s="18" t="s">
        <v>2101</v>
      </c>
      <c r="E230" s="8"/>
      <c r="F230" s="18" t="s">
        <v>1290</v>
      </c>
      <c r="G230" s="18"/>
      <c r="H230" s="18" t="s">
        <v>289</v>
      </c>
      <c r="I230" s="8" t="b">
        <f>COUNTIF(Employees[Employee Name],Employees[[#This Row],[Employee Name]])&gt;1</f>
        <v>0</v>
      </c>
    </row>
    <row r="231" spans="1:9" ht="30" hidden="1" customHeight="1" x14ac:dyDescent="0.3">
      <c r="A231" s="44">
        <f>IF(ISBLANK(Employees[[#This Row],[Employee Name]]),"",A230+1)</f>
        <v>225</v>
      </c>
      <c r="B231" s="8" t="str">
        <f>CONCATENATE(Employees[[#This Row],[Lastname]]," ",Employees[[#This Row],[Firstname]], " ",LEFT(Employees[[#This Row],[Middlename]],1),IF(ISBLANK(Employees[[#This Row],[Middlename]])," ","."))</f>
        <v>DESIPEDA MACARIA P.</v>
      </c>
      <c r="C231" s="8" t="s">
        <v>1475</v>
      </c>
      <c r="D231" s="8" t="s">
        <v>1476</v>
      </c>
      <c r="E231" s="8" t="s">
        <v>1477</v>
      </c>
      <c r="F231" s="8" t="s">
        <v>1290</v>
      </c>
      <c r="G231" s="18" t="s">
        <v>1290</v>
      </c>
      <c r="H231" s="8" t="s">
        <v>1706</v>
      </c>
      <c r="I231" s="8" t="b">
        <f>COUNTIF(Employees[Employee Name],Employees[[#This Row],[Employee Name]])&gt;1</f>
        <v>0</v>
      </c>
    </row>
    <row r="232" spans="1:9" s="8" customFormat="1" ht="30" hidden="1" customHeight="1" x14ac:dyDescent="0.3">
      <c r="A232" s="44">
        <f>IF(ISBLANK(Employees[[#This Row],[Employee Name]]),"",A231+1)</f>
        <v>226</v>
      </c>
      <c r="B232" s="8" t="str">
        <f>CONCATENATE(Employees[[#This Row],[Lastname]]," ",Employees[[#This Row],[Firstname]], " ",LEFT(Employees[[#This Row],[Middlename]],1),IF(ISBLANK(Employees[[#This Row],[Middlename]])," ","."))</f>
        <v>DEVILLA ALICE P.</v>
      </c>
      <c r="C232" s="18" t="s">
        <v>2097</v>
      </c>
      <c r="D232" s="18" t="s">
        <v>2098</v>
      </c>
      <c r="E232" s="18" t="s">
        <v>124</v>
      </c>
      <c r="F232" s="18" t="s">
        <v>1290</v>
      </c>
      <c r="H232" s="18" t="s">
        <v>2054</v>
      </c>
      <c r="I232" s="8" t="b">
        <f>COUNTIF(Employees[Employee Name],Employees[[#This Row],[Employee Name]])&gt;1</f>
        <v>0</v>
      </c>
    </row>
    <row r="233" spans="1:9" s="8" customFormat="1" ht="30" hidden="1" customHeight="1" x14ac:dyDescent="0.3">
      <c r="A233" s="44">
        <f>IF(ISBLANK(Employees[[#This Row],[Employee Name]]),"",A232+1)</f>
        <v>227</v>
      </c>
      <c r="B233" s="8" t="str">
        <f>CONCATENATE(Employees[[#This Row],[Lastname]]," ",Employees[[#This Row],[Firstname]], " ",LEFT(Employees[[#This Row],[Middlename]],1),IF(ISBLANK(Employees[[#This Row],[Middlename]])," ","."))</f>
        <v>DIAZ CAROLINA P.</v>
      </c>
      <c r="C233" s="8" t="s">
        <v>1287</v>
      </c>
      <c r="D233" s="8" t="s">
        <v>542</v>
      </c>
      <c r="E233" s="8" t="s">
        <v>124</v>
      </c>
      <c r="F233" s="8" t="s">
        <v>1290</v>
      </c>
      <c r="G233" s="18" t="s">
        <v>1290</v>
      </c>
      <c r="H233" s="8" t="s">
        <v>361</v>
      </c>
      <c r="I233" s="8" t="b">
        <f>COUNTIF(Employees[Employee Name],Employees[[#This Row],[Employee Name]])&gt;1</f>
        <v>0</v>
      </c>
    </row>
    <row r="234" spans="1:9" s="8" customFormat="1" ht="30" hidden="1" customHeight="1" x14ac:dyDescent="0.3">
      <c r="A234" s="44">
        <f>IF(ISBLANK(Employees[[#This Row],[Employee Name]]),"",A233+1)</f>
        <v>228</v>
      </c>
      <c r="B234" s="8" t="str">
        <f>CONCATENATE(Employees[[#This Row],[Lastname]]," ",Employees[[#This Row],[Firstname]], " ",LEFT(Employees[[#This Row],[Middlename]],1),IF(ISBLANK(Employees[[#This Row],[Middlename]])," ","."))</f>
        <v xml:space="preserve">DIGNO DANILO  </v>
      </c>
      <c r="C234" s="8" t="s">
        <v>1478</v>
      </c>
      <c r="D234" s="8" t="s">
        <v>306</v>
      </c>
      <c r="F234" s="8" t="s">
        <v>1290</v>
      </c>
      <c r="G234" s="18" t="s">
        <v>1290</v>
      </c>
      <c r="H234" s="8" t="s">
        <v>289</v>
      </c>
      <c r="I234" s="8" t="b">
        <f>COUNTIF(Employees[Employee Name],Employees[[#This Row],[Employee Name]])&gt;1</f>
        <v>0</v>
      </c>
    </row>
    <row r="235" spans="1:9" ht="30" hidden="1" customHeight="1" x14ac:dyDescent="0.3">
      <c r="A235" s="44">
        <f>IF(ISBLANK(Employees[[#This Row],[Employee Name]]),"",A234+1)</f>
        <v>229</v>
      </c>
      <c r="B235" s="8" t="str">
        <f>CONCATENATE(Employees[[#This Row],[Lastname]]," ",Employees[[#This Row],[Firstname]], " ",LEFT(Employees[[#This Row],[Middlename]],1),IF(ISBLANK(Employees[[#This Row],[Middlename]])," ","."))</f>
        <v xml:space="preserve">DIGO MANUEL  </v>
      </c>
      <c r="C235" s="8" t="s">
        <v>291</v>
      </c>
      <c r="D235" s="8" t="s">
        <v>292</v>
      </c>
      <c r="E235" s="8"/>
      <c r="F235" s="18" t="s">
        <v>2003</v>
      </c>
      <c r="G235" s="18" t="s">
        <v>1997</v>
      </c>
      <c r="H235" s="8" t="s">
        <v>199</v>
      </c>
      <c r="I235" s="8" t="b">
        <f>COUNTIF(Employees[Employee Name],Employees[[#This Row],[Employee Name]])&gt;1</f>
        <v>0</v>
      </c>
    </row>
    <row r="236" spans="1:9" ht="30" hidden="1" customHeight="1" x14ac:dyDescent="0.3">
      <c r="A236" s="44">
        <f>IF(ISBLANK(Employees[[#This Row],[Employee Name]]),"",A235+1)</f>
        <v>230</v>
      </c>
      <c r="B236" s="8" t="str">
        <f>CONCATENATE(Employees[[#This Row],[Lastname]]," ",Employees[[#This Row],[Firstname]], " ",LEFT(Employees[[#This Row],[Middlename]],1),IF(ISBLANK(Employees[[#This Row],[Middlename]])," ","."))</f>
        <v>DIGO MARIE BERNADETTE C.</v>
      </c>
      <c r="C236" s="8" t="s">
        <v>291</v>
      </c>
      <c r="D236" s="8" t="s">
        <v>1479</v>
      </c>
      <c r="E236" s="8" t="s">
        <v>1480</v>
      </c>
      <c r="F236" s="8" t="s">
        <v>1290</v>
      </c>
      <c r="G236" s="18" t="s">
        <v>1290</v>
      </c>
      <c r="H236" s="8" t="s">
        <v>97</v>
      </c>
      <c r="I236" s="8" t="b">
        <f>COUNTIF(Employees[Employee Name],Employees[[#This Row],[Employee Name]])&gt;1</f>
        <v>0</v>
      </c>
    </row>
    <row r="237" spans="1:9" ht="30" hidden="1" customHeight="1" x14ac:dyDescent="0.3">
      <c r="A237" s="44">
        <f>IF(ISBLANK(Employees[[#This Row],[Employee Name]]),"",A236+1)</f>
        <v>231</v>
      </c>
      <c r="B237" s="8" t="str">
        <f>CONCATENATE(Employees[[#This Row],[Lastname]]," ",Employees[[#This Row],[Firstname]], " ",LEFT(Employees[[#This Row],[Middlename]],1),IF(ISBLANK(Employees[[#This Row],[Middlename]])," ","."))</f>
        <v>DIGO VIRGILIO M.</v>
      </c>
      <c r="C237" s="18" t="s">
        <v>291</v>
      </c>
      <c r="D237" s="18" t="s">
        <v>1130</v>
      </c>
      <c r="E237" s="18" t="s">
        <v>84</v>
      </c>
      <c r="F237" s="18" t="s">
        <v>198</v>
      </c>
      <c r="G237" s="8"/>
      <c r="H237" s="18" t="s">
        <v>1066</v>
      </c>
      <c r="I237" s="8" t="b">
        <f>COUNTIF(Employees[Employee Name],Employees[[#This Row],[Employee Name]])&gt;1</f>
        <v>0</v>
      </c>
    </row>
    <row r="238" spans="1:9" ht="30" hidden="1" customHeight="1" x14ac:dyDescent="0.3">
      <c r="A238" s="44">
        <f>IF(ISBLANK(Employees[[#This Row],[Employee Name]]),"",A237+1)</f>
        <v>232</v>
      </c>
      <c r="B238" s="8" t="str">
        <f>CONCATENATE(Employees[[#This Row],[Lastname]]," ",Employees[[#This Row],[Firstname]], " ",LEFT(Employees[[#This Row],[Middlename]],1),IF(ISBLANK(Employees[[#This Row],[Middlename]])," ","."))</f>
        <v>DILIDILI AIREEN M.</v>
      </c>
      <c r="C238" s="8" t="s">
        <v>1481</v>
      </c>
      <c r="D238" s="8" t="s">
        <v>1482</v>
      </c>
      <c r="E238" s="8" t="s">
        <v>806</v>
      </c>
      <c r="F238" s="8" t="s">
        <v>1290</v>
      </c>
      <c r="G238" s="18" t="s">
        <v>1290</v>
      </c>
      <c r="H238" s="8" t="s">
        <v>1706</v>
      </c>
      <c r="I238" s="8" t="b">
        <f>COUNTIF(Employees[Employee Name],Employees[[#This Row],[Employee Name]])&gt;1</f>
        <v>0</v>
      </c>
    </row>
    <row r="239" spans="1:9" ht="30" hidden="1" customHeight="1" x14ac:dyDescent="0.3">
      <c r="A239" s="44">
        <f>IF(ISBLANK(Employees[[#This Row],[Employee Name]]),"",A238+1)</f>
        <v>233</v>
      </c>
      <c r="B239" s="8" t="str">
        <f>CONCATENATE(Employees[[#This Row],[Lastname]]," ",Employees[[#This Row],[Firstname]], " ",LEFT(Employees[[#This Row],[Middlename]],1),IF(ISBLANK(Employees[[#This Row],[Middlename]])," ","."))</f>
        <v>DIMAANO LEOVIGILDA A.</v>
      </c>
      <c r="C239" s="8" t="s">
        <v>1483</v>
      </c>
      <c r="D239" s="8" t="s">
        <v>1484</v>
      </c>
      <c r="E239" s="8" t="s">
        <v>284</v>
      </c>
      <c r="F239" s="8" t="s">
        <v>1290</v>
      </c>
      <c r="G239" s="18" t="s">
        <v>1290</v>
      </c>
      <c r="H239" s="8" t="s">
        <v>1708</v>
      </c>
      <c r="I239" s="8" t="b">
        <f>COUNTIF(Employees[Employee Name],Employees[[#This Row],[Employee Name]])&gt;1</f>
        <v>0</v>
      </c>
    </row>
    <row r="240" spans="1:9" ht="30" hidden="1" customHeight="1" x14ac:dyDescent="0.3">
      <c r="A240" s="44">
        <f>IF(ISBLANK(Employees[[#This Row],[Employee Name]]),"",A239+1)</f>
        <v>234</v>
      </c>
      <c r="B240" s="8" t="str">
        <f>CONCATENATE(Employees[[#This Row],[Lastname]]," ",Employees[[#This Row],[Firstname]], " ",LEFT(Employees[[#This Row],[Middlename]],1),IF(ISBLANK(Employees[[#This Row],[Middlename]])," ","."))</f>
        <v>DIMAILIG ARLYN R.</v>
      </c>
      <c r="C240" s="8" t="s">
        <v>1485</v>
      </c>
      <c r="D240" s="8" t="s">
        <v>1486</v>
      </c>
      <c r="E240" s="8" t="s">
        <v>330</v>
      </c>
      <c r="F240" s="8" t="s">
        <v>1290</v>
      </c>
      <c r="G240" s="18" t="s">
        <v>1290</v>
      </c>
      <c r="H240" s="8" t="s">
        <v>590</v>
      </c>
      <c r="I240" s="8" t="b">
        <f>COUNTIF(Employees[Employee Name],Employees[[#This Row],[Employee Name]])&gt;1</f>
        <v>0</v>
      </c>
    </row>
    <row r="241" spans="1:9" ht="30" hidden="1" customHeight="1" x14ac:dyDescent="0.3">
      <c r="A241" s="44">
        <f>IF(ISBLANK(Employees[[#This Row],[Employee Name]]),"",A240+1)</f>
        <v>235</v>
      </c>
      <c r="B241" s="8" t="str">
        <f>CONCATENATE(Employees[[#This Row],[Lastname]]," ",Employees[[#This Row],[Firstname]], " ",LEFT(Employees[[#This Row],[Middlename]],1),IF(ISBLANK(Employees[[#This Row],[Middlename]])," ","."))</f>
        <v>DIMAPILIS ALFREDO C.</v>
      </c>
      <c r="C241" s="8" t="s">
        <v>100</v>
      </c>
      <c r="D241" s="8" t="s">
        <v>180</v>
      </c>
      <c r="E241" s="8" t="s">
        <v>134</v>
      </c>
      <c r="F241" s="8" t="s">
        <v>181</v>
      </c>
      <c r="G241" s="18" t="s">
        <v>1997</v>
      </c>
      <c r="H241" s="8" t="s">
        <v>182</v>
      </c>
      <c r="I241" s="8" t="b">
        <f>COUNTIF(Employees[Employee Name],Employees[[#This Row],[Employee Name]])&gt;1</f>
        <v>0</v>
      </c>
    </row>
    <row r="242" spans="1:9" ht="30" hidden="1" customHeight="1" x14ac:dyDescent="0.3">
      <c r="A242" s="44">
        <f>IF(ISBLANK(Employees[[#This Row],[Employee Name]]),"",A241+1)</f>
        <v>236</v>
      </c>
      <c r="B242" s="8" t="str">
        <f>CONCATENATE(Employees[[#This Row],[Lastname]]," ",Employees[[#This Row],[Firstname]], " ",LEFT(Employees[[#This Row],[Middlename]],1),IF(ISBLANK(Employees[[#This Row],[Middlename]])," ","."))</f>
        <v>DIMAPILIS ANTHONY A.</v>
      </c>
      <c r="C242" s="8" t="s">
        <v>100</v>
      </c>
      <c r="D242" s="8" t="s">
        <v>101</v>
      </c>
      <c r="E242" s="8" t="s">
        <v>88</v>
      </c>
      <c r="F242" s="8" t="s">
        <v>102</v>
      </c>
      <c r="G242" s="8" t="s">
        <v>1997</v>
      </c>
      <c r="H242" s="8" t="s">
        <v>103</v>
      </c>
      <c r="I242" s="8" t="b">
        <f>COUNTIF(Employees[Employee Name],Employees[[#This Row],[Employee Name]])&gt;1</f>
        <v>0</v>
      </c>
    </row>
    <row r="243" spans="1:9" ht="30" hidden="1" customHeight="1" x14ac:dyDescent="0.3">
      <c r="A243" s="44">
        <f>IF(ISBLANK(Employees[[#This Row],[Employee Name]]),"",A242+1)</f>
        <v>237</v>
      </c>
      <c r="B243" s="8" t="str">
        <f>CONCATENATE(Employees[[#This Row],[Lastname]]," ",Employees[[#This Row],[Firstname]], " ",LEFT(Employees[[#This Row],[Middlename]],1),IF(ISBLANK(Employees[[#This Row],[Middlename]])," ","."))</f>
        <v>DIMAPILIS ARIEL M.</v>
      </c>
      <c r="C243" s="8" t="s">
        <v>100</v>
      </c>
      <c r="D243" s="8" t="s">
        <v>400</v>
      </c>
      <c r="E243" s="8" t="s">
        <v>320</v>
      </c>
      <c r="F243" s="8" t="s">
        <v>401</v>
      </c>
      <c r="G243" s="8" t="s">
        <v>1997</v>
      </c>
      <c r="H243" s="8" t="s">
        <v>103</v>
      </c>
      <c r="I243" s="8" t="b">
        <f>COUNTIF(Employees[Employee Name],Employees[[#This Row],[Employee Name]])&gt;1</f>
        <v>0</v>
      </c>
    </row>
    <row r="244" spans="1:9" ht="30" hidden="1" customHeight="1" x14ac:dyDescent="0.3">
      <c r="A244" s="44">
        <f>IF(ISBLANK(Employees[[#This Row],[Employee Name]]),"",A243+1)</f>
        <v>238</v>
      </c>
      <c r="B244" s="8" t="str">
        <f>CONCATENATE(Employees[[#This Row],[Lastname]]," ",Employees[[#This Row],[Firstname]], " ",LEFT(Employees[[#This Row],[Middlename]],1),IF(ISBLANK(Employees[[#This Row],[Middlename]])," ","."))</f>
        <v>DIMAPILIS DENNIS C.</v>
      </c>
      <c r="C244" s="8" t="s">
        <v>100</v>
      </c>
      <c r="D244" s="8" t="s">
        <v>300</v>
      </c>
      <c r="E244" s="8" t="s">
        <v>134</v>
      </c>
      <c r="F244" s="8" t="s">
        <v>301</v>
      </c>
      <c r="G244" s="18" t="s">
        <v>1997</v>
      </c>
      <c r="H244" s="8" t="s">
        <v>296</v>
      </c>
      <c r="I244" s="8" t="b">
        <f>COUNTIF(Employees[Employee Name],Employees[[#This Row],[Employee Name]])&gt;1</f>
        <v>0</v>
      </c>
    </row>
    <row r="245" spans="1:9" ht="30" hidden="1" customHeight="1" x14ac:dyDescent="0.3">
      <c r="A245" s="44">
        <f>IF(ISBLANK(Employees[[#This Row],[Employee Name]]),"",A244+1)</f>
        <v>239</v>
      </c>
      <c r="B245" s="8" t="str">
        <f>CONCATENATE(Employees[[#This Row],[Lastname]]," ",Employees[[#This Row],[Firstname]], " ",LEFT(Employees[[#This Row],[Middlename]],1),IF(ISBLANK(Employees[[#This Row],[Middlename]])," ","."))</f>
        <v>DIMAPILIS ELIZABETH A.</v>
      </c>
      <c r="C245" s="8" t="s">
        <v>100</v>
      </c>
      <c r="D245" s="8" t="s">
        <v>211</v>
      </c>
      <c r="E245" s="8" t="s">
        <v>616</v>
      </c>
      <c r="F245" s="8" t="s">
        <v>212</v>
      </c>
      <c r="G245" s="18" t="s">
        <v>1997</v>
      </c>
      <c r="H245" s="8" t="s">
        <v>213</v>
      </c>
      <c r="I245" s="8" t="b">
        <f>COUNTIF(Employees[Employee Name],Employees[[#This Row],[Employee Name]])&gt;1</f>
        <v>0</v>
      </c>
    </row>
    <row r="246" spans="1:9" ht="30" hidden="1" customHeight="1" x14ac:dyDescent="0.3">
      <c r="A246" s="44">
        <f>IF(ISBLANK(Employees[[#This Row],[Employee Name]]),"",A245+1)</f>
        <v>240</v>
      </c>
      <c r="B246" s="8" t="str">
        <f>CONCATENATE(Employees[[#This Row],[Lastname]]," ",Employees[[#This Row],[Firstname]], " ",LEFT(Employees[[#This Row],[Middlename]],1),IF(ISBLANK(Employees[[#This Row],[Middlename]])," ","."))</f>
        <v>DIMAPILIS ELVIRA S.</v>
      </c>
      <c r="C246" s="8" t="s">
        <v>100</v>
      </c>
      <c r="D246" s="8" t="s">
        <v>499</v>
      </c>
      <c r="E246" s="8" t="s">
        <v>161</v>
      </c>
      <c r="F246" s="8" t="s">
        <v>125</v>
      </c>
      <c r="G246" s="18" t="s">
        <v>1997</v>
      </c>
      <c r="H246" s="8" t="s">
        <v>103</v>
      </c>
      <c r="I246" s="8" t="b">
        <f>COUNTIF(Employees[Employee Name],Employees[[#This Row],[Employee Name]])&gt;1</f>
        <v>0</v>
      </c>
    </row>
    <row r="247" spans="1:9" ht="30" hidden="1" customHeight="1" x14ac:dyDescent="0.3">
      <c r="A247" s="44">
        <f>IF(ISBLANK(Employees[[#This Row],[Employee Name]]),"",A246+1)</f>
        <v>241</v>
      </c>
      <c r="B247" s="8" t="str">
        <f>CONCATENATE(Employees[[#This Row],[Lastname]]," ",Employees[[#This Row],[Firstname]], " ",LEFT(Employees[[#This Row],[Middlename]],1),IF(ISBLANK(Employees[[#This Row],[Middlename]])," ","."))</f>
        <v>DIMAPILIS JONNA T.</v>
      </c>
      <c r="C247" s="8" t="s">
        <v>100</v>
      </c>
      <c r="D247" s="8" t="s">
        <v>106</v>
      </c>
      <c r="E247" s="8" t="s">
        <v>107</v>
      </c>
      <c r="F247" s="8" t="s">
        <v>108</v>
      </c>
      <c r="G247" s="18" t="s">
        <v>1997</v>
      </c>
      <c r="H247" s="8" t="s">
        <v>109</v>
      </c>
      <c r="I247" s="8" t="b">
        <f>COUNTIF(Employees[Employee Name],Employees[[#This Row],[Employee Name]])&gt;1</f>
        <v>0</v>
      </c>
    </row>
    <row r="248" spans="1:9" ht="30" hidden="1" customHeight="1" x14ac:dyDescent="0.3">
      <c r="A248" s="44">
        <f>IF(ISBLANK(Employees[[#This Row],[Employee Name]]),"",A247+1)</f>
        <v>242</v>
      </c>
      <c r="B248" s="8" t="str">
        <f>CONCATENATE(Employees[[#This Row],[Lastname]]," ",Employees[[#This Row],[Firstname]], " ",LEFT(Employees[[#This Row],[Middlename]],1),IF(ISBLANK(Employees[[#This Row],[Middlename]])," ","."))</f>
        <v>DIMAPILIS JOSEPHINE P.</v>
      </c>
      <c r="C248" s="8" t="s">
        <v>100</v>
      </c>
      <c r="D248" s="8" t="s">
        <v>406</v>
      </c>
      <c r="E248" s="8" t="s">
        <v>124</v>
      </c>
      <c r="F248" s="8" t="s">
        <v>125</v>
      </c>
      <c r="G248" s="18" t="s">
        <v>1997</v>
      </c>
      <c r="H248" s="8" t="s">
        <v>103</v>
      </c>
      <c r="I248" s="8" t="b">
        <f>COUNTIF(Employees[Employee Name],Employees[[#This Row],[Employee Name]])&gt;1</f>
        <v>0</v>
      </c>
    </row>
    <row r="249" spans="1:9" ht="30" hidden="1" customHeight="1" x14ac:dyDescent="0.3">
      <c r="A249" s="44">
        <f>IF(ISBLANK(Employees[[#This Row],[Employee Name]]),"",A248+1)</f>
        <v>243</v>
      </c>
      <c r="B249" s="8" t="str">
        <f>CONCATENATE(Employees[[#This Row],[Lastname]]," ",Employees[[#This Row],[Firstname]], " ",LEFT(Employees[[#This Row],[Middlename]],1),IF(ISBLANK(Employees[[#This Row],[Middlename]])," ","."))</f>
        <v>DIMAPILIS MA. TRINIDAD S.</v>
      </c>
      <c r="C249" s="8" t="s">
        <v>100</v>
      </c>
      <c r="D249" s="8" t="s">
        <v>259</v>
      </c>
      <c r="E249" s="8" t="s">
        <v>161</v>
      </c>
      <c r="F249" s="8" t="s">
        <v>198</v>
      </c>
      <c r="G249" s="18" t="s">
        <v>1997</v>
      </c>
      <c r="H249" s="8" t="s">
        <v>260</v>
      </c>
      <c r="I249" s="8" t="b">
        <f>COUNTIF(Employees[Employee Name],Employees[[#This Row],[Employee Name]])&gt;1</f>
        <v>0</v>
      </c>
    </row>
    <row r="250" spans="1:9" ht="30" hidden="1" customHeight="1" x14ac:dyDescent="0.3">
      <c r="A250" s="44">
        <f>IF(ISBLANK(Employees[[#This Row],[Employee Name]]),"",A249+1)</f>
        <v>244</v>
      </c>
      <c r="B250" s="8" t="str">
        <f>CONCATENATE(Employees[[#This Row],[Lastname]]," ",Employees[[#This Row],[Firstname]], " ",LEFT(Employees[[#This Row],[Middlename]],1),IF(ISBLANK(Employees[[#This Row],[Middlename]])," ","."))</f>
        <v>DIMAPILIS VILMA T.</v>
      </c>
      <c r="C250" s="8" t="s">
        <v>100</v>
      </c>
      <c r="D250" s="8" t="s">
        <v>524</v>
      </c>
      <c r="E250" s="8" t="s">
        <v>879</v>
      </c>
      <c r="F250" s="8" t="s">
        <v>198</v>
      </c>
      <c r="G250" s="18" t="s">
        <v>1997</v>
      </c>
      <c r="H250" s="8" t="s">
        <v>209</v>
      </c>
      <c r="I250" s="8" t="b">
        <f>COUNTIF(Employees[Employee Name],Employees[[#This Row],[Employee Name]])&gt;1</f>
        <v>0</v>
      </c>
    </row>
    <row r="251" spans="1:9" ht="30" hidden="1" customHeight="1" x14ac:dyDescent="0.3">
      <c r="A251" s="44">
        <f>IF(ISBLANK(Employees[[#This Row],[Employee Name]]),"",A250+1)</f>
        <v>245</v>
      </c>
      <c r="B251" s="8" t="str">
        <f>CONCATENATE(Employees[[#This Row],[Lastname]]," ",Employees[[#This Row],[Firstname]], " ",LEFT(Employees[[#This Row],[Middlename]],1),IF(ISBLANK(Employees[[#This Row],[Middlename]])," ","."))</f>
        <v>DIMAPILIS VINCE BENEDICT R.</v>
      </c>
      <c r="C251" s="8" t="s">
        <v>100</v>
      </c>
      <c r="D251" s="8" t="s">
        <v>1487</v>
      </c>
      <c r="E251" s="8" t="s">
        <v>1488</v>
      </c>
      <c r="F251" s="8" t="s">
        <v>1705</v>
      </c>
      <c r="G251" s="18" t="s">
        <v>1705</v>
      </c>
      <c r="H251" s="8" t="s">
        <v>135</v>
      </c>
      <c r="I251" s="8" t="b">
        <f>COUNTIF(Employees[Employee Name],Employees[[#This Row],[Employee Name]])&gt;1</f>
        <v>0</v>
      </c>
    </row>
    <row r="252" spans="1:9" ht="30" hidden="1" customHeight="1" x14ac:dyDescent="0.3">
      <c r="A252" s="44">
        <f>IF(ISBLANK(Employees[[#This Row],[Employee Name]]),"",A251+1)</f>
        <v>246</v>
      </c>
      <c r="B252" s="8" t="str">
        <f>CONCATENATE(Employees[[#This Row],[Lastname]]," ",Employees[[#This Row],[Firstname]], " ",LEFT(Employees[[#This Row],[Middlename]],1),IF(ISBLANK(Employees[[#This Row],[Middlename]])," ","."))</f>
        <v>DIMARANAN ANNA P.</v>
      </c>
      <c r="C252" s="8" t="s">
        <v>168</v>
      </c>
      <c r="D252" s="8" t="s">
        <v>1489</v>
      </c>
      <c r="E252" s="8" t="s">
        <v>1490</v>
      </c>
      <c r="F252" s="8" t="s">
        <v>1705</v>
      </c>
      <c r="G252" s="18" t="s">
        <v>1705</v>
      </c>
      <c r="H252" s="8" t="s">
        <v>1718</v>
      </c>
      <c r="I252" s="8" t="b">
        <f>COUNTIF(Employees[Employee Name],Employees[[#This Row],[Employee Name]])&gt;1</f>
        <v>0</v>
      </c>
    </row>
    <row r="253" spans="1:9" ht="30" hidden="1" customHeight="1" x14ac:dyDescent="0.3">
      <c r="A253" s="44">
        <f>IF(ISBLANK(Employees[[#This Row],[Employee Name]]),"",A252+1)</f>
        <v>247</v>
      </c>
      <c r="B253" s="8" t="str">
        <f>CONCATENATE(Employees[[#This Row],[Lastname]]," ",Employees[[#This Row],[Firstname]], " ",LEFT(Employees[[#This Row],[Middlename]],1),IF(ISBLANK(Employees[[#This Row],[Middlename]])," ","."))</f>
        <v>DIMARANAN GREGORIA C.</v>
      </c>
      <c r="C253" s="8" t="s">
        <v>168</v>
      </c>
      <c r="D253" s="8" t="s">
        <v>862</v>
      </c>
      <c r="E253" s="8" t="s">
        <v>652</v>
      </c>
      <c r="F253" s="8" t="s">
        <v>312</v>
      </c>
      <c r="G253" s="18" t="s">
        <v>1997</v>
      </c>
      <c r="H253" s="8" t="s">
        <v>439</v>
      </c>
      <c r="I253" s="8" t="b">
        <f>COUNTIF(Employees[Employee Name],Employees[[#This Row],[Employee Name]])&gt;1</f>
        <v>0</v>
      </c>
    </row>
    <row r="254" spans="1:9" ht="30" hidden="1" customHeight="1" x14ac:dyDescent="0.3">
      <c r="A254" s="44">
        <f>IF(ISBLANK(Employees[[#This Row],[Employee Name]]),"",A253+1)</f>
        <v>248</v>
      </c>
      <c r="B254" s="8" t="str">
        <f>CONCATENATE(Employees[[#This Row],[Lastname]]," ",Employees[[#This Row],[Firstname]], " ",LEFT(Employees[[#This Row],[Middlename]],1),IF(ISBLANK(Employees[[#This Row],[Middlename]])," ","."))</f>
        <v>DIMARANAN JENELIN B.</v>
      </c>
      <c r="C254" s="18" t="s">
        <v>168</v>
      </c>
      <c r="D254" s="18" t="s">
        <v>2038</v>
      </c>
      <c r="E254" s="18" t="s">
        <v>145</v>
      </c>
      <c r="F254" s="18" t="s">
        <v>1288</v>
      </c>
      <c r="G254" s="18" t="s">
        <v>1290</v>
      </c>
      <c r="H254" s="18" t="s">
        <v>361</v>
      </c>
      <c r="I254" s="8" t="b">
        <f>COUNTIF(Employees[Employee Name],Employees[[#This Row],[Employee Name]])&gt;1</f>
        <v>0</v>
      </c>
    </row>
    <row r="255" spans="1:9" ht="30" hidden="1" customHeight="1" x14ac:dyDescent="0.3">
      <c r="A255" s="44">
        <f>IF(ISBLANK(Employees[[#This Row],[Employee Name]]),"",A254+1)</f>
        <v>249</v>
      </c>
      <c r="B255" s="8" t="str">
        <f>CONCATENATE(Employees[[#This Row],[Lastname]]," ",Employees[[#This Row],[Firstname]], " ",LEFT(Employees[[#This Row],[Middlename]],1),IF(ISBLANK(Employees[[#This Row],[Middlename]])," ","."))</f>
        <v>DIMARANAN JOEL M.</v>
      </c>
      <c r="C255" s="8" t="s">
        <v>168</v>
      </c>
      <c r="D255" s="8" t="s">
        <v>790</v>
      </c>
      <c r="E255" s="8" t="s">
        <v>84</v>
      </c>
      <c r="F255" s="8" t="s">
        <v>1705</v>
      </c>
      <c r="G255" s="18" t="s">
        <v>1705</v>
      </c>
      <c r="H255" s="8" t="s">
        <v>1706</v>
      </c>
      <c r="I255" s="8" t="b">
        <f>COUNTIF(Employees[Employee Name],Employees[[#This Row],[Employee Name]])&gt;1</f>
        <v>0</v>
      </c>
    </row>
    <row r="256" spans="1:9" ht="30" hidden="1" customHeight="1" x14ac:dyDescent="0.3">
      <c r="A256" s="44">
        <f>IF(ISBLANK(Employees[[#This Row],[Employee Name]]),"",A255+1)</f>
        <v>250</v>
      </c>
      <c r="B256" s="8" t="str">
        <f>CONCATENATE(Employees[[#This Row],[Lastname]]," ",Employees[[#This Row],[Firstname]], " ",LEFT(Employees[[#This Row],[Middlename]],1),IF(ISBLANK(Employees[[#This Row],[Middlename]])," ","."))</f>
        <v>DIMARANAN KHRISSELLE E.</v>
      </c>
      <c r="C256" s="8" t="s">
        <v>168</v>
      </c>
      <c r="D256" s="8" t="s">
        <v>1491</v>
      </c>
      <c r="E256" s="8" t="s">
        <v>1492</v>
      </c>
      <c r="F256" s="8" t="s">
        <v>1712</v>
      </c>
      <c r="G256" s="8" t="s">
        <v>1705</v>
      </c>
      <c r="H256" s="8" t="s">
        <v>1710</v>
      </c>
      <c r="I256" s="8" t="b">
        <f>COUNTIF(Employees[Employee Name],Employees[[#This Row],[Employee Name]])&gt;1</f>
        <v>0</v>
      </c>
    </row>
    <row r="257" spans="1:9" ht="30" hidden="1" customHeight="1" x14ac:dyDescent="0.3">
      <c r="A257" s="44">
        <f>IF(ISBLANK(Employees[[#This Row],[Employee Name]]),"",A256+1)</f>
        <v>251</v>
      </c>
      <c r="B257" s="8" t="str">
        <f>CONCATENATE(Employees[[#This Row],[Lastname]]," ",Employees[[#This Row],[Firstname]], " ",LEFT(Employees[[#This Row],[Middlename]],1),IF(ISBLANK(Employees[[#This Row],[Middlename]])," ","."))</f>
        <v>DIMARANAN PERPETUA F.</v>
      </c>
      <c r="C257" s="8" t="s">
        <v>168</v>
      </c>
      <c r="D257" s="8" t="s">
        <v>526</v>
      </c>
      <c r="E257" s="8" t="s">
        <v>237</v>
      </c>
      <c r="F257" s="8" t="s">
        <v>120</v>
      </c>
      <c r="G257" s="18" t="s">
        <v>1997</v>
      </c>
      <c r="H257" s="8" t="s">
        <v>527</v>
      </c>
      <c r="I257" s="8" t="b">
        <f>COUNTIF(Employees[Employee Name],Employees[[#This Row],[Employee Name]])&gt;1</f>
        <v>0</v>
      </c>
    </row>
    <row r="258" spans="1:9" ht="30" hidden="1" customHeight="1" x14ac:dyDescent="0.3">
      <c r="A258" s="44">
        <f>IF(ISBLANK(Employees[[#This Row],[Employee Name]]),"",A257+1)</f>
        <v>252</v>
      </c>
      <c r="B258" s="8" t="str">
        <f>CONCATENATE(Employees[[#This Row],[Lastname]]," ",Employees[[#This Row],[Firstname]], " ",LEFT(Employees[[#This Row],[Middlename]],1),IF(ISBLANK(Employees[[#This Row],[Middlename]])," ","."))</f>
        <v>BATIBOT REYNALDO D.</v>
      </c>
      <c r="C258" s="8" t="s">
        <v>2338</v>
      </c>
      <c r="D258" s="8" t="s">
        <v>598</v>
      </c>
      <c r="E258" s="8" t="s">
        <v>119</v>
      </c>
      <c r="F258" s="8" t="s">
        <v>198</v>
      </c>
      <c r="G258" s="8" t="s">
        <v>1997</v>
      </c>
      <c r="H258" s="8" t="s">
        <v>2339</v>
      </c>
      <c r="I258" s="8" t="b">
        <f>COUNTIF(Employees[Employee Name],Employees[[#This Row],[Employee Name]])&gt;1</f>
        <v>0</v>
      </c>
    </row>
    <row r="259" spans="1:9" ht="30" hidden="1" customHeight="1" x14ac:dyDescent="0.3">
      <c r="A259" s="44">
        <f>IF(ISBLANK(Employees[[#This Row],[Employee Name]]),"",A258+1)</f>
        <v>253</v>
      </c>
      <c r="B259" s="8" t="str">
        <f>CONCATENATE(Employees[[#This Row],[Lastname]]," ",Employees[[#This Row],[Firstname]], " ",LEFT(Employees[[#This Row],[Middlename]],1),IF(ISBLANK(Employees[[#This Row],[Middlename]])," ","."))</f>
        <v>DIMARANAN REYNALDO R.</v>
      </c>
      <c r="C259" s="8" t="s">
        <v>168</v>
      </c>
      <c r="D259" s="8" t="s">
        <v>598</v>
      </c>
      <c r="E259" s="8" t="s">
        <v>330</v>
      </c>
      <c r="F259" s="8" t="s">
        <v>198</v>
      </c>
      <c r="G259" s="18" t="s">
        <v>1997</v>
      </c>
      <c r="H259" s="8" t="s">
        <v>286</v>
      </c>
      <c r="I259" s="8" t="b">
        <f>COUNTIF(Employees[Employee Name],Employees[[#This Row],[Employee Name]])&gt;1</f>
        <v>0</v>
      </c>
    </row>
    <row r="260" spans="1:9" ht="30" hidden="1" customHeight="1" x14ac:dyDescent="0.3">
      <c r="A260" s="44">
        <f>IF(ISBLANK(Employees[[#This Row],[Employee Name]]),"",A259+1)</f>
        <v>254</v>
      </c>
      <c r="B260" s="8" t="str">
        <f>CONCATENATE(Employees[[#This Row],[Lastname]]," ",Employees[[#This Row],[Firstname]], " ",LEFT(Employees[[#This Row],[Middlename]],1),IF(ISBLANK(Employees[[#This Row],[Middlename]])," ","."))</f>
        <v>DIMARANAN RODORA G.</v>
      </c>
      <c r="C260" s="8" t="s">
        <v>168</v>
      </c>
      <c r="D260" s="8" t="s">
        <v>169</v>
      </c>
      <c r="E260" s="8" t="s">
        <v>166</v>
      </c>
      <c r="F260" s="8" t="s">
        <v>170</v>
      </c>
      <c r="G260" s="18" t="s">
        <v>1997</v>
      </c>
      <c r="H260" s="8" t="s">
        <v>89</v>
      </c>
      <c r="I260" s="8" t="b">
        <f>COUNTIF(Employees[Employee Name],Employees[[#This Row],[Employee Name]])&gt;1</f>
        <v>0</v>
      </c>
    </row>
    <row r="261" spans="1:9" ht="30" hidden="1" customHeight="1" x14ac:dyDescent="0.3">
      <c r="A261" s="44">
        <f>IF(ISBLANK(Employees[[#This Row],[Employee Name]]),"",A260+1)</f>
        <v>255</v>
      </c>
      <c r="B261" s="8" t="str">
        <f>CONCATENATE(Employees[[#This Row],[Lastname]]," ",Employees[[#This Row],[Firstname]], " ",LEFT(Employees[[#This Row],[Middlename]],1),IF(ISBLANK(Employees[[#This Row],[Middlename]])," ","."))</f>
        <v xml:space="preserve">DISEPEDA ALDWIN  </v>
      </c>
      <c r="C261" s="18" t="s">
        <v>293</v>
      </c>
      <c r="D261" s="18" t="s">
        <v>2101</v>
      </c>
      <c r="E261" s="8"/>
      <c r="F261" s="18" t="s">
        <v>1290</v>
      </c>
      <c r="G261" s="18"/>
      <c r="H261" s="18" t="s">
        <v>289</v>
      </c>
      <c r="I261" s="8" t="b">
        <f>COUNTIF(Employees[Employee Name],Employees[[#This Row],[Employee Name]])&gt;1</f>
        <v>0</v>
      </c>
    </row>
    <row r="262" spans="1:9" ht="30" hidden="1" customHeight="1" x14ac:dyDescent="0.3">
      <c r="A262" s="44">
        <f>IF(ISBLANK(Employees[[#This Row],[Employee Name]]),"",A261+1)</f>
        <v>256</v>
      </c>
      <c r="B262" s="8" t="str">
        <f>CONCATENATE(Employees[[#This Row],[Lastname]]," ",Employees[[#This Row],[Firstname]], " ",LEFT(Employees[[#This Row],[Middlename]],1),IF(ISBLANK(Employees[[#This Row],[Middlename]])," ","."))</f>
        <v>DISEPEDA MACARIA P.</v>
      </c>
      <c r="C262" s="8" t="s">
        <v>293</v>
      </c>
      <c r="D262" s="8" t="s">
        <v>1476</v>
      </c>
      <c r="E262" s="8" t="s">
        <v>1477</v>
      </c>
      <c r="F262" s="8" t="s">
        <v>1290</v>
      </c>
      <c r="G262" s="18" t="s">
        <v>1290</v>
      </c>
      <c r="H262" s="8" t="s">
        <v>1706</v>
      </c>
      <c r="I262" s="8" t="b">
        <f>COUNTIF(Employees[Employee Name],Employees[[#This Row],[Employee Name]])&gt;1</f>
        <v>0</v>
      </c>
    </row>
    <row r="263" spans="1:9" ht="30" hidden="1" customHeight="1" x14ac:dyDescent="0.3">
      <c r="A263" s="44">
        <f>IF(ISBLANK(Employees[[#This Row],[Employee Name]]),"",A262+1)</f>
        <v>257</v>
      </c>
      <c r="B263" s="8" t="str">
        <f>CONCATENATE(Employees[[#This Row],[Lastname]]," ",Employees[[#This Row],[Firstname]], " ",LEFT(Employees[[#This Row],[Middlename]],1),IF(ISBLANK(Employees[[#This Row],[Middlename]])," ","."))</f>
        <v xml:space="preserve">DISEPEDA ROMELITO  </v>
      </c>
      <c r="C263" s="8" t="s">
        <v>293</v>
      </c>
      <c r="D263" s="8" t="s">
        <v>294</v>
      </c>
      <c r="E263" s="8"/>
      <c r="F263" s="8" t="s">
        <v>295</v>
      </c>
      <c r="G263" s="8" t="s">
        <v>1997</v>
      </c>
      <c r="H263" s="8" t="s">
        <v>296</v>
      </c>
      <c r="I263" s="8" t="b">
        <f>COUNTIF(Employees[Employee Name],Employees[[#This Row],[Employee Name]])&gt;1</f>
        <v>0</v>
      </c>
    </row>
    <row r="264" spans="1:9" ht="30" hidden="1" customHeight="1" x14ac:dyDescent="0.3">
      <c r="A264" s="44">
        <f>IF(ISBLANK(Employees[[#This Row],[Employee Name]]),"",A263+1)</f>
        <v>258</v>
      </c>
      <c r="B264" s="8" t="str">
        <f>CONCATENATE(Employees[[#This Row],[Lastname]]," ",Employees[[#This Row],[Firstname]], " ",LEFT(Employees[[#This Row],[Middlename]],1),IF(ISBLANK(Employees[[#This Row],[Middlename]])," ","."))</f>
        <v xml:space="preserve">DOCTORA ZENAIDA  </v>
      </c>
      <c r="C264" s="8" t="s">
        <v>288</v>
      </c>
      <c r="D264" s="8" t="s">
        <v>160</v>
      </c>
      <c r="E264" s="8"/>
      <c r="F264" s="18" t="s">
        <v>198</v>
      </c>
      <c r="G264" s="18" t="s">
        <v>1997</v>
      </c>
      <c r="H264" s="8" t="s">
        <v>289</v>
      </c>
      <c r="I264" s="8" t="b">
        <f>COUNTIF(Employees[Employee Name],Employees[[#This Row],[Employee Name]])&gt;1</f>
        <v>0</v>
      </c>
    </row>
    <row r="265" spans="1:9" ht="30" hidden="1" customHeight="1" x14ac:dyDescent="0.3">
      <c r="A265" s="44">
        <f>IF(ISBLANK(Employees[[#This Row],[Employee Name]]),"",A264+1)</f>
        <v>259</v>
      </c>
      <c r="B265" s="8" t="str">
        <f>CONCATENATE(Employees[[#This Row],[Lastname]]," ",Employees[[#This Row],[Firstname]], " ",LEFT(Employees[[#This Row],[Middlename]],1),IF(ISBLANK(Employees[[#This Row],[Middlename]])," ","."))</f>
        <v>DOGELIO CHRISTIAN B.</v>
      </c>
      <c r="C265" s="8" t="s">
        <v>533</v>
      </c>
      <c r="D265" s="8" t="s">
        <v>1493</v>
      </c>
      <c r="E265" s="8" t="s">
        <v>145</v>
      </c>
      <c r="F265" s="8" t="s">
        <v>1290</v>
      </c>
      <c r="G265" s="18" t="s">
        <v>1290</v>
      </c>
      <c r="H265" s="8" t="s">
        <v>326</v>
      </c>
      <c r="I265" s="8" t="b">
        <f>COUNTIF(Employees[Employee Name],Employees[[#This Row],[Employee Name]])&gt;1</f>
        <v>0</v>
      </c>
    </row>
    <row r="266" spans="1:9" ht="30" hidden="1" customHeight="1" x14ac:dyDescent="0.3">
      <c r="A266" s="44">
        <f>IF(ISBLANK(Employees[[#This Row],[Employee Name]]),"",A265+1)</f>
        <v>260</v>
      </c>
      <c r="B266" s="8" t="str">
        <f>CONCATENATE(Employees[[#This Row],[Lastname]]," ",Employees[[#This Row],[Firstname]], " ",LEFT(Employees[[#This Row],[Middlename]],1),IF(ISBLANK(Employees[[#This Row],[Middlename]])," ","."))</f>
        <v>DOGELIO DANNA MARIZ V.</v>
      </c>
      <c r="C266" s="18" t="s">
        <v>533</v>
      </c>
      <c r="D266" s="18" t="s">
        <v>2108</v>
      </c>
      <c r="E266" s="18" t="s">
        <v>150</v>
      </c>
      <c r="F266" s="18" t="s">
        <v>2109</v>
      </c>
      <c r="G266" s="18"/>
      <c r="H266" s="18" t="s">
        <v>439</v>
      </c>
      <c r="I266" s="8" t="b">
        <f>COUNTIF(Employees[Employee Name],Employees[[#This Row],[Employee Name]])&gt;1</f>
        <v>0</v>
      </c>
    </row>
    <row r="267" spans="1:9" ht="30" hidden="1" customHeight="1" x14ac:dyDescent="0.3">
      <c r="A267" s="44">
        <f>IF(ISBLANK(Employees[[#This Row],[Employee Name]]),"",A266+1)</f>
        <v>261</v>
      </c>
      <c r="B267" s="8" t="str">
        <f>CONCATENATE(Employees[[#This Row],[Lastname]]," ",Employees[[#This Row],[Firstname]], " ",LEFT(Employees[[#This Row],[Middlename]],1),IF(ISBLANK(Employees[[#This Row],[Middlename]])," ","."))</f>
        <v>DOGELIO JEAN MELODY M.</v>
      </c>
      <c r="C267" s="8" t="s">
        <v>533</v>
      </c>
      <c r="D267" s="8" t="s">
        <v>1494</v>
      </c>
      <c r="E267" s="8" t="s">
        <v>1495</v>
      </c>
      <c r="F267" s="8" t="s">
        <v>1705</v>
      </c>
      <c r="G267" s="18" t="s">
        <v>1705</v>
      </c>
      <c r="H267" s="8" t="s">
        <v>103</v>
      </c>
      <c r="I267" s="8" t="b">
        <f>COUNTIF(Employees[Employee Name],Employees[[#This Row],[Employee Name]])&gt;1</f>
        <v>0</v>
      </c>
    </row>
    <row r="268" spans="1:9" ht="30" hidden="1" customHeight="1" x14ac:dyDescent="0.3">
      <c r="A268" s="44">
        <f>IF(ISBLANK(Employees[[#This Row],[Employee Name]]),"",A267+1)</f>
        <v>262</v>
      </c>
      <c r="B268" s="8" t="str">
        <f>CONCATENATE(Employees[[#This Row],[Lastname]]," ",Employees[[#This Row],[Firstname]], " ",LEFT(Employees[[#This Row],[Middlename]],1),IF(ISBLANK(Employees[[#This Row],[Middlename]])," ","."))</f>
        <v>DOGELIO RONNEL D.</v>
      </c>
      <c r="C268" s="8" t="s">
        <v>533</v>
      </c>
      <c r="D268" s="8" t="s">
        <v>1309</v>
      </c>
      <c r="E268" s="8" t="s">
        <v>1310</v>
      </c>
      <c r="F268" s="8" t="s">
        <v>272</v>
      </c>
      <c r="G268" s="18" t="s">
        <v>1997</v>
      </c>
      <c r="H268" s="8" t="s">
        <v>271</v>
      </c>
      <c r="I268" s="8" t="b">
        <f>COUNTIF(Employees[Employee Name],Employees[[#This Row],[Employee Name]])&gt;1</f>
        <v>0</v>
      </c>
    </row>
    <row r="269" spans="1:9" ht="30" hidden="1" customHeight="1" x14ac:dyDescent="0.3">
      <c r="A269" s="44">
        <f>IF(ISBLANK(Employees[[#This Row],[Employee Name]]),"",A268+1)</f>
        <v>263</v>
      </c>
      <c r="B269" s="8" t="str">
        <f>CONCATENATE(Employees[[#This Row],[Lastname]]," ",Employees[[#This Row],[Firstname]], " ",LEFT(Employees[[#This Row],[Middlename]],1),IF(ISBLANK(Employees[[#This Row],[Middlename]])," ","."))</f>
        <v>DOGNIDON MARLYN P.</v>
      </c>
      <c r="C269" s="8" t="s">
        <v>700</v>
      </c>
      <c r="D269" s="8" t="s">
        <v>701</v>
      </c>
      <c r="E269" s="8" t="s">
        <v>124</v>
      </c>
      <c r="F269" s="8" t="s">
        <v>96</v>
      </c>
      <c r="G269" s="8" t="s">
        <v>1997</v>
      </c>
      <c r="H269" s="8" t="s">
        <v>97</v>
      </c>
      <c r="I269" s="8" t="b">
        <f>COUNTIF(Employees[Employee Name],Employees[[#This Row],[Employee Name]])&gt;1</f>
        <v>0</v>
      </c>
    </row>
    <row r="270" spans="1:9" ht="30" hidden="1" customHeight="1" x14ac:dyDescent="0.3">
      <c r="A270" s="44">
        <f>IF(ISBLANK(Employees[[#This Row],[Employee Name]]),"",A269+1)</f>
        <v>264</v>
      </c>
      <c r="B270" s="8" t="str">
        <f>CONCATENATE(Employees[[#This Row],[Lastname]]," ",Employees[[#This Row],[Firstname]], " ",LEFT(Employees[[#This Row],[Middlename]],1),IF(ISBLANK(Employees[[#This Row],[Middlename]])," ","."))</f>
        <v>DOLOT JESUS JR. D.</v>
      </c>
      <c r="C270" s="8" t="s">
        <v>1047</v>
      </c>
      <c r="D270" s="8" t="s">
        <v>1048</v>
      </c>
      <c r="E270" s="8" t="s">
        <v>119</v>
      </c>
      <c r="F270" s="8" t="s">
        <v>125</v>
      </c>
      <c r="G270" s="18" t="s">
        <v>1997</v>
      </c>
      <c r="H270" s="8" t="s">
        <v>156</v>
      </c>
      <c r="I270" s="8" t="b">
        <f>COUNTIF(Employees[Employee Name],Employees[[#This Row],[Employee Name]])&gt;1</f>
        <v>0</v>
      </c>
    </row>
    <row r="271" spans="1:9" ht="30" hidden="1" customHeight="1" x14ac:dyDescent="0.3">
      <c r="A271" s="44">
        <f>IF(ISBLANK(Employees[[#This Row],[Employee Name]]),"",A270+1)</f>
        <v>265</v>
      </c>
      <c r="B271" s="8" t="str">
        <f>CONCATENATE(Employees[[#This Row],[Lastname]]," ",Employees[[#This Row],[Firstname]], " ",LEFT(Employees[[#This Row],[Middlename]],1),IF(ISBLANK(Employees[[#This Row],[Middlename]])," ","."))</f>
        <v>DOMINGO RACHEL L.</v>
      </c>
      <c r="C271" s="8" t="s">
        <v>1231</v>
      </c>
      <c r="D271" s="8" t="s">
        <v>1232</v>
      </c>
      <c r="E271" s="8" t="s">
        <v>227</v>
      </c>
      <c r="F271" s="8" t="s">
        <v>1284</v>
      </c>
      <c r="G271" s="18" t="s">
        <v>1997</v>
      </c>
      <c r="H271" s="8" t="s">
        <v>199</v>
      </c>
      <c r="I271" s="8" t="b">
        <f>COUNTIF(Employees[Employee Name],Employees[[#This Row],[Employee Name]])&gt;1</f>
        <v>0</v>
      </c>
    </row>
    <row r="272" spans="1:9" ht="30" hidden="1" customHeight="1" x14ac:dyDescent="0.3">
      <c r="A272" s="44">
        <f>IF(ISBLANK(Employees[[#This Row],[Employee Name]]),"",A271+1)</f>
        <v>266</v>
      </c>
      <c r="B272" s="8" t="str">
        <f>CONCATENATE(Employees[[#This Row],[Lastname]]," ",Employees[[#This Row],[Firstname]], " ",LEFT(Employees[[#This Row],[Middlename]],1),IF(ISBLANK(Employees[[#This Row],[Middlename]])," ","."))</f>
        <v>DORADO JULAIDA M.</v>
      </c>
      <c r="C272" s="18" t="s">
        <v>2224</v>
      </c>
      <c r="D272" s="18" t="s">
        <v>2225</v>
      </c>
      <c r="E272" s="18" t="s">
        <v>84</v>
      </c>
      <c r="F272" s="18" t="s">
        <v>2226</v>
      </c>
      <c r="G272" s="8"/>
      <c r="H272" s="18" t="s">
        <v>289</v>
      </c>
      <c r="I272" s="8" t="b">
        <f>COUNTIF(Employees[Employee Name],Employees[[#This Row],[Employee Name]])&gt;1</f>
        <v>0</v>
      </c>
    </row>
    <row r="273" spans="1:9" ht="30" hidden="1" customHeight="1" x14ac:dyDescent="0.3">
      <c r="A273" s="44">
        <f>IF(ISBLANK(Employees[[#This Row],[Employee Name]]),"",A272+1)</f>
        <v>267</v>
      </c>
      <c r="B273" s="8" t="str">
        <f>CONCATENATE(Employees[[#This Row],[Lastname]]," ",Employees[[#This Row],[Firstname]], " ",LEFT(Employees[[#This Row],[Middlename]],1),IF(ISBLANK(Employees[[#This Row],[Middlename]])," ","."))</f>
        <v>DUNGO PURISIMA CORAZON E.</v>
      </c>
      <c r="C273" s="8" t="s">
        <v>1020</v>
      </c>
      <c r="D273" s="8" t="s">
        <v>408</v>
      </c>
      <c r="E273" s="8" t="s">
        <v>378</v>
      </c>
      <c r="F273" s="8" t="s">
        <v>390</v>
      </c>
      <c r="G273" s="8" t="s">
        <v>1997</v>
      </c>
      <c r="H273" s="8" t="s">
        <v>103</v>
      </c>
      <c r="I273" s="8" t="b">
        <f>COUNTIF(Employees[Employee Name],Employees[[#This Row],[Employee Name]])&gt;1</f>
        <v>0</v>
      </c>
    </row>
    <row r="274" spans="1:9" ht="30" hidden="1" customHeight="1" x14ac:dyDescent="0.3">
      <c r="A274" s="44">
        <f>IF(ISBLANK(Employees[[#This Row],[Employee Name]]),"",A273+1)</f>
        <v>268</v>
      </c>
      <c r="B274" s="8" t="str">
        <f>CONCATENATE(Employees[[#This Row],[Lastname]]," ",Employees[[#This Row],[Firstname]], " ",LEFT(Employees[[#This Row],[Middlename]],1),IF(ISBLANK(Employees[[#This Row],[Middlename]])," ","."))</f>
        <v>EGASAN DELIA J.</v>
      </c>
      <c r="C274" s="8" t="s">
        <v>820</v>
      </c>
      <c r="D274" s="8" t="s">
        <v>821</v>
      </c>
      <c r="E274" s="8" t="s">
        <v>193</v>
      </c>
      <c r="F274" s="18" t="s">
        <v>198</v>
      </c>
      <c r="G274" s="18" t="s">
        <v>1997</v>
      </c>
      <c r="H274" s="8" t="s">
        <v>135</v>
      </c>
      <c r="I274" s="8" t="b">
        <f>COUNTIF(Employees[Employee Name],Employees[[#This Row],[Employee Name]])&gt;1</f>
        <v>0</v>
      </c>
    </row>
    <row r="275" spans="1:9" ht="30" hidden="1" customHeight="1" x14ac:dyDescent="0.3">
      <c r="A275" s="44">
        <f>IF(ISBLANK(Employees[[#This Row],[Employee Name]]),"",A274+1)</f>
        <v>269</v>
      </c>
      <c r="B275" s="8" t="str">
        <f>CONCATENATE(Employees[[#This Row],[Lastname]]," ",Employees[[#This Row],[Firstname]], " ",LEFT(Employees[[#This Row],[Middlename]],1),IF(ISBLANK(Employees[[#This Row],[Middlename]])," ","."))</f>
        <v>EMELO MARXIANE T.</v>
      </c>
      <c r="C275" s="8" t="s">
        <v>926</v>
      </c>
      <c r="D275" s="8" t="s">
        <v>927</v>
      </c>
      <c r="E275" s="8" t="s">
        <v>107</v>
      </c>
      <c r="F275" s="8" t="s">
        <v>813</v>
      </c>
      <c r="G275" s="8" t="s">
        <v>1997</v>
      </c>
      <c r="H275" s="8" t="s">
        <v>97</v>
      </c>
      <c r="I275" s="8" t="b">
        <f>COUNTIF(Employees[Employee Name],Employees[[#This Row],[Employee Name]])&gt;1</f>
        <v>0</v>
      </c>
    </row>
    <row r="276" spans="1:9" ht="30" hidden="1" customHeight="1" x14ac:dyDescent="0.3">
      <c r="A276" s="44">
        <f>IF(ISBLANK(Employees[[#This Row],[Employee Name]]),"",A275+1)</f>
        <v>270</v>
      </c>
      <c r="B276" s="8" t="str">
        <f>CONCATENATE(Employees[[#This Row],[Lastname]]," ",Employees[[#This Row],[Firstname]], " ",LEFT(Employees[[#This Row],[Middlename]],1),IF(ISBLANK(Employees[[#This Row],[Middlename]])," ","."))</f>
        <v>EMELO MARYJANE T.</v>
      </c>
      <c r="C276" s="8" t="s">
        <v>926</v>
      </c>
      <c r="D276" s="8" t="s">
        <v>1043</v>
      </c>
      <c r="E276" s="8" t="s">
        <v>107</v>
      </c>
      <c r="F276" s="8" t="s">
        <v>813</v>
      </c>
      <c r="G276" s="8" t="s">
        <v>1997</v>
      </c>
      <c r="H276" s="8" t="s">
        <v>97</v>
      </c>
      <c r="I276" s="8" t="b">
        <f>COUNTIF(Employees[Employee Name],Employees[[#This Row],[Employee Name]])&gt;1</f>
        <v>0</v>
      </c>
    </row>
    <row r="277" spans="1:9" ht="30" hidden="1" customHeight="1" x14ac:dyDescent="0.3">
      <c r="A277" s="44">
        <f>IF(ISBLANK(Employees[[#This Row],[Employee Name]]),"",A276+1)</f>
        <v>271</v>
      </c>
      <c r="B277" s="8" t="str">
        <f>CONCATENATE(Employees[[#This Row],[Lastname]]," ",Employees[[#This Row],[Firstname]], " ",LEFT(Employees[[#This Row],[Middlename]],1),IF(ISBLANK(Employees[[#This Row],[Middlename]])," ","."))</f>
        <v>ENMACIO LEILA A.</v>
      </c>
      <c r="C277" s="8" t="s">
        <v>516</v>
      </c>
      <c r="D277" s="8" t="s">
        <v>517</v>
      </c>
      <c r="E277" s="8" t="s">
        <v>284</v>
      </c>
      <c r="F277" s="8" t="s">
        <v>518</v>
      </c>
      <c r="G277" s="18" t="s">
        <v>1997</v>
      </c>
      <c r="H277" s="8" t="s">
        <v>439</v>
      </c>
      <c r="I277" s="8" t="b">
        <f>COUNTIF(Employees[Employee Name],Employees[[#This Row],[Employee Name]])&gt;1</f>
        <v>0</v>
      </c>
    </row>
    <row r="278" spans="1:9" ht="30" hidden="1" customHeight="1" x14ac:dyDescent="0.3">
      <c r="A278" s="44">
        <f>IF(ISBLANK(Employees[[#This Row],[Employee Name]]),"",A277+1)</f>
        <v>272</v>
      </c>
      <c r="B278" s="8" t="str">
        <f>CONCATENATE(Employees[[#This Row],[Lastname]]," ",Employees[[#This Row],[Firstname]], " ",LEFT(Employees[[#This Row],[Middlename]],1),IF(ISBLANK(Employees[[#This Row],[Middlename]])," ","."))</f>
        <v>ENRIQUEZ ANABEL O.</v>
      </c>
      <c r="C278" s="8" t="s">
        <v>122</v>
      </c>
      <c r="D278" s="8" t="s">
        <v>389</v>
      </c>
      <c r="E278" s="8" t="s">
        <v>1497</v>
      </c>
      <c r="F278" s="8" t="s">
        <v>1290</v>
      </c>
      <c r="G278" s="18" t="s">
        <v>1290</v>
      </c>
      <c r="H278" s="8" t="s">
        <v>135</v>
      </c>
      <c r="I278" s="8" t="b">
        <f>COUNTIF(Employees[Employee Name],Employees[[#This Row],[Employee Name]])&gt;1</f>
        <v>0</v>
      </c>
    </row>
    <row r="279" spans="1:9" ht="30" hidden="1" customHeight="1" x14ac:dyDescent="0.3">
      <c r="A279" s="44">
        <f>IF(ISBLANK(Employees[[#This Row],[Employee Name]]),"",A278+1)</f>
        <v>273</v>
      </c>
      <c r="B279" s="8" t="str">
        <f>CONCATENATE(Employees[[#This Row],[Lastname]]," ",Employees[[#This Row],[Firstname]], " ",LEFT(Employees[[#This Row],[Middlename]],1),IF(ISBLANK(Employees[[#This Row],[Middlename]])," ","."))</f>
        <v>ENRIQUEZ EDGAR P.</v>
      </c>
      <c r="C279" s="8" t="s">
        <v>122</v>
      </c>
      <c r="D279" s="8" t="s">
        <v>123</v>
      </c>
      <c r="E279" s="8" t="s">
        <v>124</v>
      </c>
      <c r="F279" s="8" t="s">
        <v>125</v>
      </c>
      <c r="G279" s="18" t="s">
        <v>1997</v>
      </c>
      <c r="H279" s="8" t="s">
        <v>126</v>
      </c>
      <c r="I279" s="8" t="b">
        <f>COUNTIF(Employees[Employee Name],Employees[[#This Row],[Employee Name]])&gt;1</f>
        <v>0</v>
      </c>
    </row>
    <row r="280" spans="1:9" ht="30" hidden="1" customHeight="1" x14ac:dyDescent="0.3">
      <c r="A280" s="44">
        <f>IF(ISBLANK(Employees[[#This Row],[Employee Name]]),"",A279+1)</f>
        <v>274</v>
      </c>
      <c r="B280" s="8" t="str">
        <f>CONCATENATE(Employees[[#This Row],[Lastname]]," ",Employees[[#This Row],[Firstname]], " ",LEFT(Employees[[#This Row],[Middlename]],1),IF(ISBLANK(Employees[[#This Row],[Middlename]])," ","."))</f>
        <v xml:space="preserve">ENRIQUEZ ERIBERTO  </v>
      </c>
      <c r="C280" s="18" t="s">
        <v>122</v>
      </c>
      <c r="D280" s="18" t="s">
        <v>2115</v>
      </c>
      <c r="E280" s="8"/>
      <c r="F280" s="18" t="s">
        <v>1290</v>
      </c>
      <c r="G280" s="8"/>
      <c r="H280" s="18" t="s">
        <v>289</v>
      </c>
      <c r="I280" s="8" t="b">
        <f>COUNTIF(Employees[Employee Name],Employees[[#This Row],[Employee Name]])&gt;1</f>
        <v>0</v>
      </c>
    </row>
    <row r="281" spans="1:9" ht="30" hidden="1" customHeight="1" x14ac:dyDescent="0.3">
      <c r="A281" s="44">
        <f>IF(ISBLANK(Employees[[#This Row],[Employee Name]]),"",A280+1)</f>
        <v>275</v>
      </c>
      <c r="B281" s="8" t="str">
        <f>CONCATENATE(Employees[[#This Row],[Lastname]]," ",Employees[[#This Row],[Firstname]], " ",LEFT(Employees[[#This Row],[Middlename]],1),IF(ISBLANK(Employees[[#This Row],[Middlename]])," ","."))</f>
        <v>EREÑO MELANIE B.</v>
      </c>
      <c r="C281" s="18" t="s">
        <v>2138</v>
      </c>
      <c r="D281" s="18" t="s">
        <v>705</v>
      </c>
      <c r="E281" s="18" t="s">
        <v>145</v>
      </c>
      <c r="F281" s="18" t="s">
        <v>125</v>
      </c>
      <c r="G281" s="8"/>
      <c r="H281" s="18" t="s">
        <v>152</v>
      </c>
      <c r="I281" s="8" t="b">
        <f>COUNTIF(Employees[Employee Name],Employees[[#This Row],[Employee Name]])&gt;1</f>
        <v>0</v>
      </c>
    </row>
    <row r="282" spans="1:9" ht="30" hidden="1" customHeight="1" x14ac:dyDescent="0.3">
      <c r="A282" s="44">
        <f>IF(ISBLANK(Employees[[#This Row],[Employee Name]]),"",A281+1)</f>
        <v>276</v>
      </c>
      <c r="B282" s="8" t="str">
        <f>CONCATENATE(Employees[[#This Row],[Lastname]]," ",Employees[[#This Row],[Firstname]], " ",LEFT(Employees[[#This Row],[Middlename]],1),IF(ISBLANK(Employees[[#This Row],[Middlename]])," ","."))</f>
        <v>ERIDAO ROSALINDA P.</v>
      </c>
      <c r="C282" s="8" t="s">
        <v>230</v>
      </c>
      <c r="D282" s="8" t="s">
        <v>229</v>
      </c>
      <c r="E282" s="8" t="s">
        <v>124</v>
      </c>
      <c r="F282" s="8" t="s">
        <v>223</v>
      </c>
      <c r="G282" s="8" t="s">
        <v>1997</v>
      </c>
      <c r="H282" s="8" t="s">
        <v>213</v>
      </c>
      <c r="I282" s="8" t="b">
        <f>COUNTIF(Employees[Employee Name],Employees[[#This Row],[Employee Name]])&gt;1</f>
        <v>0</v>
      </c>
    </row>
    <row r="283" spans="1:9" ht="30" hidden="1" customHeight="1" x14ac:dyDescent="0.3">
      <c r="A283" s="44">
        <f>IF(ISBLANK(Employees[[#This Row],[Employee Name]]),"",A282+1)</f>
        <v>277</v>
      </c>
      <c r="B283" s="8" t="str">
        <f>CONCATENATE(Employees[[#This Row],[Lastname]]," ",Employees[[#This Row],[Firstname]], " ",LEFT(Employees[[#This Row],[Middlename]],1),IF(ISBLANK(Employees[[#This Row],[Middlename]])," ","."))</f>
        <v xml:space="preserve">ERNI RANDY  </v>
      </c>
      <c r="C283" s="18" t="s">
        <v>1523</v>
      </c>
      <c r="D283" s="18" t="s">
        <v>2256</v>
      </c>
      <c r="E283" s="8"/>
      <c r="F283" s="18" t="s">
        <v>2257</v>
      </c>
      <c r="G283" s="8"/>
      <c r="H283" s="18" t="s">
        <v>1717</v>
      </c>
      <c r="I283" s="8" t="b">
        <f>COUNTIF(Employees[Employee Name],Employees[[#This Row],[Employee Name]])&gt;1</f>
        <v>0</v>
      </c>
    </row>
    <row r="284" spans="1:9" ht="30" hidden="1" customHeight="1" x14ac:dyDescent="0.3">
      <c r="A284" s="44">
        <f>IF(ISBLANK(Employees[[#This Row],[Employee Name]]),"",A283+1)</f>
        <v>278</v>
      </c>
      <c r="B284" s="8" t="str">
        <f>CONCATENATE(Employees[[#This Row],[Lastname]]," ",Employees[[#This Row],[Firstname]], " ",LEFT(Employees[[#This Row],[Middlename]],1),IF(ISBLANK(Employees[[#This Row],[Middlename]])," ","."))</f>
        <v>ESCAMILLAS EVELYN M.</v>
      </c>
      <c r="C284" s="8" t="s">
        <v>412</v>
      </c>
      <c r="D284" s="8" t="s">
        <v>413</v>
      </c>
      <c r="E284" s="8" t="s">
        <v>84</v>
      </c>
      <c r="F284" s="8" t="s">
        <v>414</v>
      </c>
      <c r="G284" s="8" t="s">
        <v>1997</v>
      </c>
      <c r="H284" s="8" t="s">
        <v>103</v>
      </c>
      <c r="I284" s="8" t="b">
        <f>COUNTIF(Employees[Employee Name],Employees[[#This Row],[Employee Name]])&gt;1</f>
        <v>0</v>
      </c>
    </row>
    <row r="285" spans="1:9" ht="30" hidden="1" customHeight="1" x14ac:dyDescent="0.3">
      <c r="A285" s="44">
        <f>IF(ISBLANK(Employees[[#This Row],[Employee Name]]),"",A284+1)</f>
        <v>279</v>
      </c>
      <c r="B285" s="8" t="str">
        <f>CONCATENATE(Employees[[#This Row],[Lastname]]," ",Employees[[#This Row],[Firstname]], " ",LEFT(Employees[[#This Row],[Middlename]],1),IF(ISBLANK(Employees[[#This Row],[Middlename]])," ","."))</f>
        <v xml:space="preserve">ESMAEL EMRAN  </v>
      </c>
      <c r="C285" s="8" t="s">
        <v>1498</v>
      </c>
      <c r="D285" s="8" t="s">
        <v>1499</v>
      </c>
      <c r="E285" s="8"/>
      <c r="F285" s="8" t="s">
        <v>1290</v>
      </c>
      <c r="G285" s="18" t="s">
        <v>1290</v>
      </c>
      <c r="H285" s="8" t="s">
        <v>289</v>
      </c>
      <c r="I285" s="8" t="b">
        <f>COUNTIF(Employees[Employee Name],Employees[[#This Row],[Employee Name]])&gt;1</f>
        <v>0</v>
      </c>
    </row>
    <row r="286" spans="1:9" ht="30" hidden="1" customHeight="1" x14ac:dyDescent="0.3">
      <c r="A286" s="44">
        <f>IF(ISBLANK(Employees[[#This Row],[Employee Name]]),"",A285+1)</f>
        <v>280</v>
      </c>
      <c r="B286" s="8" t="str">
        <f>CONCATENATE(Employees[[#This Row],[Lastname]]," ",Employees[[#This Row],[Firstname]], " ",LEFT(Employees[[#This Row],[Middlename]],1),IF(ISBLANK(Employees[[#This Row],[Middlename]])," ","."))</f>
        <v>ESPINELI LORETA N.</v>
      </c>
      <c r="C286" s="18" t="s">
        <v>2242</v>
      </c>
      <c r="D286" s="18" t="s">
        <v>2243</v>
      </c>
      <c r="E286" s="18" t="s">
        <v>334</v>
      </c>
      <c r="F286" s="18" t="s">
        <v>1290</v>
      </c>
      <c r="G286" s="8"/>
      <c r="H286" s="18" t="s">
        <v>199</v>
      </c>
      <c r="I286" s="8" t="b">
        <f>COUNTIF(Employees[Employee Name],Employees[[#This Row],[Employee Name]])&gt;1</f>
        <v>0</v>
      </c>
    </row>
    <row r="287" spans="1:9" ht="30" hidden="1" customHeight="1" x14ac:dyDescent="0.3">
      <c r="A287" s="44">
        <f>IF(ISBLANK(Employees[[#This Row],[Employee Name]]),"",A286+1)</f>
        <v>281</v>
      </c>
      <c r="B287" s="8" t="str">
        <f>CONCATENATE(Employees[[#This Row],[Lastname]]," ",Employees[[#This Row],[Firstname]], " ",LEFT(Employees[[#This Row],[Middlename]],1),IF(ISBLANK(Employees[[#This Row],[Middlename]])," ","."))</f>
        <v>ESPINOSA RUBY ANN V.</v>
      </c>
      <c r="C287" s="8" t="s">
        <v>1500</v>
      </c>
      <c r="D287" s="8" t="s">
        <v>1501</v>
      </c>
      <c r="E287" s="8" t="s">
        <v>723</v>
      </c>
      <c r="F287" s="8" t="s">
        <v>1290</v>
      </c>
      <c r="G287" s="18" t="s">
        <v>1290</v>
      </c>
      <c r="H287" s="8" t="s">
        <v>97</v>
      </c>
      <c r="I287" s="8" t="b">
        <f>COUNTIF(Employees[Employee Name],Employees[[#This Row],[Employee Name]])&gt;1</f>
        <v>0</v>
      </c>
    </row>
    <row r="288" spans="1:9" ht="30" hidden="1" customHeight="1" x14ac:dyDescent="0.3">
      <c r="A288" s="44">
        <f>IF(ISBLANK(Employees[[#This Row],[Employee Name]]),"",A287+1)</f>
        <v>282</v>
      </c>
      <c r="B288" s="8" t="str">
        <f>CONCATENATE(Employees[[#This Row],[Lastname]]," ",Employees[[#This Row],[Firstname]], " ",LEFT(Employees[[#This Row],[Middlename]],1),IF(ISBLANK(Employees[[#This Row],[Middlename]])," ","."))</f>
        <v>ESPIRITU RONALD M.</v>
      </c>
      <c r="C288" s="8" t="s">
        <v>622</v>
      </c>
      <c r="D288" s="8" t="s">
        <v>623</v>
      </c>
      <c r="E288" s="8" t="s">
        <v>84</v>
      </c>
      <c r="F288" s="8" t="s">
        <v>125</v>
      </c>
      <c r="G288" s="18" t="s">
        <v>1997</v>
      </c>
      <c r="H288" s="8" t="s">
        <v>103</v>
      </c>
      <c r="I288" s="8" t="b">
        <f>COUNTIF(Employees[Employee Name],Employees[[#This Row],[Employee Name]])&gt;1</f>
        <v>0</v>
      </c>
    </row>
    <row r="289" spans="1:9" ht="30" hidden="1" customHeight="1" x14ac:dyDescent="0.3">
      <c r="A289" s="44">
        <f>IF(ISBLANK(Employees[[#This Row],[Employee Name]]),"",A288+1)</f>
        <v>283</v>
      </c>
      <c r="B289" s="8" t="str">
        <f>CONCATENATE(Employees[[#This Row],[Lastname]]," ",Employees[[#This Row],[Firstname]], " ",LEFT(Employees[[#This Row],[Middlename]],1),IF(ISBLANK(Employees[[#This Row],[Middlename]])," ","."))</f>
        <v>ESTABILLO JUSTINE CARL G.</v>
      </c>
      <c r="C289" s="8" t="s">
        <v>1405</v>
      </c>
      <c r="D289" s="8" t="s">
        <v>1502</v>
      </c>
      <c r="E289" s="8" t="s">
        <v>1503</v>
      </c>
      <c r="F289" s="8" t="s">
        <v>1705</v>
      </c>
      <c r="G289" s="18" t="s">
        <v>1705</v>
      </c>
      <c r="H289" s="8" t="s">
        <v>135</v>
      </c>
      <c r="I289" s="8" t="b">
        <f>COUNTIF(Employees[Employee Name],Employees[[#This Row],[Employee Name]])&gt;1</f>
        <v>0</v>
      </c>
    </row>
    <row r="290" spans="1:9" ht="30" hidden="1" customHeight="1" x14ac:dyDescent="0.3">
      <c r="A290" s="44">
        <f>IF(ISBLANK(Employees[[#This Row],[Employee Name]]),"",A289+1)</f>
        <v>284</v>
      </c>
      <c r="B290" s="8" t="str">
        <f>CONCATENATE(Employees[[#This Row],[Lastname]]," ",Employees[[#This Row],[Firstname]], " ",LEFT(Employees[[#This Row],[Middlename]],1),IF(ISBLANK(Employees[[#This Row],[Middlename]])," ","."))</f>
        <v>ESTALE JOCELYN M.</v>
      </c>
      <c r="C290" s="8" t="s">
        <v>1504</v>
      </c>
      <c r="D290" s="8" t="s">
        <v>1505</v>
      </c>
      <c r="E290" s="8" t="s">
        <v>132</v>
      </c>
      <c r="F290" s="8" t="s">
        <v>1290</v>
      </c>
      <c r="G290" s="18" t="s">
        <v>1290</v>
      </c>
      <c r="H290" s="8" t="s">
        <v>1708</v>
      </c>
      <c r="I290" s="8" t="b">
        <f>COUNTIF(Employees[Employee Name],Employees[[#This Row],[Employee Name]])&gt;1</f>
        <v>0</v>
      </c>
    </row>
    <row r="291" spans="1:9" ht="30" hidden="1" customHeight="1" x14ac:dyDescent="0.3">
      <c r="A291" s="44">
        <f>IF(ISBLANK(Employees[[#This Row],[Employee Name]]),"",A290+1)</f>
        <v>285</v>
      </c>
      <c r="B291" s="8" t="str">
        <f>CONCATENATE(Employees[[#This Row],[Lastname]]," ",Employees[[#This Row],[Firstname]], " ",LEFT(Employees[[#This Row],[Middlename]],1),IF(ISBLANK(Employees[[#This Row],[Middlename]])," ","."))</f>
        <v>ESTIEBAR ARISTOTLE B.</v>
      </c>
      <c r="C291" s="18" t="s">
        <v>2347</v>
      </c>
      <c r="D291" s="8" t="s">
        <v>1506</v>
      </c>
      <c r="E291" s="8" t="s">
        <v>145</v>
      </c>
      <c r="F291" s="8" t="s">
        <v>1290</v>
      </c>
      <c r="G291" s="18" t="s">
        <v>1290</v>
      </c>
      <c r="H291" s="8" t="s">
        <v>289</v>
      </c>
      <c r="I291" s="8" t="b">
        <f>COUNTIF(Employees[Employee Name],Employees[[#This Row],[Employee Name]])&gt;1</f>
        <v>0</v>
      </c>
    </row>
    <row r="292" spans="1:9" ht="30" hidden="1" customHeight="1" x14ac:dyDescent="0.3">
      <c r="A292" s="44">
        <f>IF(ISBLANK(Employees[[#This Row],[Employee Name]]),"",A291+1)</f>
        <v>286</v>
      </c>
      <c r="B292" s="8" t="str">
        <f>CONCATENATE(Employees[[#This Row],[Lastname]]," ",Employees[[#This Row],[Firstname]], " ",LEFT(Employees[[#This Row],[Middlename]],1),IF(ISBLANK(Employees[[#This Row],[Middlename]])," ","."))</f>
        <v>ESTIGOY BEVERLY ANNE P.</v>
      </c>
      <c r="C292" s="8" t="s">
        <v>383</v>
      </c>
      <c r="D292" s="8" t="s">
        <v>384</v>
      </c>
      <c r="E292" s="8" t="s">
        <v>124</v>
      </c>
      <c r="F292" s="8" t="s">
        <v>96</v>
      </c>
      <c r="G292" s="8" t="s">
        <v>1997</v>
      </c>
      <c r="H292" s="8" t="s">
        <v>97</v>
      </c>
      <c r="I292" s="8" t="b">
        <f>COUNTIF(Employees[Employee Name],Employees[[#This Row],[Employee Name]])&gt;1</f>
        <v>0</v>
      </c>
    </row>
    <row r="293" spans="1:9" ht="30" hidden="1" customHeight="1" x14ac:dyDescent="0.3">
      <c r="A293" s="44">
        <f>IF(ISBLANK(Employees[[#This Row],[Employee Name]]),"",A292+1)</f>
        <v>287</v>
      </c>
      <c r="B293" s="8" t="str">
        <f>CONCATENATE(Employees[[#This Row],[Lastname]]," ",Employees[[#This Row],[Firstname]], " ",LEFT(Employees[[#This Row],[Middlename]],1),IF(ISBLANK(Employees[[#This Row],[Middlename]])," ","."))</f>
        <v>ESTOLE JOCELYN D.</v>
      </c>
      <c r="C293" s="8" t="s">
        <v>1507</v>
      </c>
      <c r="D293" s="8" t="s">
        <v>1505</v>
      </c>
      <c r="E293" s="8" t="s">
        <v>119</v>
      </c>
      <c r="F293" s="8" t="s">
        <v>1290</v>
      </c>
      <c r="G293" s="18" t="s">
        <v>1290</v>
      </c>
      <c r="H293" s="8" t="s">
        <v>366</v>
      </c>
      <c r="I293" s="8" t="b">
        <f>COUNTIF(Employees[Employee Name],Employees[[#This Row],[Employee Name]])&gt;1</f>
        <v>0</v>
      </c>
    </row>
    <row r="294" spans="1:9" ht="30" hidden="1" customHeight="1" x14ac:dyDescent="0.3">
      <c r="A294" s="44">
        <f>IF(ISBLANK(Employees[[#This Row],[Employee Name]]),"",A293+1)</f>
        <v>288</v>
      </c>
      <c r="B294" s="8" t="str">
        <f>CONCATENATE(Employees[[#This Row],[Lastname]]," ",Employees[[#This Row],[Firstname]], " ",LEFT(Employees[[#This Row],[Middlename]],1),IF(ISBLANK(Employees[[#This Row],[Middlename]])," ","."))</f>
        <v>ESTRANGCO MERCY U.</v>
      </c>
      <c r="C294" s="8" t="s">
        <v>592</v>
      </c>
      <c r="D294" s="8" t="s">
        <v>593</v>
      </c>
      <c r="E294" s="8" t="s">
        <v>594</v>
      </c>
      <c r="F294" s="8" t="s">
        <v>198</v>
      </c>
      <c r="G294" s="18" t="s">
        <v>1997</v>
      </c>
      <c r="H294" s="8" t="s">
        <v>590</v>
      </c>
      <c r="I294" s="8" t="b">
        <f>COUNTIF(Employees[Employee Name],Employees[[#This Row],[Employee Name]])&gt;1</f>
        <v>0</v>
      </c>
    </row>
    <row r="295" spans="1:9" ht="30" hidden="1" customHeight="1" x14ac:dyDescent="0.3">
      <c r="A295" s="44">
        <f>IF(ISBLANK(Employees[[#This Row],[Employee Name]]),"",A294+1)</f>
        <v>289</v>
      </c>
      <c r="B295" s="8" t="str">
        <f>CONCATENATE(Employees[[#This Row],[Lastname]]," ",Employees[[#This Row],[Firstname]], " ",LEFT(Employees[[#This Row],[Middlename]],1),IF(ISBLANK(Employees[[#This Row],[Middlename]])," ","."))</f>
        <v>EVANGELISTA NORENA S.</v>
      </c>
      <c r="C295" s="8" t="s">
        <v>764</v>
      </c>
      <c r="D295" s="8" t="s">
        <v>765</v>
      </c>
      <c r="E295" s="8" t="s">
        <v>161</v>
      </c>
      <c r="F295" s="8" t="s">
        <v>766</v>
      </c>
      <c r="G295" s="18" t="s">
        <v>1997</v>
      </c>
      <c r="H295" s="8" t="s">
        <v>103</v>
      </c>
      <c r="I295" s="8" t="b">
        <f>COUNTIF(Employees[Employee Name],Employees[[#This Row],[Employee Name]])&gt;1</f>
        <v>0</v>
      </c>
    </row>
    <row r="296" spans="1:9" ht="30" hidden="1" customHeight="1" x14ac:dyDescent="0.3">
      <c r="A296" s="44">
        <f>IF(ISBLANK(Employees[[#This Row],[Employee Name]]),"",A295+1)</f>
        <v>290</v>
      </c>
      <c r="B296" s="8" t="str">
        <f>CONCATENATE(Employees[[#This Row],[Lastname]]," ",Employees[[#This Row],[Firstname]], " ",LEFT(Employees[[#This Row],[Middlename]],1),IF(ISBLANK(Employees[[#This Row],[Middlename]])," ","."))</f>
        <v>FELICIDARIO PAMELA C.</v>
      </c>
      <c r="C296" s="8" t="s">
        <v>1262</v>
      </c>
      <c r="D296" s="8" t="s">
        <v>1263</v>
      </c>
      <c r="E296" s="8" t="s">
        <v>1264</v>
      </c>
      <c r="F296" s="8" t="s">
        <v>125</v>
      </c>
      <c r="G296" s="18" t="s">
        <v>1997</v>
      </c>
      <c r="H296" s="8" t="s">
        <v>1198</v>
      </c>
      <c r="I296" s="8" t="b">
        <f>COUNTIF(Employees[Employee Name],Employees[[#This Row],[Employee Name]])&gt;1</f>
        <v>0</v>
      </c>
    </row>
    <row r="297" spans="1:9" ht="30" hidden="1" customHeight="1" x14ac:dyDescent="0.3">
      <c r="A297" s="44">
        <f>IF(ISBLANK(Employees[[#This Row],[Employee Name]]),"",A296+1)</f>
        <v>291</v>
      </c>
      <c r="B297" s="8" t="str">
        <f>CONCATENATE(Employees[[#This Row],[Lastname]]," ",Employees[[#This Row],[Firstname]], " ",LEFT(Employees[[#This Row],[Middlename]],1),IF(ISBLANK(Employees[[#This Row],[Middlename]])," ","."))</f>
        <v>FELLO VIRGILIO O.</v>
      </c>
      <c r="C297" s="8" t="s">
        <v>1129</v>
      </c>
      <c r="D297" s="8" t="s">
        <v>1130</v>
      </c>
      <c r="E297" s="8" t="s">
        <v>581</v>
      </c>
      <c r="F297" s="8" t="s">
        <v>1290</v>
      </c>
      <c r="G297" s="18" t="s">
        <v>1290</v>
      </c>
      <c r="H297" s="8" t="s">
        <v>199</v>
      </c>
      <c r="I297" s="8" t="b">
        <f>COUNTIF(Employees[Employee Name],Employees[[#This Row],[Employee Name]])&gt;1</f>
        <v>0</v>
      </c>
    </row>
    <row r="298" spans="1:9" ht="30" hidden="1" customHeight="1" x14ac:dyDescent="0.3">
      <c r="A298" s="44">
        <f>IF(ISBLANK(Employees[[#This Row],[Employee Name]]),"",A297+1)</f>
        <v>292</v>
      </c>
      <c r="B298" s="8" t="str">
        <f>CONCATENATE(Employees[[#This Row],[Lastname]]," ",Employees[[#This Row],[Firstname]], " ",LEFT(Employees[[#This Row],[Middlename]],1),IF(ISBLANK(Employees[[#This Row],[Middlename]])," ","."))</f>
        <v>FERMA AMELITA V.</v>
      </c>
      <c r="C298" s="8" t="s">
        <v>430</v>
      </c>
      <c r="D298" s="8" t="s">
        <v>770</v>
      </c>
      <c r="E298" s="8" t="s">
        <v>723</v>
      </c>
      <c r="F298" s="18" t="s">
        <v>2004</v>
      </c>
      <c r="G298" s="18" t="s">
        <v>1997</v>
      </c>
      <c r="H298" s="18" t="s">
        <v>1065</v>
      </c>
      <c r="I298" s="8" t="b">
        <f>COUNTIF(Employees[Employee Name],Employees[[#This Row],[Employee Name]])&gt;1</f>
        <v>0</v>
      </c>
    </row>
    <row r="299" spans="1:9" ht="30" hidden="1" customHeight="1" x14ac:dyDescent="0.3">
      <c r="A299" s="44">
        <f>IF(ISBLANK(Employees[[#This Row],[Employee Name]]),"",A298+1)</f>
        <v>293</v>
      </c>
      <c r="B299" s="8" t="str">
        <f>CONCATENATE(Employees[[#This Row],[Lastname]]," ",Employees[[#This Row],[Firstname]], " ",LEFT(Employees[[#This Row],[Middlename]],1),IF(ISBLANK(Employees[[#This Row],[Middlename]])," ","."))</f>
        <v>FERMA ARCELI C.</v>
      </c>
      <c r="C299" s="8" t="s">
        <v>430</v>
      </c>
      <c r="D299" s="8" t="s">
        <v>431</v>
      </c>
      <c r="E299" s="8" t="s">
        <v>134</v>
      </c>
      <c r="F299" s="8" t="s">
        <v>125</v>
      </c>
      <c r="G299" s="18" t="s">
        <v>1997</v>
      </c>
      <c r="H299" s="8" t="s">
        <v>331</v>
      </c>
      <c r="I299" s="8" t="b">
        <f>COUNTIF(Employees[Employee Name],Employees[[#This Row],[Employee Name]])&gt;1</f>
        <v>0</v>
      </c>
    </row>
    <row r="300" spans="1:9" ht="30" hidden="1" customHeight="1" x14ac:dyDescent="0.3">
      <c r="A300" s="44">
        <f>IF(ISBLANK(Employees[[#This Row],[Employee Name]]),"",A299+1)</f>
        <v>294</v>
      </c>
      <c r="B300" s="8" t="str">
        <f>CONCATENATE(Employees[[#This Row],[Lastname]]," ",Employees[[#This Row],[Firstname]], " ",LEFT(Employees[[#This Row],[Middlename]],1),IF(ISBLANK(Employees[[#This Row],[Middlename]])," ","."))</f>
        <v>FERMA ELIZA C.</v>
      </c>
      <c r="C300" s="18" t="s">
        <v>430</v>
      </c>
      <c r="D300" s="18" t="s">
        <v>2131</v>
      </c>
      <c r="E300" s="18" t="s">
        <v>134</v>
      </c>
      <c r="F300" s="18" t="s">
        <v>2132</v>
      </c>
      <c r="G300" s="8"/>
      <c r="H300" s="18" t="s">
        <v>2133</v>
      </c>
      <c r="I300" s="8" t="b">
        <f>COUNTIF(Employees[Employee Name],Employees[[#This Row],[Employee Name]])&gt;1</f>
        <v>0</v>
      </c>
    </row>
    <row r="301" spans="1:9" ht="30" hidden="1" customHeight="1" x14ac:dyDescent="0.3">
      <c r="A301" s="44">
        <f>IF(ISBLANK(Employees[[#This Row],[Employee Name]]),"",A300+1)</f>
        <v>295</v>
      </c>
      <c r="B301" s="8" t="str">
        <f>CONCATENATE(Employees[[#This Row],[Lastname]]," ",Employees[[#This Row],[Firstname]], " ",LEFT(Employees[[#This Row],[Middlename]],1),IF(ISBLANK(Employees[[#This Row],[Middlename]])," ","."))</f>
        <v>FERMA ERIC N.</v>
      </c>
      <c r="C301" s="8" t="s">
        <v>430</v>
      </c>
      <c r="D301" s="8" t="s">
        <v>1508</v>
      </c>
      <c r="E301" s="8" t="s">
        <v>1509</v>
      </c>
      <c r="F301" s="8" t="s">
        <v>1290</v>
      </c>
      <c r="G301" s="18" t="s">
        <v>1290</v>
      </c>
      <c r="H301" s="8" t="s">
        <v>209</v>
      </c>
      <c r="I301" s="8" t="b">
        <f>COUNTIF(Employees[Employee Name],Employees[[#This Row],[Employee Name]])&gt;1</f>
        <v>0</v>
      </c>
    </row>
    <row r="302" spans="1:9" ht="30" hidden="1" customHeight="1" x14ac:dyDescent="0.3">
      <c r="A302" s="44">
        <f>IF(ISBLANK(Employees[[#This Row],[Employee Name]]),"",A301+1)</f>
        <v>296</v>
      </c>
      <c r="B302" s="8" t="str">
        <f>CONCATENATE(Employees[[#This Row],[Lastname]]," ",Employees[[#This Row],[Firstname]], " ",LEFT(Employees[[#This Row],[Middlename]],1),IF(ISBLANK(Employees[[#This Row],[Middlename]])," ","."))</f>
        <v>FERMA ETHEL GRACE N.</v>
      </c>
      <c r="C302" s="8" t="s">
        <v>430</v>
      </c>
      <c r="D302" s="8" t="s">
        <v>1510</v>
      </c>
      <c r="E302" s="8" t="s">
        <v>1511</v>
      </c>
      <c r="F302" s="8" t="s">
        <v>1290</v>
      </c>
      <c r="G302" s="18" t="s">
        <v>1290</v>
      </c>
      <c r="H302" s="8" t="s">
        <v>97</v>
      </c>
      <c r="I302" s="8" t="b">
        <f>COUNTIF(Employees[Employee Name],Employees[[#This Row],[Employee Name]])&gt;1</f>
        <v>0</v>
      </c>
    </row>
    <row r="303" spans="1:9" ht="30" hidden="1" customHeight="1" x14ac:dyDescent="0.3">
      <c r="A303" s="44">
        <f>IF(ISBLANK(Employees[[#This Row],[Employee Name]]),"",A302+1)</f>
        <v>297</v>
      </c>
      <c r="B303" s="8" t="str">
        <f>CONCATENATE(Employees[[#This Row],[Lastname]]," ",Employees[[#This Row],[Firstname]], " ",LEFT(Employees[[#This Row],[Middlename]],1),IF(ISBLANK(Employees[[#This Row],[Middlename]])," ","."))</f>
        <v>FERMA JOSEFA O.</v>
      </c>
      <c r="C303" s="8" t="s">
        <v>430</v>
      </c>
      <c r="D303" s="8" t="s">
        <v>1096</v>
      </c>
      <c r="E303" s="8" t="s">
        <v>838</v>
      </c>
      <c r="F303" s="8" t="s">
        <v>867</v>
      </c>
      <c r="G303" s="18" t="s">
        <v>1997</v>
      </c>
      <c r="H303" s="18" t="s">
        <v>109</v>
      </c>
      <c r="I303" s="8" t="b">
        <f>COUNTIF(Employees[Employee Name],Employees[[#This Row],[Employee Name]])&gt;1</f>
        <v>0</v>
      </c>
    </row>
    <row r="304" spans="1:9" ht="30" hidden="1" customHeight="1" x14ac:dyDescent="0.3">
      <c r="A304" s="44">
        <f>IF(ISBLANK(Employees[[#This Row],[Employee Name]]),"",A303+1)</f>
        <v>298</v>
      </c>
      <c r="B304" s="8" t="str">
        <f>CONCATENATE(Employees[[#This Row],[Lastname]]," ",Employees[[#This Row],[Firstname]], " ",LEFT(Employees[[#This Row],[Middlename]],1),IF(ISBLANK(Employees[[#This Row],[Middlename]])," ","."))</f>
        <v>FERMA MARIA I.</v>
      </c>
      <c r="C304" s="8" t="s">
        <v>430</v>
      </c>
      <c r="D304" s="8" t="s">
        <v>721</v>
      </c>
      <c r="E304" s="8" t="s">
        <v>957</v>
      </c>
      <c r="F304" s="8" t="s">
        <v>125</v>
      </c>
      <c r="G304" s="18" t="s">
        <v>1997</v>
      </c>
      <c r="H304" s="8" t="s">
        <v>537</v>
      </c>
      <c r="I304" s="8" t="b">
        <f>COUNTIF(Employees[Employee Name],Employees[[#This Row],[Employee Name]])&gt;1</f>
        <v>0</v>
      </c>
    </row>
    <row r="305" spans="1:9" ht="30" hidden="1" customHeight="1" x14ac:dyDescent="0.3">
      <c r="A305" s="44">
        <f>IF(ISBLANK(Employees[[#This Row],[Employee Name]]),"",A304+1)</f>
        <v>299</v>
      </c>
      <c r="B305" s="8" t="str">
        <f>CONCATENATE(Employees[[#This Row],[Lastname]]," ",Employees[[#This Row],[Firstname]], " ",LEFT(Employees[[#This Row],[Middlename]],1),IF(ISBLANK(Employees[[#This Row],[Middlename]])," ","."))</f>
        <v>FERMA MARIA VICTORIA D.</v>
      </c>
      <c r="C305" s="8" t="s">
        <v>430</v>
      </c>
      <c r="D305" s="8" t="s">
        <v>573</v>
      </c>
      <c r="E305" s="8" t="s">
        <v>119</v>
      </c>
      <c r="F305" s="8" t="s">
        <v>125</v>
      </c>
      <c r="G305" s="18" t="s">
        <v>1997</v>
      </c>
      <c r="H305" s="8" t="s">
        <v>366</v>
      </c>
      <c r="I305" s="8" t="b">
        <f>COUNTIF(Employees[Employee Name],Employees[[#This Row],[Employee Name]])&gt;1</f>
        <v>0</v>
      </c>
    </row>
    <row r="306" spans="1:9" ht="30" hidden="1" customHeight="1" x14ac:dyDescent="0.3">
      <c r="A306" s="44">
        <f>IF(ISBLANK(Employees[[#This Row],[Employee Name]]),"",A305+1)</f>
        <v>300</v>
      </c>
      <c r="B306" s="8" t="str">
        <f>CONCATENATE(Employees[[#This Row],[Lastname]]," ",Employees[[#This Row],[Firstname]], " ",LEFT(Employees[[#This Row],[Middlename]],1),IF(ISBLANK(Employees[[#This Row],[Middlename]])," ","."))</f>
        <v xml:space="preserve">FERMA RAYMOND  </v>
      </c>
      <c r="C306" s="8" t="s">
        <v>430</v>
      </c>
      <c r="D306" s="8" t="s">
        <v>1512</v>
      </c>
      <c r="E306" s="8"/>
      <c r="F306" s="8" t="s">
        <v>1290</v>
      </c>
      <c r="G306" s="18" t="s">
        <v>1290</v>
      </c>
      <c r="H306" s="8" t="s">
        <v>289</v>
      </c>
      <c r="I306" s="8" t="b">
        <f>COUNTIF(Employees[Employee Name],Employees[[#This Row],[Employee Name]])&gt;1</f>
        <v>0</v>
      </c>
    </row>
    <row r="307" spans="1:9" ht="30" hidden="1" customHeight="1" x14ac:dyDescent="0.3">
      <c r="A307" s="44">
        <f>IF(ISBLANK(Employees[[#This Row],[Employee Name]]),"",A306+1)</f>
        <v>301</v>
      </c>
      <c r="B307" s="8" t="str">
        <f>CONCATENATE(Employees[[#This Row],[Lastname]]," ",Employees[[#This Row],[Firstname]], " ",LEFT(Employees[[#This Row],[Middlename]],1),IF(ISBLANK(Employees[[#This Row],[Middlename]])," ","."))</f>
        <v xml:space="preserve">FERMA ROMEO  </v>
      </c>
      <c r="C307" s="8" t="s">
        <v>430</v>
      </c>
      <c r="D307" s="8" t="s">
        <v>792</v>
      </c>
      <c r="E307" s="8"/>
      <c r="F307" s="18" t="s">
        <v>125</v>
      </c>
      <c r="G307" s="18" t="s">
        <v>1997</v>
      </c>
      <c r="H307" s="8" t="s">
        <v>289</v>
      </c>
      <c r="I307" s="8" t="b">
        <f>COUNTIF(Employees[Employee Name],Employees[[#This Row],[Employee Name]])&gt;1</f>
        <v>0</v>
      </c>
    </row>
    <row r="308" spans="1:9" ht="30" hidden="1" customHeight="1" x14ac:dyDescent="0.3">
      <c r="A308" s="44">
        <f>IF(ISBLANK(Employees[[#This Row],[Employee Name]]),"",A307+1)</f>
        <v>302</v>
      </c>
      <c r="B308" s="8" t="str">
        <f>CONCATENATE(Employees[[#This Row],[Lastname]]," ",Employees[[#This Row],[Firstname]], " ",LEFT(Employees[[#This Row],[Middlename]],1),IF(ISBLANK(Employees[[#This Row],[Middlename]])," ","."))</f>
        <v>FERNANDEZ MILAGROS C.</v>
      </c>
      <c r="C308" s="8" t="s">
        <v>784</v>
      </c>
      <c r="D308" s="8" t="s">
        <v>1077</v>
      </c>
      <c r="E308" s="8" t="s">
        <v>652</v>
      </c>
      <c r="F308" s="8" t="s">
        <v>198</v>
      </c>
      <c r="G308" s="18" t="s">
        <v>1997</v>
      </c>
      <c r="H308" s="8" t="s">
        <v>103</v>
      </c>
      <c r="I308" s="8" t="b">
        <f>COUNTIF(Employees[Employee Name],Employees[[#This Row],[Employee Name]])&gt;1</f>
        <v>0</v>
      </c>
    </row>
    <row r="309" spans="1:9" ht="30" hidden="1" customHeight="1" x14ac:dyDescent="0.3">
      <c r="A309" s="44">
        <f>IF(ISBLANK(Employees[[#This Row],[Employee Name]]),"",A308+1)</f>
        <v>303</v>
      </c>
      <c r="B309" s="8" t="str">
        <f>CONCATENATE(Employees[[#This Row],[Lastname]]," ",Employees[[#This Row],[Firstname]], " ",LEFT(Employees[[#This Row],[Middlename]],1),IF(ISBLANK(Employees[[#This Row],[Middlename]])," ","."))</f>
        <v>FERRY FRANCIS R.</v>
      </c>
      <c r="C309" s="18" t="s">
        <v>2309</v>
      </c>
      <c r="D309" s="18" t="s">
        <v>600</v>
      </c>
      <c r="E309" s="18" t="s">
        <v>2310</v>
      </c>
      <c r="F309" s="18" t="s">
        <v>96</v>
      </c>
      <c r="G309" s="8"/>
      <c r="H309" s="18" t="s">
        <v>97</v>
      </c>
      <c r="I309" s="8" t="b">
        <f>COUNTIF(Employees[Employee Name],Employees[[#This Row],[Employee Name]])&gt;1</f>
        <v>0</v>
      </c>
    </row>
    <row r="310" spans="1:9" ht="30" hidden="1" customHeight="1" x14ac:dyDescent="0.3">
      <c r="A310" s="44">
        <f>IF(ISBLANK(Employees[[#This Row],[Employee Name]]),"",A309+1)</f>
        <v>304</v>
      </c>
      <c r="B310" s="8" t="str">
        <f>CONCATENATE(Employees[[#This Row],[Lastname]]," ",Employees[[#This Row],[Firstname]], " ",LEFT(Employees[[#This Row],[Middlename]],1),IF(ISBLANK(Employees[[#This Row],[Middlename]])," ","."))</f>
        <v xml:space="preserve">FLAVIER ADORACION  </v>
      </c>
      <c r="C310" s="8" t="s">
        <v>474</v>
      </c>
      <c r="D310" s="8" t="s">
        <v>475</v>
      </c>
      <c r="E310" s="8"/>
      <c r="F310" s="8" t="s">
        <v>476</v>
      </c>
      <c r="G310" s="18" t="s">
        <v>1997</v>
      </c>
      <c r="H310" s="8" t="s">
        <v>109</v>
      </c>
      <c r="I310" s="8" t="b">
        <f>COUNTIF(Employees[Employee Name],Employees[[#This Row],[Employee Name]])&gt;1</f>
        <v>0</v>
      </c>
    </row>
    <row r="311" spans="1:9" ht="30" hidden="1" customHeight="1" x14ac:dyDescent="0.3">
      <c r="A311" s="44">
        <f>IF(ISBLANK(Employees[[#This Row],[Employee Name]]),"",A310+1)</f>
        <v>305</v>
      </c>
      <c r="B311" s="8" t="str">
        <f>CONCATENATE(Employees[[#This Row],[Lastname]]," ",Employees[[#This Row],[Firstname]], " ",LEFT(Employees[[#This Row],[Middlename]],1),IF(ISBLANK(Employees[[#This Row],[Middlename]])," ","."))</f>
        <v>FLORES CHRIZELLE MAE M.</v>
      </c>
      <c r="C311" s="18" t="s">
        <v>1513</v>
      </c>
      <c r="D311" s="18" t="s">
        <v>2216</v>
      </c>
      <c r="E311" s="18" t="s">
        <v>143</v>
      </c>
      <c r="F311" s="18" t="s">
        <v>2217</v>
      </c>
      <c r="G311" s="8"/>
      <c r="H311" s="18" t="s">
        <v>213</v>
      </c>
      <c r="I311" s="8" t="b">
        <f>COUNTIF(Employees[Employee Name],Employees[[#This Row],[Employee Name]])&gt;1</f>
        <v>0</v>
      </c>
    </row>
    <row r="312" spans="1:9" ht="30" hidden="1" customHeight="1" x14ac:dyDescent="0.3">
      <c r="A312" s="44">
        <f>IF(ISBLANK(Employees[[#This Row],[Employee Name]]),"",A311+1)</f>
        <v>306</v>
      </c>
      <c r="B312" s="8" t="str">
        <f>CONCATENATE(Employees[[#This Row],[Lastname]]," ",Employees[[#This Row],[Firstname]], " ",LEFT(Employees[[#This Row],[Middlename]],1),IF(ISBLANK(Employees[[#This Row],[Middlename]])," ","."))</f>
        <v xml:space="preserve">FLORES EDERLYN  </v>
      </c>
      <c r="C312" s="8" t="s">
        <v>1513</v>
      </c>
      <c r="D312" s="8" t="s">
        <v>1514</v>
      </c>
      <c r="E312" s="8"/>
      <c r="F312" s="8" t="s">
        <v>1290</v>
      </c>
      <c r="G312" s="18" t="s">
        <v>1290</v>
      </c>
      <c r="H312" s="8" t="s">
        <v>289</v>
      </c>
      <c r="I312" s="8" t="b">
        <f>COUNTIF(Employees[Employee Name],Employees[[#This Row],[Employee Name]])&gt;1</f>
        <v>0</v>
      </c>
    </row>
    <row r="313" spans="1:9" ht="30" hidden="1" customHeight="1" x14ac:dyDescent="0.3">
      <c r="A313" s="44">
        <f>IF(ISBLANK(Employees[[#This Row],[Employee Name]]),"",A312+1)</f>
        <v>307</v>
      </c>
      <c r="B313" s="8" t="str">
        <f>CONCATENATE(Employees[[#This Row],[Lastname]]," ",Employees[[#This Row],[Firstname]], " ",LEFT(Employees[[#This Row],[Middlename]],1),IF(ISBLANK(Employees[[#This Row],[Middlename]])," ","."))</f>
        <v>FLORES MARIA PATRICIA NICOLE C.</v>
      </c>
      <c r="C313" s="8" t="s">
        <v>1513</v>
      </c>
      <c r="D313" s="8" t="s">
        <v>1515</v>
      </c>
      <c r="E313" s="8" t="s">
        <v>1516</v>
      </c>
      <c r="F313" s="8" t="s">
        <v>1290</v>
      </c>
      <c r="G313" s="18" t="s">
        <v>1290</v>
      </c>
      <c r="H313" s="8" t="s">
        <v>97</v>
      </c>
      <c r="I313" s="8" t="b">
        <f>COUNTIF(Employees[Employee Name],Employees[[#This Row],[Employee Name]])&gt;1</f>
        <v>0</v>
      </c>
    </row>
    <row r="314" spans="1:9" ht="30" hidden="1" customHeight="1" x14ac:dyDescent="0.3">
      <c r="A314" s="44">
        <f>IF(ISBLANK(Employees[[#This Row],[Employee Name]]),"",A313+1)</f>
        <v>308</v>
      </c>
      <c r="B314" s="8" t="str">
        <f>CONCATENATE(Employees[[#This Row],[Lastname]]," ",Employees[[#This Row],[Firstname]], " ",LEFT(Employees[[#This Row],[Middlename]],1),IF(ISBLANK(Employees[[#This Row],[Middlename]])," ","."))</f>
        <v xml:space="preserve">FLORES RICHARD  </v>
      </c>
      <c r="C314" s="8" t="s">
        <v>1513</v>
      </c>
      <c r="D314" s="8" t="s">
        <v>1376</v>
      </c>
      <c r="E314" s="8"/>
      <c r="F314" s="8" t="s">
        <v>1290</v>
      </c>
      <c r="G314" s="18" t="s">
        <v>1290</v>
      </c>
      <c r="H314" s="8" t="s">
        <v>289</v>
      </c>
      <c r="I314" s="8" t="b">
        <f>COUNTIF(Employees[Employee Name],Employees[[#This Row],[Employee Name]])&gt;1</f>
        <v>0</v>
      </c>
    </row>
    <row r="315" spans="1:9" ht="30" hidden="1" customHeight="1" x14ac:dyDescent="0.3">
      <c r="A315" s="44">
        <f>IF(ISBLANK(Employees[[#This Row],[Employee Name]]),"",A314+1)</f>
        <v>309</v>
      </c>
      <c r="B315" s="8" t="str">
        <f>CONCATENATE(Employees[[#This Row],[Lastname]]," ",Employees[[#This Row],[Firstname]], " ",LEFT(Employees[[#This Row],[Middlename]],1),IF(ISBLANK(Employees[[#This Row],[Middlename]])," ","."))</f>
        <v>FRONDOZO AILEEN D.</v>
      </c>
      <c r="C315" s="8" t="s">
        <v>1517</v>
      </c>
      <c r="D315" s="8" t="s">
        <v>118</v>
      </c>
      <c r="E315" s="8" t="s">
        <v>119</v>
      </c>
      <c r="F315" s="8" t="s">
        <v>1290</v>
      </c>
      <c r="G315" s="18" t="s">
        <v>1290</v>
      </c>
      <c r="H315" s="8" t="s">
        <v>436</v>
      </c>
      <c r="I315" s="8" t="b">
        <f>COUNTIF(Employees[Employee Name],Employees[[#This Row],[Employee Name]])&gt;1</f>
        <v>0</v>
      </c>
    </row>
    <row r="316" spans="1:9" ht="30" hidden="1" customHeight="1" x14ac:dyDescent="0.3">
      <c r="A316" s="44">
        <f>IF(ISBLANK(Employees[[#This Row],[Employee Name]]),"",A315+1)</f>
        <v>310</v>
      </c>
      <c r="B316" s="8" t="str">
        <f>CONCATENATE(Employees[[#This Row],[Lastname]]," ",Employees[[#This Row],[Firstname]], " ",LEFT(Employees[[#This Row],[Middlename]],1),IF(ISBLANK(Employees[[#This Row],[Middlename]])," ","."))</f>
        <v>GABEJA MHAR G.</v>
      </c>
      <c r="C316" s="8" t="s">
        <v>602</v>
      </c>
      <c r="D316" s="8" t="s">
        <v>603</v>
      </c>
      <c r="E316" s="8" t="s">
        <v>166</v>
      </c>
      <c r="F316" s="8" t="s">
        <v>604</v>
      </c>
      <c r="G316" s="18" t="s">
        <v>1997</v>
      </c>
      <c r="H316" s="8" t="s">
        <v>590</v>
      </c>
      <c r="I316" s="8" t="b">
        <f>COUNTIF(Employees[Employee Name],Employees[[#This Row],[Employee Name]])&gt;1</f>
        <v>0</v>
      </c>
    </row>
    <row r="317" spans="1:9" ht="30" hidden="1" customHeight="1" x14ac:dyDescent="0.3">
      <c r="A317" s="44">
        <f>IF(ISBLANK(Employees[[#This Row],[Employee Name]]),"",A316+1)</f>
        <v>311</v>
      </c>
      <c r="B317" s="8" t="str">
        <f>CONCATENATE(Employees[[#This Row],[Lastname]]," ",Employees[[#This Row],[Firstname]], " ",LEFT(Employees[[#This Row],[Middlename]],1),IF(ISBLANK(Employees[[#This Row],[Middlename]])," ","."))</f>
        <v>GALANG JULIET B.</v>
      </c>
      <c r="C317" s="8" t="s">
        <v>933</v>
      </c>
      <c r="D317" s="8" t="s">
        <v>934</v>
      </c>
      <c r="E317" s="8" t="s">
        <v>935</v>
      </c>
      <c r="F317" s="8" t="s">
        <v>1999</v>
      </c>
      <c r="G317" s="18" t="s">
        <v>1998</v>
      </c>
      <c r="H317" s="8" t="s">
        <v>357</v>
      </c>
      <c r="I317" s="8" t="b">
        <f>COUNTIF(Employees[Employee Name],Employees[[#This Row],[Employee Name]])&gt;1</f>
        <v>0</v>
      </c>
    </row>
    <row r="318" spans="1:9" ht="30" hidden="1" customHeight="1" x14ac:dyDescent="0.3">
      <c r="A318" s="44">
        <f>IF(ISBLANK(Employees[[#This Row],[Employee Name]]),"",A317+1)</f>
        <v>312</v>
      </c>
      <c r="B318" s="8" t="str">
        <f>CONCATENATE(Employees[[#This Row],[Lastname]]," ",Employees[[#This Row],[Firstname]], " ",LEFT(Employees[[#This Row],[Middlename]],1),IF(ISBLANK(Employees[[#This Row],[Middlename]])," ","."))</f>
        <v>GALARDE DELFIN A.</v>
      </c>
      <c r="C318" s="8" t="s">
        <v>1518</v>
      </c>
      <c r="D318" s="8" t="s">
        <v>1519</v>
      </c>
      <c r="E318" s="8" t="s">
        <v>88</v>
      </c>
      <c r="F318" s="8" t="s">
        <v>1290</v>
      </c>
      <c r="G318" s="18" t="s">
        <v>1290</v>
      </c>
      <c r="H318" s="8" t="s">
        <v>1719</v>
      </c>
      <c r="I318" s="8" t="b">
        <f>COUNTIF(Employees[Employee Name],Employees[[#This Row],[Employee Name]])&gt;1</f>
        <v>0</v>
      </c>
    </row>
    <row r="319" spans="1:9" ht="30" hidden="1" customHeight="1" x14ac:dyDescent="0.3">
      <c r="A319" s="44">
        <f>IF(ISBLANK(Employees[[#This Row],[Employee Name]]),"",A318+1)</f>
        <v>313</v>
      </c>
      <c r="B319" s="8" t="str">
        <f>CONCATENATE(Employees[[#This Row],[Lastname]]," ",Employees[[#This Row],[Firstname]], " ",LEFT(Employees[[#This Row],[Middlename]],1),IF(ISBLANK(Employees[[#This Row],[Middlename]])," ","."))</f>
        <v>GARCIA HAIZEL M.</v>
      </c>
      <c r="C319" s="8" t="s">
        <v>363</v>
      </c>
      <c r="D319" s="8" t="s">
        <v>364</v>
      </c>
      <c r="E319" s="8" t="s">
        <v>806</v>
      </c>
      <c r="F319" s="8" t="s">
        <v>365</v>
      </c>
      <c r="G319" s="18" t="s">
        <v>1997</v>
      </c>
      <c r="H319" s="8" t="s">
        <v>366</v>
      </c>
      <c r="I319" s="8" t="b">
        <f>COUNTIF(Employees[Employee Name],Employees[[#This Row],[Employee Name]])&gt;1</f>
        <v>0</v>
      </c>
    </row>
    <row r="320" spans="1:9" ht="30" hidden="1" customHeight="1" x14ac:dyDescent="0.3">
      <c r="A320" s="44">
        <f>IF(ISBLANK(Employees[[#This Row],[Employee Name]]),"",A319+1)</f>
        <v>314</v>
      </c>
      <c r="B320" s="8" t="str">
        <f>CONCATENATE(Employees[[#This Row],[Lastname]]," ",Employees[[#This Row],[Firstname]], " ",LEFT(Employees[[#This Row],[Middlename]],1),IF(ISBLANK(Employees[[#This Row],[Middlename]])," ","."))</f>
        <v>GARCIA JINKY A.</v>
      </c>
      <c r="C320" s="18" t="s">
        <v>363</v>
      </c>
      <c r="D320" s="18" t="s">
        <v>2288</v>
      </c>
      <c r="E320" s="18" t="s">
        <v>510</v>
      </c>
      <c r="F320" s="18" t="s">
        <v>1288</v>
      </c>
      <c r="G320" s="8"/>
      <c r="H320" s="18" t="s">
        <v>2289</v>
      </c>
      <c r="I320" s="8" t="b">
        <f>COUNTIF(Employees[Employee Name],Employees[[#This Row],[Employee Name]])&gt;1</f>
        <v>0</v>
      </c>
    </row>
    <row r="321" spans="1:9" ht="30" hidden="1" customHeight="1" x14ac:dyDescent="0.3">
      <c r="A321" s="44">
        <f>IF(ISBLANK(Employees[[#This Row],[Employee Name]]),"",A320+1)</f>
        <v>315</v>
      </c>
      <c r="B321" s="8" t="str">
        <f>CONCATENATE(Employees[[#This Row],[Lastname]]," ",Employees[[#This Row],[Firstname]], " ",LEFT(Employees[[#This Row],[Middlename]],1),IF(ISBLANK(Employees[[#This Row],[Middlename]])," ","."))</f>
        <v>GARCIA JOAN B.</v>
      </c>
      <c r="C321" s="8" t="s">
        <v>363</v>
      </c>
      <c r="D321" s="8" t="s">
        <v>1520</v>
      </c>
      <c r="E321" s="8" t="s">
        <v>187</v>
      </c>
      <c r="F321" s="8" t="s">
        <v>1290</v>
      </c>
      <c r="G321" s="18" t="s">
        <v>1290</v>
      </c>
      <c r="H321" s="8" t="s">
        <v>97</v>
      </c>
      <c r="I321" s="8" t="b">
        <f>COUNTIF(Employees[Employee Name],Employees[[#This Row],[Employee Name]])&gt;1</f>
        <v>0</v>
      </c>
    </row>
    <row r="322" spans="1:9" ht="30" hidden="1" customHeight="1" x14ac:dyDescent="0.3">
      <c r="A322" s="44">
        <f>IF(ISBLANK(Employees[[#This Row],[Employee Name]]),"",A321+1)</f>
        <v>316</v>
      </c>
      <c r="B322" s="8" t="str">
        <f>CONCATENATE(Employees[[#This Row],[Lastname]]," ",Employees[[#This Row],[Firstname]], " ",LEFT(Employees[[#This Row],[Middlename]],1),IF(ISBLANK(Employees[[#This Row],[Middlename]])," ","."))</f>
        <v>GATPANDAN DOLORES J.</v>
      </c>
      <c r="C322" s="8" t="s">
        <v>218</v>
      </c>
      <c r="D322" s="8" t="s">
        <v>219</v>
      </c>
      <c r="E322" s="8" t="s">
        <v>139</v>
      </c>
      <c r="F322" s="8" t="s">
        <v>212</v>
      </c>
      <c r="G322" s="18" t="s">
        <v>1997</v>
      </c>
      <c r="H322" s="8" t="s">
        <v>213</v>
      </c>
      <c r="I322" s="8" t="b">
        <f>COUNTIF(Employees[Employee Name],Employees[[#This Row],[Employee Name]])&gt;1</f>
        <v>0</v>
      </c>
    </row>
    <row r="323" spans="1:9" ht="30" hidden="1" customHeight="1" x14ac:dyDescent="0.3">
      <c r="A323" s="44">
        <f>IF(ISBLANK(Employees[[#This Row],[Employee Name]]),"",A322+1)</f>
        <v>317</v>
      </c>
      <c r="B323" s="8" t="str">
        <f>CONCATENATE(Employees[[#This Row],[Lastname]]," ",Employees[[#This Row],[Firstname]], " ",LEFT(Employees[[#This Row],[Middlename]],1),IF(ISBLANK(Employees[[#This Row],[Middlename]])," ","."))</f>
        <v xml:space="preserve">GATPANDAN ETHEL  </v>
      </c>
      <c r="C323" s="8" t="s">
        <v>218</v>
      </c>
      <c r="D323" s="8" t="s">
        <v>1521</v>
      </c>
      <c r="E323" s="8"/>
      <c r="F323" s="8" t="s">
        <v>1290</v>
      </c>
      <c r="G323" s="18" t="s">
        <v>1290</v>
      </c>
      <c r="H323" s="8" t="s">
        <v>97</v>
      </c>
      <c r="I323" s="8" t="b">
        <f>COUNTIF(Employees[Employee Name],Employees[[#This Row],[Employee Name]])&gt;1</f>
        <v>0</v>
      </c>
    </row>
    <row r="324" spans="1:9" ht="30" hidden="1" customHeight="1" x14ac:dyDescent="0.3">
      <c r="A324" s="44">
        <f>IF(ISBLANK(Employees[[#This Row],[Employee Name]]),"",A323+1)</f>
        <v>318</v>
      </c>
      <c r="B324" s="8" t="str">
        <f>CONCATENATE(Employees[[#This Row],[Lastname]]," ",Employees[[#This Row],[Firstname]], " ",LEFT(Employees[[#This Row],[Middlename]],1),IF(ISBLANK(Employees[[#This Row],[Middlename]])," ","."))</f>
        <v>GATPANDAN MICHAEL E.</v>
      </c>
      <c r="C324" s="8" t="s">
        <v>218</v>
      </c>
      <c r="D324" s="8" t="s">
        <v>1522</v>
      </c>
      <c r="E324" s="8" t="s">
        <v>1523</v>
      </c>
      <c r="F324" s="8" t="s">
        <v>1290</v>
      </c>
      <c r="G324" s="18" t="s">
        <v>1290</v>
      </c>
      <c r="H324" s="8" t="s">
        <v>209</v>
      </c>
      <c r="I324" s="8" t="b">
        <f>COUNTIF(Employees[Employee Name],Employees[[#This Row],[Employee Name]])&gt;1</f>
        <v>0</v>
      </c>
    </row>
    <row r="325" spans="1:9" ht="30" hidden="1" customHeight="1" x14ac:dyDescent="0.3">
      <c r="A325" s="44">
        <f>IF(ISBLANK(Employees[[#This Row],[Employee Name]]),"",A324+1)</f>
        <v>319</v>
      </c>
      <c r="B325" s="8" t="str">
        <f>CONCATENATE(Employees[[#This Row],[Lastname]]," ",Employees[[#This Row],[Firstname]], " ",LEFT(Employees[[#This Row],[Middlename]],1),IF(ISBLANK(Employees[[#This Row],[Middlename]])," ","."))</f>
        <v>GATPANDAN NENITA M.</v>
      </c>
      <c r="C325" s="8" t="s">
        <v>218</v>
      </c>
      <c r="D325" s="8" t="s">
        <v>368</v>
      </c>
      <c r="E325" s="8" t="s">
        <v>84</v>
      </c>
      <c r="F325" s="8" t="s">
        <v>631</v>
      </c>
      <c r="G325" s="18" t="s">
        <v>1997</v>
      </c>
      <c r="H325" s="8" t="s">
        <v>369</v>
      </c>
      <c r="I325" s="8" t="b">
        <f>COUNTIF(Employees[Employee Name],Employees[[#This Row],[Employee Name]])&gt;1</f>
        <v>0</v>
      </c>
    </row>
    <row r="326" spans="1:9" ht="30" hidden="1" customHeight="1" x14ac:dyDescent="0.3">
      <c r="A326" s="44">
        <f>IF(ISBLANK(Employees[[#This Row],[Employee Name]]),"",A325+1)</f>
        <v>320</v>
      </c>
      <c r="B326" s="8" t="str">
        <f>CONCATENATE(Employees[[#This Row],[Lastname]]," ",Employees[[#This Row],[Firstname]], " ",LEFT(Employees[[#This Row],[Middlename]],1),IF(ISBLANK(Employees[[#This Row],[Middlename]])," ","."))</f>
        <v>GIBAGA RICA JEAN C.</v>
      </c>
      <c r="C326" s="18" t="s">
        <v>2272</v>
      </c>
      <c r="D326" s="18" t="s">
        <v>2273</v>
      </c>
      <c r="E326" s="18" t="s">
        <v>134</v>
      </c>
      <c r="F326" s="18" t="s">
        <v>1712</v>
      </c>
      <c r="G326" s="8"/>
      <c r="H326" s="8"/>
      <c r="I326" s="8" t="b">
        <f>COUNTIF(Employees[Employee Name],Employees[[#This Row],[Employee Name]])&gt;1</f>
        <v>0</v>
      </c>
    </row>
    <row r="327" spans="1:9" ht="30" hidden="1" customHeight="1" x14ac:dyDescent="0.3">
      <c r="A327" s="44">
        <f>IF(ISBLANK(Employees[[#This Row],[Employee Name]]),"",A326+1)</f>
        <v>321</v>
      </c>
      <c r="B327" s="8" t="str">
        <f>CONCATENATE(Employees[[#This Row],[Lastname]]," ",Employees[[#This Row],[Firstname]], " ",LEFT(Employees[[#This Row],[Middlename]],1),IF(ISBLANK(Employees[[#This Row],[Middlename]])," ","."))</f>
        <v>GOMEZ EMMA M.</v>
      </c>
      <c r="C327" s="8" t="s">
        <v>681</v>
      </c>
      <c r="D327" s="8" t="s">
        <v>484</v>
      </c>
      <c r="E327" s="8" t="s">
        <v>84</v>
      </c>
      <c r="F327" s="8" t="s">
        <v>682</v>
      </c>
      <c r="G327" s="18" t="s">
        <v>1997</v>
      </c>
      <c r="H327" s="8" t="s">
        <v>271</v>
      </c>
      <c r="I327" s="8" t="b">
        <f>COUNTIF(Employees[Employee Name],Employees[[#This Row],[Employee Name]])&gt;1</f>
        <v>0</v>
      </c>
    </row>
    <row r="328" spans="1:9" ht="30" hidden="1" customHeight="1" x14ac:dyDescent="0.3">
      <c r="A328" s="44">
        <f>IF(ISBLANK(Employees[[#This Row],[Employee Name]]),"",A327+1)</f>
        <v>322</v>
      </c>
      <c r="B328" s="8" t="str">
        <f>CONCATENATE(Employees[[#This Row],[Lastname]]," ",Employees[[#This Row],[Firstname]], " ",LEFT(Employees[[#This Row],[Middlename]],1),IF(ISBLANK(Employees[[#This Row],[Middlename]])," ","."))</f>
        <v>GONZALES CHRISTI NERISSE E.</v>
      </c>
      <c r="C328" s="8" t="s">
        <v>856</v>
      </c>
      <c r="D328" s="8" t="s">
        <v>1524</v>
      </c>
      <c r="E328" s="8" t="s">
        <v>378</v>
      </c>
      <c r="F328" s="8" t="s">
        <v>1290</v>
      </c>
      <c r="G328" s="18" t="s">
        <v>1290</v>
      </c>
      <c r="H328" s="8" t="s">
        <v>271</v>
      </c>
      <c r="I328" s="8" t="b">
        <f>COUNTIF(Employees[Employee Name],Employees[[#This Row],[Employee Name]])&gt;1</f>
        <v>0</v>
      </c>
    </row>
    <row r="329" spans="1:9" ht="30" hidden="1" customHeight="1" x14ac:dyDescent="0.3">
      <c r="A329" s="44">
        <f>IF(ISBLANK(Employees[[#This Row],[Employee Name]]),"",A328+1)</f>
        <v>323</v>
      </c>
      <c r="B329" s="8" t="str">
        <f>CONCATENATE(Employees[[#This Row],[Lastname]]," ",Employees[[#This Row],[Firstname]], " ",LEFT(Employees[[#This Row],[Middlename]],1),IF(ISBLANK(Employees[[#This Row],[Middlename]])," ","."))</f>
        <v>GONZALES MARIO O.</v>
      </c>
      <c r="C329" s="8" t="s">
        <v>856</v>
      </c>
      <c r="D329" s="8" t="s">
        <v>596</v>
      </c>
      <c r="E329" s="8" t="s">
        <v>1525</v>
      </c>
      <c r="F329" s="8" t="s">
        <v>1290</v>
      </c>
      <c r="G329" s="18" t="s">
        <v>1290</v>
      </c>
      <c r="H329" s="8" t="s">
        <v>209</v>
      </c>
      <c r="I329" s="8" t="b">
        <f>COUNTIF(Employees[Employee Name],Employees[[#This Row],[Employee Name]])&gt;1</f>
        <v>0</v>
      </c>
    </row>
    <row r="330" spans="1:9" ht="30" hidden="1" customHeight="1" x14ac:dyDescent="0.3">
      <c r="A330" s="44">
        <f>IF(ISBLANK(Employees[[#This Row],[Employee Name]]),"",A329+1)</f>
        <v>324</v>
      </c>
      <c r="B330" s="8" t="str">
        <f>CONCATENATE(Employees[[#This Row],[Lastname]]," ",Employees[[#This Row],[Firstname]], " ",LEFT(Employees[[#This Row],[Middlename]],1),IF(ISBLANK(Employees[[#This Row],[Middlename]])," ","."))</f>
        <v>GONZALES MARY JANE D.</v>
      </c>
      <c r="C330" s="8" t="s">
        <v>856</v>
      </c>
      <c r="D330" s="8" t="s">
        <v>1496</v>
      </c>
      <c r="E330" s="8" t="s">
        <v>119</v>
      </c>
      <c r="F330" s="8" t="s">
        <v>1290</v>
      </c>
      <c r="G330" s="18" t="s">
        <v>1290</v>
      </c>
      <c r="H330" s="8" t="s">
        <v>213</v>
      </c>
      <c r="I330" s="8" t="b">
        <f>COUNTIF(Employees[Employee Name],Employees[[#This Row],[Employee Name]])&gt;1</f>
        <v>0</v>
      </c>
    </row>
    <row r="331" spans="1:9" ht="30" hidden="1" customHeight="1" x14ac:dyDescent="0.3">
      <c r="A331" s="44">
        <f>IF(ISBLANK(Employees[[#This Row],[Employee Name]]),"",A330+1)</f>
        <v>325</v>
      </c>
      <c r="B331" s="8" t="str">
        <f>CONCATENATE(Employees[[#This Row],[Lastname]]," ",Employees[[#This Row],[Firstname]], " ",LEFT(Employees[[#This Row],[Middlename]],1),IF(ISBLANK(Employees[[#This Row],[Middlename]])," ","."))</f>
        <v>GUAÑEZO MA. GINA P.</v>
      </c>
      <c r="C331" s="8" t="s">
        <v>760</v>
      </c>
      <c r="D331" s="8" t="s">
        <v>761</v>
      </c>
      <c r="E331" s="8" t="s">
        <v>124</v>
      </c>
      <c r="F331" s="8" t="s">
        <v>390</v>
      </c>
      <c r="G331" s="8" t="s">
        <v>1997</v>
      </c>
      <c r="H331" s="8" t="s">
        <v>103</v>
      </c>
      <c r="I331" s="8" t="b">
        <f>COUNTIF(Employees[Employee Name],Employees[[#This Row],[Employee Name]])&gt;1</f>
        <v>0</v>
      </c>
    </row>
    <row r="332" spans="1:9" ht="30" hidden="1" customHeight="1" x14ac:dyDescent="0.3">
      <c r="A332" s="44">
        <f>IF(ISBLANK(Employees[[#This Row],[Employee Name]]),"",A331+1)</f>
        <v>326</v>
      </c>
      <c r="B332" s="8" t="str">
        <f>CONCATENATE(Employees[[#This Row],[Lastname]]," ",Employees[[#This Row],[Firstname]], " ",LEFT(Employees[[#This Row],[Middlename]],1),IF(ISBLANK(Employees[[#This Row],[Middlename]])," ","."))</f>
        <v>GUAÑEZO MARY ANNE P.</v>
      </c>
      <c r="C332" s="18" t="s">
        <v>760</v>
      </c>
      <c r="D332" s="8" t="s">
        <v>835</v>
      </c>
      <c r="E332" s="8" t="s">
        <v>836</v>
      </c>
      <c r="F332" s="8" t="s">
        <v>125</v>
      </c>
      <c r="G332" s="18" t="s">
        <v>1997</v>
      </c>
      <c r="H332" s="8" t="s">
        <v>103</v>
      </c>
      <c r="I332" s="8" t="b">
        <f>COUNTIF(Employees[Employee Name],Employees[[#This Row],[Employee Name]])&gt;1</f>
        <v>0</v>
      </c>
    </row>
    <row r="333" spans="1:9" ht="30" hidden="1" customHeight="1" x14ac:dyDescent="0.3">
      <c r="A333" s="44">
        <f>IF(ISBLANK(Employees[[#This Row],[Employee Name]]),"",A332+1)</f>
        <v>327</v>
      </c>
      <c r="B333" s="8" t="str">
        <f>CONCATENATE(Employees[[#This Row],[Lastname]]," ",Employees[[#This Row],[Firstname]], " ",LEFT(Employees[[#This Row],[Middlename]],1),IF(ISBLANK(Employees[[#This Row],[Middlename]])," ","."))</f>
        <v xml:space="preserve">GUEVARRA ROLANDO  </v>
      </c>
      <c r="C333" s="8" t="s">
        <v>1526</v>
      </c>
      <c r="D333" s="8" t="s">
        <v>1527</v>
      </c>
      <c r="E333" s="8"/>
      <c r="F333" s="8" t="s">
        <v>1290</v>
      </c>
      <c r="G333" s="18" t="s">
        <v>1290</v>
      </c>
      <c r="H333" s="8" t="s">
        <v>289</v>
      </c>
      <c r="I333" s="8" t="b">
        <f>COUNTIF(Employees[Employee Name],Employees[[#This Row],[Employee Name]])&gt;1</f>
        <v>0</v>
      </c>
    </row>
    <row r="334" spans="1:9" ht="30" hidden="1" customHeight="1" x14ac:dyDescent="0.3">
      <c r="A334" s="44">
        <f>IF(ISBLANK(Employees[[#This Row],[Employee Name]]),"",A333+1)</f>
        <v>328</v>
      </c>
      <c r="B334" s="8" t="str">
        <f>CONCATENATE(Employees[[#This Row],[Lastname]]," ",Employees[[#This Row],[Firstname]], " ",LEFT(Employees[[#This Row],[Middlename]],1),IF(ISBLANK(Employees[[#This Row],[Middlename]])," ","."))</f>
        <v>GUMIRAN HERMINIA A.</v>
      </c>
      <c r="C334" s="8" t="s">
        <v>1528</v>
      </c>
      <c r="D334" s="8" t="s">
        <v>1529</v>
      </c>
      <c r="E334" s="8" t="s">
        <v>1530</v>
      </c>
      <c r="F334" s="8" t="s">
        <v>1290</v>
      </c>
      <c r="G334" s="18" t="s">
        <v>1290</v>
      </c>
      <c r="H334" s="8" t="s">
        <v>1066</v>
      </c>
      <c r="I334" s="8" t="b">
        <f>COUNTIF(Employees[Employee Name],Employees[[#This Row],[Employee Name]])&gt;1</f>
        <v>0</v>
      </c>
    </row>
    <row r="335" spans="1:9" ht="30" hidden="1" customHeight="1" x14ac:dyDescent="0.3">
      <c r="A335" s="44">
        <f>IF(ISBLANK(Employees[[#This Row],[Employee Name]]),"",A334+1)</f>
        <v>329</v>
      </c>
      <c r="B335" s="8" t="str">
        <f>CONCATENATE(Employees[[#This Row],[Lastname]]," ",Employees[[#This Row],[Firstname]], " ",LEFT(Employees[[#This Row],[Middlename]],1),IF(ISBLANK(Employees[[#This Row],[Middlename]])," ","."))</f>
        <v>GUTIERREZ LYDIA C.</v>
      </c>
      <c r="C335" s="8" t="s">
        <v>172</v>
      </c>
      <c r="D335" s="8" t="s">
        <v>173</v>
      </c>
      <c r="E335" s="8" t="s">
        <v>692</v>
      </c>
      <c r="F335" s="8" t="s">
        <v>174</v>
      </c>
      <c r="G335" s="18" t="s">
        <v>1997</v>
      </c>
      <c r="H335" s="8" t="s">
        <v>89</v>
      </c>
      <c r="I335" s="8" t="b">
        <f>COUNTIF(Employees[Employee Name],Employees[[#This Row],[Employee Name]])&gt;1</f>
        <v>0</v>
      </c>
    </row>
    <row r="336" spans="1:9" ht="30" hidden="1" customHeight="1" x14ac:dyDescent="0.3">
      <c r="A336" s="44">
        <f>IF(ISBLANK(Employees[[#This Row],[Employee Name]]),"",A335+1)</f>
        <v>330</v>
      </c>
      <c r="B336" s="8" t="str">
        <f>CONCATENATE(Employees[[#This Row],[Lastname]]," ",Employees[[#This Row],[Firstname]], " ",LEFT(Employees[[#This Row],[Middlename]],1),IF(ISBLANK(Employees[[#This Row],[Middlename]])," ","."))</f>
        <v>GUTIERREZ MARICIS A.</v>
      </c>
      <c r="C336" s="18" t="s">
        <v>172</v>
      </c>
      <c r="D336" s="18" t="s">
        <v>2120</v>
      </c>
      <c r="E336" s="18" t="s">
        <v>88</v>
      </c>
      <c r="F336" s="18" t="s">
        <v>2118</v>
      </c>
      <c r="G336" s="8"/>
      <c r="H336" s="18" t="s">
        <v>141</v>
      </c>
      <c r="I336" s="8" t="b">
        <f>COUNTIF(Employees[Employee Name],Employees[[#This Row],[Employee Name]])&gt;1</f>
        <v>0</v>
      </c>
    </row>
    <row r="337" spans="1:9" ht="30" hidden="1" customHeight="1" x14ac:dyDescent="0.3">
      <c r="A337" s="44">
        <f>IF(ISBLANK(Employees[[#This Row],[Employee Name]]),"",A336+1)</f>
        <v>331</v>
      </c>
      <c r="B337" s="8" t="str">
        <f>CONCATENATE(Employees[[#This Row],[Lastname]]," ",Employees[[#This Row],[Firstname]], " ",LEFT(Employees[[#This Row],[Middlename]],1),IF(ISBLANK(Employees[[#This Row],[Middlename]])," ","."))</f>
        <v>GUTIERREZ RENCELLE LALAINE A.</v>
      </c>
      <c r="C337" s="8" t="s">
        <v>172</v>
      </c>
      <c r="D337" s="8" t="s">
        <v>1531</v>
      </c>
      <c r="E337" s="8" t="s">
        <v>284</v>
      </c>
      <c r="F337" s="8" t="s">
        <v>1290</v>
      </c>
      <c r="G337" s="18" t="s">
        <v>1290</v>
      </c>
      <c r="H337" s="8" t="s">
        <v>126</v>
      </c>
      <c r="I337" s="8" t="b">
        <f>COUNTIF(Employees[Employee Name],Employees[[#This Row],[Employee Name]])&gt;1</f>
        <v>0</v>
      </c>
    </row>
    <row r="338" spans="1:9" ht="30" hidden="1" customHeight="1" x14ac:dyDescent="0.3">
      <c r="A338" s="44">
        <f>IF(ISBLANK(Employees[[#This Row],[Employee Name]]),"",A337+1)</f>
        <v>332</v>
      </c>
      <c r="B338" s="8" t="str">
        <f>CONCATENATE(Employees[[#This Row],[Lastname]]," ",Employees[[#This Row],[Firstname]], " ",LEFT(Employees[[#This Row],[Middlename]],1),IF(ISBLANK(Employees[[#This Row],[Middlename]])," ","."))</f>
        <v>HADAP JONALYN L.</v>
      </c>
      <c r="C338" s="8" t="s">
        <v>232</v>
      </c>
      <c r="D338" s="8" t="s">
        <v>233</v>
      </c>
      <c r="E338" s="8" t="s">
        <v>234</v>
      </c>
      <c r="F338" s="8" t="s">
        <v>212</v>
      </c>
      <c r="G338" s="18" t="s">
        <v>1997</v>
      </c>
      <c r="H338" s="8" t="s">
        <v>213</v>
      </c>
      <c r="I338" s="8" t="b">
        <f>COUNTIF(Employees[Employee Name],Employees[[#This Row],[Employee Name]])&gt;1</f>
        <v>0</v>
      </c>
    </row>
    <row r="339" spans="1:9" ht="30" hidden="1" customHeight="1" x14ac:dyDescent="0.3">
      <c r="A339" s="44">
        <f>IF(ISBLANK(Employees[[#This Row],[Employee Name]]),"",A338+1)</f>
        <v>333</v>
      </c>
      <c r="B339" s="8" t="str">
        <f>CONCATENATE(Employees[[#This Row],[Lastname]]," ",Employees[[#This Row],[Firstname]], " ",LEFT(Employees[[#This Row],[Middlename]],1),IF(ISBLANK(Employees[[#This Row],[Middlename]])," ","."))</f>
        <v>HAPITA MELANIE A.</v>
      </c>
      <c r="C339" s="8" t="s">
        <v>704</v>
      </c>
      <c r="D339" s="8" t="s">
        <v>705</v>
      </c>
      <c r="E339" s="8" t="s">
        <v>1532</v>
      </c>
      <c r="F339" s="8" t="s">
        <v>1290</v>
      </c>
      <c r="G339" s="18" t="s">
        <v>1290</v>
      </c>
      <c r="H339" s="8" t="s">
        <v>97</v>
      </c>
      <c r="I339" s="8" t="b">
        <f>COUNTIF(Employees[Employee Name],Employees[[#This Row],[Employee Name]])&gt;1</f>
        <v>0</v>
      </c>
    </row>
    <row r="340" spans="1:9" ht="30" hidden="1" customHeight="1" x14ac:dyDescent="0.3">
      <c r="A340" s="44">
        <f>IF(ISBLANK(Employees[[#This Row],[Employee Name]]),"",A339+1)</f>
        <v>334</v>
      </c>
      <c r="B340" s="8" t="str">
        <f>CONCATENATE(Employees[[#This Row],[Lastname]]," ",Employees[[#This Row],[Firstname]], " ",LEFT(Employees[[#This Row],[Middlename]],1),IF(ISBLANK(Employees[[#This Row],[Middlename]])," ","."))</f>
        <v>HAYAG JERMAINE JOI D.</v>
      </c>
      <c r="C340" s="8" t="s">
        <v>1266</v>
      </c>
      <c r="D340" s="8" t="s">
        <v>1267</v>
      </c>
      <c r="E340" s="8" t="s">
        <v>447</v>
      </c>
      <c r="F340" s="8" t="s">
        <v>96</v>
      </c>
      <c r="G340" s="8" t="s">
        <v>1997</v>
      </c>
      <c r="H340" s="8" t="s">
        <v>135</v>
      </c>
      <c r="I340" s="8" t="b">
        <f>COUNTIF(Employees[Employee Name],Employees[[#This Row],[Employee Name]])&gt;1</f>
        <v>0</v>
      </c>
    </row>
    <row r="341" spans="1:9" ht="30" hidden="1" customHeight="1" x14ac:dyDescent="0.3">
      <c r="A341" s="44">
        <f>IF(ISBLANK(Employees[[#This Row],[Employee Name]]),"",A340+1)</f>
        <v>335</v>
      </c>
      <c r="B341" s="8" t="str">
        <f>CONCATENATE(Employees[[#This Row],[Lastname]]," ",Employees[[#This Row],[Firstname]], " ",LEFT(Employees[[#This Row],[Middlename]],1),IF(ISBLANK(Employees[[#This Row],[Middlename]])," ","."))</f>
        <v xml:space="preserve">HERNADEZ VICTOR  </v>
      </c>
      <c r="C341" s="8" t="s">
        <v>918</v>
      </c>
      <c r="D341" s="8" t="s">
        <v>248</v>
      </c>
      <c r="E341" s="8"/>
      <c r="F341" s="18" t="s">
        <v>125</v>
      </c>
      <c r="G341" s="18" t="s">
        <v>1997</v>
      </c>
      <c r="H341" s="8" t="s">
        <v>97</v>
      </c>
      <c r="I341" s="8" t="b">
        <f>COUNTIF(Employees[Employee Name],Employees[[#This Row],[Employee Name]])&gt;1</f>
        <v>0</v>
      </c>
    </row>
    <row r="342" spans="1:9" ht="30" hidden="1" customHeight="1" x14ac:dyDescent="0.3">
      <c r="A342" s="44">
        <f>IF(ISBLANK(Employees[[#This Row],[Employee Name]]),"",A341+1)</f>
        <v>336</v>
      </c>
      <c r="B342" s="8" t="str">
        <f>CONCATENATE(Employees[[#This Row],[Lastname]]," ",Employees[[#This Row],[Firstname]], " ",LEFT(Employees[[#This Row],[Middlename]],1),IF(ISBLANK(Employees[[#This Row],[Middlename]])," ","."))</f>
        <v>HERNANDEZ CORNELIO A.</v>
      </c>
      <c r="C342" s="8" t="s">
        <v>128</v>
      </c>
      <c r="D342" s="8" t="s">
        <v>588</v>
      </c>
      <c r="E342" s="8" t="s">
        <v>88</v>
      </c>
      <c r="F342" s="8" t="s">
        <v>198</v>
      </c>
      <c r="G342" s="18" t="s">
        <v>1997</v>
      </c>
      <c r="H342" s="8" t="s">
        <v>366</v>
      </c>
      <c r="I342" s="8" t="b">
        <f>COUNTIF(Employees[Employee Name],Employees[[#This Row],[Employee Name]])&gt;1</f>
        <v>0</v>
      </c>
    </row>
    <row r="343" spans="1:9" ht="30" hidden="1" customHeight="1" x14ac:dyDescent="0.3">
      <c r="A343" s="44">
        <f>IF(ISBLANK(Employees[[#This Row],[Employee Name]]),"",A342+1)</f>
        <v>337</v>
      </c>
      <c r="B343" s="8" t="str">
        <f>CONCATENATE(Employees[[#This Row],[Lastname]]," ",Employees[[#This Row],[Firstname]], " ",LEFT(Employees[[#This Row],[Middlename]],1),IF(ISBLANK(Employees[[#This Row],[Middlename]])," ","."))</f>
        <v>HERNANDEZ DARREL JESUS M.</v>
      </c>
      <c r="C343" s="8" t="s">
        <v>128</v>
      </c>
      <c r="D343" s="8" t="s">
        <v>2333</v>
      </c>
      <c r="E343" s="8" t="s">
        <v>689</v>
      </c>
      <c r="F343" s="8" t="s">
        <v>96</v>
      </c>
      <c r="G343" s="8" t="s">
        <v>1997</v>
      </c>
      <c r="H343" s="8" t="s">
        <v>135</v>
      </c>
      <c r="I343" s="8" t="b">
        <f>COUNTIF(Employees[Employee Name],Employees[[#This Row],[Employee Name]])&gt;1</f>
        <v>0</v>
      </c>
    </row>
    <row r="344" spans="1:9" ht="30" hidden="1" customHeight="1" x14ac:dyDescent="0.3">
      <c r="A344" s="44">
        <f>IF(ISBLANK(Employees[[#This Row],[Employee Name]]),"",A343+1)</f>
        <v>338</v>
      </c>
      <c r="B344" s="8" t="str">
        <f>CONCATENATE(Employees[[#This Row],[Lastname]]," ",Employees[[#This Row],[Firstname]], " ",LEFT(Employees[[#This Row],[Middlename]],1),IF(ISBLANK(Employees[[#This Row],[Middlename]])," ","."))</f>
        <v>HERNANDEZ DONATO Q.</v>
      </c>
      <c r="C344" s="8" t="s">
        <v>128</v>
      </c>
      <c r="D344" s="8" t="s">
        <v>381</v>
      </c>
      <c r="E344" s="8" t="s">
        <v>277</v>
      </c>
      <c r="F344" s="8" t="s">
        <v>96</v>
      </c>
      <c r="G344" s="8" t="s">
        <v>1997</v>
      </c>
      <c r="H344" s="8" t="s">
        <v>97</v>
      </c>
      <c r="I344" s="8" t="b">
        <f>COUNTIF(Employees[Employee Name],Employees[[#This Row],[Employee Name]])&gt;1</f>
        <v>0</v>
      </c>
    </row>
    <row r="345" spans="1:9" ht="30" hidden="1" customHeight="1" x14ac:dyDescent="0.3">
      <c r="A345" s="44">
        <f>IF(ISBLANK(Employees[[#This Row],[Employee Name]]),"",A344+1)</f>
        <v>339</v>
      </c>
      <c r="B345" s="8" t="str">
        <f>CONCATENATE(Employees[[#This Row],[Lastname]]," ",Employees[[#This Row],[Firstname]], " ",LEFT(Employees[[#This Row],[Middlename]],1),IF(ISBLANK(Employees[[#This Row],[Middlename]])," ","."))</f>
        <v>HERNANDEZ MARIO A.</v>
      </c>
      <c r="C345" s="8" t="s">
        <v>128</v>
      </c>
      <c r="D345" s="8" t="s">
        <v>596</v>
      </c>
      <c r="E345" s="8" t="s">
        <v>88</v>
      </c>
      <c r="F345" s="8" t="s">
        <v>198</v>
      </c>
      <c r="G345" s="18" t="s">
        <v>1997</v>
      </c>
      <c r="H345" s="8" t="s">
        <v>590</v>
      </c>
      <c r="I345" s="8" t="b">
        <f>COUNTIF(Employees[Employee Name],Employees[[#This Row],[Employee Name]])&gt;1</f>
        <v>0</v>
      </c>
    </row>
    <row r="346" spans="1:9" ht="30" hidden="1" customHeight="1" x14ac:dyDescent="0.3">
      <c r="A346" s="44">
        <f>IF(ISBLANK(Employees[[#This Row],[Employee Name]]),"",A345+1)</f>
        <v>340</v>
      </c>
      <c r="B346" s="8" t="str">
        <f>CONCATENATE(Employees[[#This Row],[Lastname]]," ",Employees[[#This Row],[Firstname]], " ",LEFT(Employees[[#This Row],[Middlename]],1),IF(ISBLANK(Employees[[#This Row],[Middlename]])," ","."))</f>
        <v>HERNANDEZ ROBERTO M.</v>
      </c>
      <c r="C346" s="8" t="s">
        <v>128</v>
      </c>
      <c r="D346" s="8" t="s">
        <v>129</v>
      </c>
      <c r="E346" s="8" t="s">
        <v>84</v>
      </c>
      <c r="F346" s="8" t="s">
        <v>125</v>
      </c>
      <c r="G346" s="18" t="s">
        <v>1997</v>
      </c>
      <c r="H346" s="8" t="s">
        <v>130</v>
      </c>
      <c r="I346" s="8" t="b">
        <f>COUNTIF(Employees[Employee Name],Employees[[#This Row],[Employee Name]])&gt;1</f>
        <v>0</v>
      </c>
    </row>
    <row r="347" spans="1:9" ht="30" hidden="1" customHeight="1" x14ac:dyDescent="0.3">
      <c r="A347" s="44">
        <f>IF(ISBLANK(Employees[[#This Row],[Employee Name]]),"",A346+1)</f>
        <v>341</v>
      </c>
      <c r="B347" s="8" t="str">
        <f>CONCATENATE(Employees[[#This Row],[Lastname]]," ",Employees[[#This Row],[Firstname]], " ",LEFT(Employees[[#This Row],[Middlename]],1),IF(ISBLANK(Employees[[#This Row],[Middlename]])," ","."))</f>
        <v>HERNANDEZ RODERICK M.</v>
      </c>
      <c r="C347" s="8" t="s">
        <v>128</v>
      </c>
      <c r="D347" s="8" t="s">
        <v>1533</v>
      </c>
      <c r="E347" s="8" t="s">
        <v>84</v>
      </c>
      <c r="F347" s="8" t="s">
        <v>1290</v>
      </c>
      <c r="G347" s="18" t="s">
        <v>1290</v>
      </c>
      <c r="H347" s="8" t="s">
        <v>1708</v>
      </c>
      <c r="I347" s="8" t="b">
        <f>COUNTIF(Employees[Employee Name],Employees[[#This Row],[Employee Name]])&gt;1</f>
        <v>0</v>
      </c>
    </row>
    <row r="348" spans="1:9" ht="30" hidden="1" customHeight="1" x14ac:dyDescent="0.3">
      <c r="A348" s="44">
        <f>IF(ISBLANK(Employees[[#This Row],[Employee Name]]),"",A347+1)</f>
        <v>342</v>
      </c>
      <c r="B348" s="8" t="str">
        <f>CONCATENATE(Employees[[#This Row],[Lastname]]," ",Employees[[#This Row],[Firstname]], " ",LEFT(Employees[[#This Row],[Middlename]],1),IF(ISBLANK(Employees[[#This Row],[Middlename]])," ","."))</f>
        <v>HERNANDO BENILDA S.</v>
      </c>
      <c r="C348" s="8" t="s">
        <v>619</v>
      </c>
      <c r="D348" s="8" t="s">
        <v>1339</v>
      </c>
      <c r="E348" s="8" t="s">
        <v>1340</v>
      </c>
      <c r="F348" s="8" t="s">
        <v>125</v>
      </c>
      <c r="G348" s="18" t="s">
        <v>1997</v>
      </c>
      <c r="H348" s="8" t="s">
        <v>361</v>
      </c>
      <c r="I348" s="8" t="b">
        <f>COUNTIF(Employees[Employee Name],Employees[[#This Row],[Employee Name]])&gt;1</f>
        <v>0</v>
      </c>
    </row>
    <row r="349" spans="1:9" ht="30" hidden="1" customHeight="1" x14ac:dyDescent="0.3">
      <c r="A349" s="44">
        <f>IF(ISBLANK(Employees[[#This Row],[Employee Name]]),"",A348+1)</f>
        <v>343</v>
      </c>
      <c r="B349" s="8" t="str">
        <f>CONCATENATE(Employees[[#This Row],[Lastname]]," ",Employees[[#This Row],[Firstname]], " ",LEFT(Employees[[#This Row],[Middlename]],1),IF(ISBLANK(Employees[[#This Row],[Middlename]])," ","."))</f>
        <v>HERNANDO MERIC B.</v>
      </c>
      <c r="C349" s="8" t="s">
        <v>619</v>
      </c>
      <c r="D349" s="8" t="s">
        <v>620</v>
      </c>
      <c r="E349" s="8" t="s">
        <v>145</v>
      </c>
      <c r="F349" s="8" t="s">
        <v>322</v>
      </c>
      <c r="G349" s="18" t="s">
        <v>1997</v>
      </c>
      <c r="H349" s="8" t="s">
        <v>182</v>
      </c>
      <c r="I349" s="8" t="b">
        <f>COUNTIF(Employees[Employee Name],Employees[[#This Row],[Employee Name]])&gt;1</f>
        <v>0</v>
      </c>
    </row>
    <row r="350" spans="1:9" ht="30" hidden="1" customHeight="1" x14ac:dyDescent="0.3">
      <c r="A350" s="44">
        <f>IF(ISBLANK(Employees[[#This Row],[Employee Name]]),"",A349+1)</f>
        <v>344</v>
      </c>
      <c r="B350" s="8" t="str">
        <f>CONCATENATE(Employees[[#This Row],[Lastname]]," ",Employees[[#This Row],[Firstname]], " ",LEFT(Employees[[#This Row],[Middlename]],1),IF(ISBLANK(Employees[[#This Row],[Middlename]])," ","."))</f>
        <v>HERNANDO MERLE B.</v>
      </c>
      <c r="C350" s="8" t="s">
        <v>619</v>
      </c>
      <c r="D350" s="8" t="s">
        <v>1196</v>
      </c>
      <c r="E350" s="8" t="s">
        <v>145</v>
      </c>
      <c r="F350" s="8" t="s">
        <v>1197</v>
      </c>
      <c r="G350" s="8" t="s">
        <v>1997</v>
      </c>
      <c r="H350" s="18" t="s">
        <v>1198</v>
      </c>
      <c r="I350" s="8" t="b">
        <f>COUNTIF(Employees[Employee Name],Employees[[#This Row],[Employee Name]])&gt;1</f>
        <v>0</v>
      </c>
    </row>
    <row r="351" spans="1:9" ht="30" hidden="1" customHeight="1" x14ac:dyDescent="0.3">
      <c r="A351" s="44">
        <f>IF(ISBLANK(Employees[[#This Row],[Employee Name]]),"",A350+1)</f>
        <v>345</v>
      </c>
      <c r="B351" s="8" t="str">
        <f>CONCATENATE(Employees[[#This Row],[Lastname]]," ",Employees[[#This Row],[Firstname]], " ",LEFT(Employees[[#This Row],[Middlename]],1),IF(ISBLANK(Employees[[#This Row],[Middlename]])," ","."))</f>
        <v>IGNO CRISTINA M.</v>
      </c>
      <c r="C351" s="8" t="s">
        <v>83</v>
      </c>
      <c r="D351" s="8" t="s">
        <v>429</v>
      </c>
      <c r="E351" s="8" t="s">
        <v>84</v>
      </c>
      <c r="F351" s="18" t="s">
        <v>125</v>
      </c>
      <c r="G351" s="18" t="s">
        <v>1997</v>
      </c>
      <c r="H351" s="8" t="s">
        <v>89</v>
      </c>
      <c r="I351" s="8" t="b">
        <f>COUNTIF(Employees[Employee Name],Employees[[#This Row],[Employee Name]])&gt;1</f>
        <v>0</v>
      </c>
    </row>
    <row r="352" spans="1:9" ht="30" hidden="1" customHeight="1" x14ac:dyDescent="0.3">
      <c r="A352" s="44">
        <f>IF(ISBLANK(Employees[[#This Row],[Employee Name]]),"",A351+1)</f>
        <v>346</v>
      </c>
      <c r="B352" s="8" t="str">
        <f>CONCATENATE(Employees[[#This Row],[Lastname]]," ",Employees[[#This Row],[Firstname]], " ",LEFT(Employees[[#This Row],[Middlename]],1),IF(ISBLANK(Employees[[#This Row],[Middlename]])," ","."))</f>
        <v>JABINES MARIA SHELLY D.</v>
      </c>
      <c r="C352" s="8" t="s">
        <v>1534</v>
      </c>
      <c r="D352" s="8" t="s">
        <v>1535</v>
      </c>
      <c r="E352" s="8" t="s">
        <v>119</v>
      </c>
      <c r="F352" s="8" t="s">
        <v>1290</v>
      </c>
      <c r="G352" s="18" t="s">
        <v>1290</v>
      </c>
      <c r="H352" s="8" t="s">
        <v>369</v>
      </c>
      <c r="I352" s="8" t="b">
        <f>COUNTIF(Employees[Employee Name],Employees[[#This Row],[Employee Name]])&gt;1</f>
        <v>0</v>
      </c>
    </row>
    <row r="353" spans="1:9" ht="30" hidden="1" customHeight="1" x14ac:dyDescent="0.3">
      <c r="A353" s="44">
        <f>IF(ISBLANK(Employees[[#This Row],[Employee Name]]),"",A352+1)</f>
        <v>347</v>
      </c>
      <c r="B353" s="8" t="str">
        <f>CONCATENATE(Employees[[#This Row],[Lastname]]," ",Employees[[#This Row],[Firstname]], " ",LEFT(Employees[[#This Row],[Middlename]],1),IF(ISBLANK(Employees[[#This Row],[Middlename]])," ","."))</f>
        <v>JAVIER CARMELITA M.</v>
      </c>
      <c r="C353" s="8" t="s">
        <v>193</v>
      </c>
      <c r="D353" s="8" t="s">
        <v>194</v>
      </c>
      <c r="E353" s="8" t="s">
        <v>84</v>
      </c>
      <c r="F353" s="18" t="s">
        <v>198</v>
      </c>
      <c r="G353" s="18" t="s">
        <v>1997</v>
      </c>
      <c r="H353" s="18" t="s">
        <v>366</v>
      </c>
      <c r="I353" s="8" t="b">
        <f>COUNTIF(Employees[Employee Name],Employees[[#This Row],[Employee Name]])&gt;1</f>
        <v>0</v>
      </c>
    </row>
    <row r="354" spans="1:9" ht="30" hidden="1" customHeight="1" x14ac:dyDescent="0.3">
      <c r="A354" s="44">
        <f>IF(ISBLANK(Employees[[#This Row],[Employee Name]]),"",A353+1)</f>
        <v>348</v>
      </c>
      <c r="B354" s="8" t="str">
        <f>CONCATENATE(Employees[[#This Row],[Lastname]]," ",Employees[[#This Row],[Firstname]], " ",LEFT(Employees[[#This Row],[Middlename]],1),IF(ISBLANK(Employees[[#This Row],[Middlename]])," ","."))</f>
        <v>JAVIER ELISEO B.</v>
      </c>
      <c r="C354" s="8" t="s">
        <v>193</v>
      </c>
      <c r="D354" s="8" t="s">
        <v>715</v>
      </c>
      <c r="E354" s="8" t="s">
        <v>145</v>
      </c>
      <c r="F354" s="8" t="s">
        <v>716</v>
      </c>
      <c r="G354" s="8" t="s">
        <v>1997</v>
      </c>
      <c r="H354" s="8" t="s">
        <v>537</v>
      </c>
      <c r="I354" s="8" t="b">
        <f>COUNTIF(Employees[Employee Name],Employees[[#This Row],[Employee Name]])&gt;1</f>
        <v>0</v>
      </c>
    </row>
    <row r="355" spans="1:9" ht="30" hidden="1" customHeight="1" x14ac:dyDescent="0.3">
      <c r="A355" s="44">
        <f>IF(ISBLANK(Employees[[#This Row],[Employee Name]]),"",A354+1)</f>
        <v>349</v>
      </c>
      <c r="B355" s="8" t="str">
        <f>CONCATENATE(Employees[[#This Row],[Lastname]]," ",Employees[[#This Row],[Firstname]], " ",LEFT(Employees[[#This Row],[Middlename]],1),IF(ISBLANK(Employees[[#This Row],[Middlename]])," ","."))</f>
        <v>JAVIER EMMA R.</v>
      </c>
      <c r="C355" s="8" t="s">
        <v>193</v>
      </c>
      <c r="D355" s="8" t="s">
        <v>484</v>
      </c>
      <c r="E355" s="8" t="s">
        <v>330</v>
      </c>
      <c r="F355" s="8" t="s">
        <v>108</v>
      </c>
      <c r="G355" s="18" t="s">
        <v>1997</v>
      </c>
      <c r="H355" s="8" t="s">
        <v>97</v>
      </c>
      <c r="I355" s="8" t="b">
        <f>COUNTIF(Employees[Employee Name],Employees[[#This Row],[Employee Name]])&gt;1</f>
        <v>0</v>
      </c>
    </row>
    <row r="356" spans="1:9" ht="30" hidden="1" customHeight="1" x14ac:dyDescent="0.3">
      <c r="A356" s="44">
        <f>IF(ISBLANK(Employees[[#This Row],[Employee Name]]),"",A355+1)</f>
        <v>350</v>
      </c>
      <c r="B356" s="8" t="str">
        <f>CONCATENATE(Employees[[#This Row],[Lastname]]," ",Employees[[#This Row],[Firstname]], " ",LEFT(Employees[[#This Row],[Middlename]],1),IF(ISBLANK(Employees[[#This Row],[Middlename]])," ","."))</f>
        <v xml:space="preserve">JAVIER HILARIO  </v>
      </c>
      <c r="C356" s="8" t="s">
        <v>193</v>
      </c>
      <c r="D356" s="8" t="s">
        <v>279</v>
      </c>
      <c r="E356" s="8"/>
      <c r="F356" s="18" t="s">
        <v>880</v>
      </c>
      <c r="G356" s="18" t="s">
        <v>1997</v>
      </c>
      <c r="H356" s="8" t="s">
        <v>199</v>
      </c>
      <c r="I356" s="8" t="b">
        <f>COUNTIF(Employees[Employee Name],Employees[[#This Row],[Employee Name]])&gt;1</f>
        <v>0</v>
      </c>
    </row>
    <row r="357" spans="1:9" ht="30" hidden="1" customHeight="1" x14ac:dyDescent="0.3">
      <c r="A357" s="44">
        <f>IF(ISBLANK(Employees[[#This Row],[Employee Name]]),"",A356+1)</f>
        <v>351</v>
      </c>
      <c r="B357" s="8" t="str">
        <f>CONCATENATE(Employees[[#This Row],[Lastname]]," ",Employees[[#This Row],[Firstname]], " ",LEFT(Employees[[#This Row],[Middlename]],1),IF(ISBLANK(Employees[[#This Row],[Middlename]])," ","."))</f>
        <v>JAVIER MYLENE M.</v>
      </c>
      <c r="C357" s="8" t="s">
        <v>193</v>
      </c>
      <c r="D357" s="8" t="s">
        <v>907</v>
      </c>
      <c r="E357" s="8" t="s">
        <v>908</v>
      </c>
      <c r="F357" s="8" t="s">
        <v>108</v>
      </c>
      <c r="G357" s="18" t="s">
        <v>1997</v>
      </c>
      <c r="H357" s="8" t="s">
        <v>141</v>
      </c>
      <c r="I357" s="8" t="b">
        <f>COUNTIF(Employees[Employee Name],Employees[[#This Row],[Employee Name]])&gt;1</f>
        <v>0</v>
      </c>
    </row>
    <row r="358" spans="1:9" ht="30" hidden="1" customHeight="1" x14ac:dyDescent="0.3">
      <c r="A358" s="44">
        <f>IF(ISBLANK(Employees[[#This Row],[Employee Name]]),"",A357+1)</f>
        <v>352</v>
      </c>
      <c r="B358" s="8" t="str">
        <f>CONCATENATE(Employees[[#This Row],[Lastname]]," ",Employees[[#This Row],[Firstname]], " ",LEFT(Employees[[#This Row],[Middlename]],1),IF(ISBLANK(Employees[[#This Row],[Middlename]])," ","."))</f>
        <v>JAVIER NOEL D.</v>
      </c>
      <c r="C358" s="18" t="s">
        <v>193</v>
      </c>
      <c r="D358" s="18" t="s">
        <v>2151</v>
      </c>
      <c r="E358" s="18" t="s">
        <v>999</v>
      </c>
      <c r="F358" s="18" t="s">
        <v>2397</v>
      </c>
      <c r="G358" s="18"/>
      <c r="H358" s="18" t="s">
        <v>199</v>
      </c>
      <c r="I358" s="8" t="b">
        <f>COUNTIF(Employees[Employee Name],Employees[[#This Row],[Employee Name]])&gt;1</f>
        <v>0</v>
      </c>
    </row>
    <row r="359" spans="1:9" ht="30" hidden="1" customHeight="1" x14ac:dyDescent="0.3">
      <c r="A359" s="44">
        <f>IF(ISBLANK(Employees[[#This Row],[Employee Name]]),"",A358+1)</f>
        <v>353</v>
      </c>
      <c r="B359" s="8" t="str">
        <f>CONCATENATE(Employees[[#This Row],[Lastname]]," ",Employees[[#This Row],[Firstname]], " ",LEFT(Employees[[#This Row],[Middlename]],1),IF(ISBLANK(Employees[[#This Row],[Middlename]])," ","."))</f>
        <v>JAVIER OLIVER T.</v>
      </c>
      <c r="C359" s="18" t="s">
        <v>193</v>
      </c>
      <c r="D359" s="18" t="s">
        <v>1421</v>
      </c>
      <c r="E359" s="18" t="s">
        <v>2238</v>
      </c>
      <c r="F359" s="18" t="s">
        <v>120</v>
      </c>
      <c r="G359" s="8"/>
      <c r="H359" s="18" t="s">
        <v>463</v>
      </c>
      <c r="I359" s="8" t="b">
        <f>COUNTIF(Employees[Employee Name],Employees[[#This Row],[Employee Name]])&gt;1</f>
        <v>0</v>
      </c>
    </row>
    <row r="360" spans="1:9" ht="30" hidden="1" customHeight="1" x14ac:dyDescent="0.3">
      <c r="A360" s="44">
        <f>IF(ISBLANK(Employees[[#This Row],[Employee Name]]),"",A359+1)</f>
        <v>354</v>
      </c>
      <c r="B360" s="8" t="str">
        <f>CONCATENATE(Employees[[#This Row],[Lastname]]," ",Employees[[#This Row],[Firstname]], " ",LEFT(Employees[[#This Row],[Middlename]],1),IF(ISBLANK(Employees[[#This Row],[Middlename]])," ","."))</f>
        <v>JIMENO EDWARD J.</v>
      </c>
      <c r="C360" s="18" t="s">
        <v>1989</v>
      </c>
      <c r="D360" s="18" t="s">
        <v>1680</v>
      </c>
      <c r="E360" s="18" t="s">
        <v>139</v>
      </c>
      <c r="F360" s="18" t="s">
        <v>969</v>
      </c>
      <c r="G360" s="8"/>
      <c r="H360" s="18" t="s">
        <v>2075</v>
      </c>
      <c r="I360" s="8" t="b">
        <f>COUNTIF(Employees[Employee Name],Employees[[#This Row],[Employee Name]])&gt;1</f>
        <v>0</v>
      </c>
    </row>
    <row r="361" spans="1:9" ht="30" hidden="1" customHeight="1" x14ac:dyDescent="0.3">
      <c r="A361" s="44">
        <f>IF(ISBLANK(Employees[[#This Row],[Employee Name]]),"",A360+1)</f>
        <v>355</v>
      </c>
      <c r="B361" s="8" t="str">
        <f>CONCATENATE(Employees[[#This Row],[Lastname]]," ",Employees[[#This Row],[Firstname]], " ",LEFT(Employees[[#This Row],[Middlename]],1),IF(ISBLANK(Employees[[#This Row],[Middlename]])," ","."))</f>
        <v>JORGE CAROLINA M.</v>
      </c>
      <c r="C361" s="8" t="s">
        <v>758</v>
      </c>
      <c r="D361" s="8" t="s">
        <v>542</v>
      </c>
      <c r="E361" s="8" t="s">
        <v>143</v>
      </c>
      <c r="F361" s="8" t="s">
        <v>170</v>
      </c>
      <c r="G361" s="18" t="s">
        <v>1997</v>
      </c>
      <c r="H361" s="8" t="s">
        <v>103</v>
      </c>
      <c r="I361" s="8" t="b">
        <f>COUNTIF(Employees[Employee Name],Employees[[#This Row],[Employee Name]])&gt;1</f>
        <v>0</v>
      </c>
    </row>
    <row r="362" spans="1:9" ht="30" hidden="1" customHeight="1" x14ac:dyDescent="0.3">
      <c r="A362" s="44">
        <f>IF(ISBLANK(Employees[[#This Row],[Employee Name]]),"",A361+1)</f>
        <v>356</v>
      </c>
      <c r="B362" s="8" t="str">
        <f>CONCATENATE(Employees[[#This Row],[Lastname]]," ",Employees[[#This Row],[Firstname]], " ",LEFT(Employees[[#This Row],[Middlename]],1),IF(ISBLANK(Employees[[#This Row],[Middlename]])," ","."))</f>
        <v>JUMARANG AIME A.</v>
      </c>
      <c r="C362" s="8" t="s">
        <v>852</v>
      </c>
      <c r="D362" s="8" t="s">
        <v>891</v>
      </c>
      <c r="E362" s="8" t="s">
        <v>912</v>
      </c>
      <c r="F362" s="8" t="s">
        <v>892</v>
      </c>
      <c r="G362" s="8" t="s">
        <v>1997</v>
      </c>
      <c r="H362" s="8" t="s">
        <v>97</v>
      </c>
      <c r="I362" s="8" t="b">
        <f>COUNTIF(Employees[Employee Name],Employees[[#This Row],[Employee Name]])&gt;1</f>
        <v>0</v>
      </c>
    </row>
    <row r="363" spans="1:9" ht="30" hidden="1" customHeight="1" x14ac:dyDescent="0.3">
      <c r="A363" s="44">
        <f>IF(ISBLANK(Employees[[#This Row],[Employee Name]]),"",A362+1)</f>
        <v>357</v>
      </c>
      <c r="B363" s="8" t="str">
        <f>CONCATENATE(Employees[[#This Row],[Lastname]]," ",Employees[[#This Row],[Firstname]], " ",LEFT(Employees[[#This Row],[Middlename]],1),IF(ISBLANK(Employees[[#This Row],[Middlename]])," ","."))</f>
        <v>JUNILLER ALTHEA JANINE A.</v>
      </c>
      <c r="C363" s="18" t="s">
        <v>2112</v>
      </c>
      <c r="D363" s="18" t="s">
        <v>2113</v>
      </c>
      <c r="E363" s="18" t="s">
        <v>88</v>
      </c>
      <c r="F363" s="18" t="s">
        <v>1290</v>
      </c>
      <c r="G363" s="18"/>
      <c r="H363" s="18" t="s">
        <v>152</v>
      </c>
      <c r="I363" s="8" t="b">
        <f>COUNTIF(Employees[Employee Name],Employees[[#This Row],[Employee Name]])&gt;1</f>
        <v>0</v>
      </c>
    </row>
    <row r="364" spans="1:9" ht="30" hidden="1" customHeight="1" x14ac:dyDescent="0.3">
      <c r="A364" s="44">
        <f>IF(ISBLANK(Employees[[#This Row],[Employee Name]]),"",A363+1)</f>
        <v>358</v>
      </c>
      <c r="B364" s="8" t="str">
        <f>CONCATENATE(Employees[[#This Row],[Lastname]]," ",Employees[[#This Row],[Firstname]], " ",LEFT(Employees[[#This Row],[Middlename]],1),IF(ISBLANK(Employees[[#This Row],[Middlename]])," ","."))</f>
        <v>LABANANCIA TEDDY BOY N.</v>
      </c>
      <c r="C364" s="8" t="s">
        <v>1536</v>
      </c>
      <c r="D364" s="8" t="s">
        <v>1537</v>
      </c>
      <c r="E364" s="8" t="s">
        <v>1538</v>
      </c>
      <c r="F364" s="8" t="s">
        <v>1290</v>
      </c>
      <c r="G364" s="18" t="s">
        <v>1290</v>
      </c>
      <c r="H364" s="8" t="s">
        <v>1720</v>
      </c>
      <c r="I364" s="8" t="b">
        <f>COUNTIF(Employees[Employee Name],Employees[[#This Row],[Employee Name]])&gt;1</f>
        <v>0</v>
      </c>
    </row>
    <row r="365" spans="1:9" ht="30" hidden="1" customHeight="1" x14ac:dyDescent="0.3">
      <c r="A365" s="44">
        <f>IF(ISBLANK(Employees[[#This Row],[Employee Name]]),"",A364+1)</f>
        <v>359</v>
      </c>
      <c r="B365" s="8" t="str">
        <f>CONCATENATE(Employees[[#This Row],[Lastname]]," ",Employees[[#This Row],[Firstname]], " ",LEFT(Employees[[#This Row],[Middlename]],1),IF(ISBLANK(Employees[[#This Row],[Middlename]])," ","."))</f>
        <v>LABARDA GINA L.</v>
      </c>
      <c r="C365" s="8" t="s">
        <v>544</v>
      </c>
      <c r="D365" s="8" t="s">
        <v>545</v>
      </c>
      <c r="E365" s="8" t="s">
        <v>234</v>
      </c>
      <c r="F365" s="8" t="s">
        <v>198</v>
      </c>
      <c r="G365" s="18" t="s">
        <v>1997</v>
      </c>
      <c r="H365" s="8" t="s">
        <v>199</v>
      </c>
      <c r="I365" s="8" t="b">
        <f>COUNTIF(Employees[Employee Name],Employees[[#This Row],[Employee Name]])&gt;1</f>
        <v>0</v>
      </c>
    </row>
    <row r="366" spans="1:9" ht="30" hidden="1" customHeight="1" x14ac:dyDescent="0.3">
      <c r="A366" s="44">
        <f>IF(ISBLANK(Employees[[#This Row],[Employee Name]]),"",A365+1)</f>
        <v>360</v>
      </c>
      <c r="B366" s="8" t="str">
        <f>CONCATENATE(Employees[[#This Row],[Lastname]]," ",Employees[[#This Row],[Firstname]], " ",LEFT(Employees[[#This Row],[Middlename]],1),IF(ISBLANK(Employees[[#This Row],[Middlename]])," ","."))</f>
        <v>LACIBAL RYAN G.</v>
      </c>
      <c r="C366" s="8" t="s">
        <v>2146</v>
      </c>
      <c r="D366" s="8" t="s">
        <v>2147</v>
      </c>
      <c r="E366" s="8" t="s">
        <v>166</v>
      </c>
      <c r="F366" s="8" t="s">
        <v>1290</v>
      </c>
      <c r="G366" s="8"/>
      <c r="H366" s="8" t="s">
        <v>1065</v>
      </c>
      <c r="I366" s="8" t="b">
        <f>COUNTIF(Employees[Employee Name],Employees[[#This Row],[Employee Name]])&gt;1</f>
        <v>0</v>
      </c>
    </row>
    <row r="367" spans="1:9" ht="30" hidden="1" customHeight="1" x14ac:dyDescent="0.3">
      <c r="A367" s="44">
        <f>IF(ISBLANK(Employees[[#This Row],[Employee Name]]),"",A366+1)</f>
        <v>361</v>
      </c>
      <c r="B367" s="8" t="str">
        <f>CONCATENATE(Employees[[#This Row],[Lastname]]," ",Employees[[#This Row],[Firstname]], " ",LEFT(Employees[[#This Row],[Middlename]],1),IF(ISBLANK(Employees[[#This Row],[Middlename]])," ","."))</f>
        <v xml:space="preserve">LAGREO ELVER  </v>
      </c>
      <c r="C367" s="18" t="s">
        <v>2188</v>
      </c>
      <c r="D367" s="18" t="s">
        <v>2189</v>
      </c>
      <c r="E367" s="8"/>
      <c r="F367" s="18" t="s">
        <v>974</v>
      </c>
      <c r="G367" s="8"/>
      <c r="H367" s="18" t="s">
        <v>974</v>
      </c>
      <c r="I367" s="8" t="b">
        <f>COUNTIF(Employees[Employee Name],Employees[[#This Row],[Employee Name]])&gt;1</f>
        <v>0</v>
      </c>
    </row>
    <row r="368" spans="1:9" ht="30" hidden="1" customHeight="1" x14ac:dyDescent="0.3">
      <c r="A368" s="44">
        <f>IF(ISBLANK(Employees[[#This Row],[Employee Name]]),"",A367+1)</f>
        <v>362</v>
      </c>
      <c r="B368" s="8" t="str">
        <f>CONCATENATE(Employees[[#This Row],[Lastname]]," ",Employees[[#This Row],[Firstname]], " ",LEFT(Employees[[#This Row],[Middlename]],1),IF(ISBLANK(Employees[[#This Row],[Middlename]])," ","."))</f>
        <v>LAGUARDIA JOSELITO R.</v>
      </c>
      <c r="C368" s="8" t="s">
        <v>639</v>
      </c>
      <c r="D368" s="8" t="s">
        <v>640</v>
      </c>
      <c r="E368" s="8" t="s">
        <v>330</v>
      </c>
      <c r="F368" s="8" t="s">
        <v>641</v>
      </c>
      <c r="G368" s="8" t="s">
        <v>1997</v>
      </c>
      <c r="H368" s="8" t="s">
        <v>642</v>
      </c>
      <c r="I368" s="8" t="b">
        <f>COUNTIF(Employees[Employee Name],Employees[[#This Row],[Employee Name]])&gt;1</f>
        <v>0</v>
      </c>
    </row>
    <row r="369" spans="1:9" ht="30" hidden="1" customHeight="1" x14ac:dyDescent="0.3">
      <c r="A369" s="44">
        <f>IF(ISBLANK(Employees[[#This Row],[Employee Name]]),"",A368+1)</f>
        <v>363</v>
      </c>
      <c r="B369" s="8" t="str">
        <f>CONCATENATE(Employees[[#This Row],[Lastname]]," ",Employees[[#This Row],[Firstname]], " ",LEFT(Employees[[#This Row],[Middlename]],1),IF(ISBLANK(Employees[[#This Row],[Middlename]])," ","."))</f>
        <v>LANDICHO CHARLENE R.</v>
      </c>
      <c r="C369" s="8" t="s">
        <v>1539</v>
      </c>
      <c r="D369" s="8" t="s">
        <v>1540</v>
      </c>
      <c r="E369" s="8" t="s">
        <v>1541</v>
      </c>
      <c r="F369" s="8" t="s">
        <v>1290</v>
      </c>
      <c r="G369" s="18" t="s">
        <v>1290</v>
      </c>
      <c r="H369" s="8" t="s">
        <v>209</v>
      </c>
      <c r="I369" s="8" t="b">
        <f>COUNTIF(Employees[Employee Name],Employees[[#This Row],[Employee Name]])&gt;1</f>
        <v>0</v>
      </c>
    </row>
    <row r="370" spans="1:9" ht="30" hidden="1" customHeight="1" x14ac:dyDescent="0.3">
      <c r="A370" s="44">
        <f>IF(ISBLANK(Employees[[#This Row],[Employee Name]]),"",A369+1)</f>
        <v>364</v>
      </c>
      <c r="B370" s="8" t="str">
        <f>CONCATENATE(Employees[[#This Row],[Lastname]]," ",Employees[[#This Row],[Firstname]], " ",LEFT(Employees[[#This Row],[Middlename]],1),IF(ISBLANK(Employees[[#This Row],[Middlename]])," ","."))</f>
        <v>LANDICHO ELEANOR S.</v>
      </c>
      <c r="C370" s="18" t="s">
        <v>1539</v>
      </c>
      <c r="D370" s="18" t="s">
        <v>2091</v>
      </c>
      <c r="E370" s="18" t="s">
        <v>2092</v>
      </c>
      <c r="F370" s="18" t="s">
        <v>2089</v>
      </c>
      <c r="G370" s="8"/>
      <c r="H370" s="18" t="s">
        <v>2054</v>
      </c>
      <c r="I370" s="8" t="b">
        <f>COUNTIF(Employees[Employee Name],Employees[[#This Row],[Employee Name]])&gt;1</f>
        <v>0</v>
      </c>
    </row>
    <row r="371" spans="1:9" ht="30" hidden="1" customHeight="1" x14ac:dyDescent="0.3">
      <c r="A371" s="44">
        <f>IF(ISBLANK(Employees[[#This Row],[Employee Name]]),"",A370+1)</f>
        <v>365</v>
      </c>
      <c r="B371" s="8" t="str">
        <f>CONCATENATE(Employees[[#This Row],[Lastname]]," ",Employees[[#This Row],[Firstname]], " ",LEFT(Employees[[#This Row],[Middlename]],1),IF(ISBLANK(Employees[[#This Row],[Middlename]])," ","."))</f>
        <v>LANDICHO ROSALINA B.</v>
      </c>
      <c r="C371" s="8" t="s">
        <v>1539</v>
      </c>
      <c r="D371" s="8" t="s">
        <v>1542</v>
      </c>
      <c r="E371" s="8" t="s">
        <v>187</v>
      </c>
      <c r="F371" s="8" t="s">
        <v>1290</v>
      </c>
      <c r="G371" s="18" t="s">
        <v>1290</v>
      </c>
      <c r="H371" s="8" t="s">
        <v>1708</v>
      </c>
      <c r="I371" s="8" t="b">
        <f>COUNTIF(Employees[Employee Name],Employees[[#This Row],[Employee Name]])&gt;1</f>
        <v>0</v>
      </c>
    </row>
    <row r="372" spans="1:9" ht="30" hidden="1" customHeight="1" x14ac:dyDescent="0.3">
      <c r="A372" s="44">
        <f>IF(ISBLANK(Employees[[#This Row],[Employee Name]]),"",A371+1)</f>
        <v>366</v>
      </c>
      <c r="B372" s="8" t="str">
        <f>CONCATENATE(Employees[[#This Row],[Lastname]]," ",Employees[[#This Row],[Firstname]], " ",LEFT(Employees[[#This Row],[Middlename]],1),IF(ISBLANK(Employees[[#This Row],[Middlename]])," ","."))</f>
        <v>LANTING AILEEN D.</v>
      </c>
      <c r="C372" s="8" t="s">
        <v>117</v>
      </c>
      <c r="D372" s="8" t="s">
        <v>118</v>
      </c>
      <c r="E372" s="8" t="s">
        <v>119</v>
      </c>
      <c r="F372" s="8" t="s">
        <v>120</v>
      </c>
      <c r="G372" s="18" t="s">
        <v>1997</v>
      </c>
      <c r="H372" s="8" t="s">
        <v>115</v>
      </c>
      <c r="I372" s="8" t="b">
        <f>COUNTIF(Employees[Employee Name],Employees[[#This Row],[Employee Name]])&gt;1</f>
        <v>0</v>
      </c>
    </row>
    <row r="373" spans="1:9" ht="30" hidden="1" customHeight="1" x14ac:dyDescent="0.3">
      <c r="A373" s="44">
        <f>IF(ISBLANK(Employees[[#This Row],[Employee Name]]),"",A372+1)</f>
        <v>367</v>
      </c>
      <c r="B373" s="8" t="str">
        <f>CONCATENATE(Employees[[#This Row],[Lastname]]," ",Employees[[#This Row],[Firstname]], " ",LEFT(Employees[[#This Row],[Middlename]],1),IF(ISBLANK(Employees[[#This Row],[Middlename]])," ","."))</f>
        <v>LARIOSA ALBERT R.</v>
      </c>
      <c r="C373" s="8" t="s">
        <v>1543</v>
      </c>
      <c r="D373" s="8" t="s">
        <v>1544</v>
      </c>
      <c r="E373" s="8" t="s">
        <v>557</v>
      </c>
      <c r="F373" s="8" t="s">
        <v>1290</v>
      </c>
      <c r="G373" s="18" t="s">
        <v>1290</v>
      </c>
      <c r="H373" s="8" t="s">
        <v>209</v>
      </c>
      <c r="I373" s="8" t="b">
        <f>COUNTIF(Employees[Employee Name],Employees[[#This Row],[Employee Name]])&gt;1</f>
        <v>0</v>
      </c>
    </row>
    <row r="374" spans="1:9" ht="30" hidden="1" customHeight="1" x14ac:dyDescent="0.3">
      <c r="A374" s="44">
        <f>IF(ISBLANK(Employees[[#This Row],[Employee Name]]),"",A373+1)</f>
        <v>368</v>
      </c>
      <c r="B374" s="8" t="str">
        <f>CONCATENATE(Employees[[#This Row],[Lastname]]," ",Employees[[#This Row],[Firstname]], " ",LEFT(Employees[[#This Row],[Middlename]],1),IF(ISBLANK(Employees[[#This Row],[Middlename]])," ","."))</f>
        <v>LAROZA KIM VINCENT L.</v>
      </c>
      <c r="C374" s="8" t="s">
        <v>915</v>
      </c>
      <c r="D374" s="8" t="s">
        <v>916</v>
      </c>
      <c r="E374" s="8" t="s">
        <v>227</v>
      </c>
      <c r="F374" s="8" t="s">
        <v>96</v>
      </c>
      <c r="G374" s="8" t="s">
        <v>1997</v>
      </c>
      <c r="H374" s="8" t="s">
        <v>97</v>
      </c>
      <c r="I374" s="8" t="b">
        <f>COUNTIF(Employees[Employee Name],Employees[[#This Row],[Employee Name]])&gt;1</f>
        <v>0</v>
      </c>
    </row>
    <row r="375" spans="1:9" ht="30" hidden="1" customHeight="1" x14ac:dyDescent="0.3">
      <c r="A375" s="44">
        <f>IF(ISBLANK(Employees[[#This Row],[Employee Name]]),"",A374+1)</f>
        <v>369</v>
      </c>
      <c r="B375" s="8" t="str">
        <f>CONCATENATE(Employees[[#This Row],[Lastname]]," ",Employees[[#This Row],[Firstname]], " ",LEFT(Employees[[#This Row],[Middlename]],1),IF(ISBLANK(Employees[[#This Row],[Middlename]])," ","."))</f>
        <v>LAVINA FLORINDA E.</v>
      </c>
      <c r="C375" s="18" t="s">
        <v>2123</v>
      </c>
      <c r="D375" s="18" t="s">
        <v>2124</v>
      </c>
      <c r="E375" s="18" t="s">
        <v>378</v>
      </c>
      <c r="F375" s="18" t="s">
        <v>1290</v>
      </c>
      <c r="G375" s="8"/>
      <c r="H375" s="18" t="s">
        <v>199</v>
      </c>
      <c r="I375" s="8" t="b">
        <f>COUNTIF(Employees[Employee Name],Employees[[#This Row],[Employee Name]])&gt;1</f>
        <v>0</v>
      </c>
    </row>
    <row r="376" spans="1:9" ht="30" hidden="1" customHeight="1" x14ac:dyDescent="0.3">
      <c r="A376" s="44">
        <f>IF(ISBLANK(Employees[[#This Row],[Employee Name]]),"",A375+1)</f>
        <v>370</v>
      </c>
      <c r="B376" s="8" t="str">
        <f>CONCATENATE(Employees[[#This Row],[Lastname]]," ",Employees[[#This Row],[Firstname]], " ",LEFT(Employees[[#This Row],[Middlename]],1),IF(ISBLANK(Employees[[#This Row],[Middlename]])," ","."))</f>
        <v>LEGASPI DOLORES B.</v>
      </c>
      <c r="C376" s="8" t="s">
        <v>808</v>
      </c>
      <c r="D376" s="8" t="s">
        <v>219</v>
      </c>
      <c r="E376" s="8" t="s">
        <v>145</v>
      </c>
      <c r="F376" s="8" t="s">
        <v>162</v>
      </c>
      <c r="G376" s="8" t="s">
        <v>1997</v>
      </c>
      <c r="H376" s="8" t="s">
        <v>135</v>
      </c>
      <c r="I376" s="8" t="b">
        <f>COUNTIF(Employees[Employee Name],Employees[[#This Row],[Employee Name]])&gt;1</f>
        <v>0</v>
      </c>
    </row>
    <row r="377" spans="1:9" ht="30" hidden="1" customHeight="1" x14ac:dyDescent="0.3">
      <c r="A377" s="44">
        <f>IF(ISBLANK(Employees[[#This Row],[Employee Name]]),"",A376+1)</f>
        <v>371</v>
      </c>
      <c r="B377" s="8" t="str">
        <f>CONCATENATE(Employees[[#This Row],[Lastname]]," ",Employees[[#This Row],[Firstname]], " ",LEFT(Employees[[#This Row],[Middlename]],1),IF(ISBLANK(Employees[[#This Row],[Middlename]])," ","."))</f>
        <v>LEPARDO ROWENA R.</v>
      </c>
      <c r="C377" s="8" t="s">
        <v>627</v>
      </c>
      <c r="D377" s="8" t="s">
        <v>628</v>
      </c>
      <c r="E377" s="8" t="s">
        <v>801</v>
      </c>
      <c r="F377" s="8" t="s">
        <v>629</v>
      </c>
      <c r="G377" s="18" t="s">
        <v>1997</v>
      </c>
      <c r="H377" s="8" t="s">
        <v>366</v>
      </c>
      <c r="I377" s="8" t="b">
        <f>COUNTIF(Employees[Employee Name],Employees[[#This Row],[Employee Name]])&gt;1</f>
        <v>0</v>
      </c>
    </row>
    <row r="378" spans="1:9" ht="30" hidden="1" customHeight="1" x14ac:dyDescent="0.3">
      <c r="A378" s="44">
        <f>IF(ISBLANK(Employees[[#This Row],[Employee Name]]),"",A377+1)</f>
        <v>372</v>
      </c>
      <c r="B378" s="8" t="str">
        <f>CONCATENATE(Employees[[#This Row],[Lastname]]," ",Employees[[#This Row],[Firstname]], " ",LEFT(Employees[[#This Row],[Middlename]],1),IF(ISBLANK(Employees[[#This Row],[Middlename]])," ","."))</f>
        <v>LERIO ROSEMARIE V.</v>
      </c>
      <c r="C378" s="8" t="s">
        <v>1088</v>
      </c>
      <c r="D378" s="8" t="s">
        <v>1089</v>
      </c>
      <c r="E378" s="8" t="s">
        <v>723</v>
      </c>
      <c r="F378" s="8" t="s">
        <v>1090</v>
      </c>
      <c r="G378" s="18" t="s">
        <v>1997</v>
      </c>
      <c r="H378" s="8" t="s">
        <v>439</v>
      </c>
      <c r="I378" s="8" t="b">
        <f>COUNTIF(Employees[Employee Name],Employees[[#This Row],[Employee Name]])&gt;1</f>
        <v>0</v>
      </c>
    </row>
    <row r="379" spans="1:9" ht="30" hidden="1" customHeight="1" x14ac:dyDescent="0.3">
      <c r="A379" s="44">
        <f>IF(ISBLANK(Employees[[#This Row],[Employee Name]]),"",A378+1)</f>
        <v>373</v>
      </c>
      <c r="B379" s="8" t="str">
        <f>CONCATENATE(Employees[[#This Row],[Lastname]]," ",Employees[[#This Row],[Firstname]], " ",LEFT(Employees[[#This Row],[Middlename]],1),IF(ISBLANK(Employees[[#This Row],[Middlename]])," ","."))</f>
        <v>LIMBOC FLORDELIZA J.</v>
      </c>
      <c r="C379" s="8" t="s">
        <v>352</v>
      </c>
      <c r="D379" s="8" t="s">
        <v>353</v>
      </c>
      <c r="E379" s="8" t="s">
        <v>852</v>
      </c>
      <c r="F379" s="8" t="s">
        <v>354</v>
      </c>
      <c r="G379" s="18" t="s">
        <v>1997</v>
      </c>
      <c r="H379" s="8" t="s">
        <v>537</v>
      </c>
      <c r="I379" s="8" t="b">
        <f>COUNTIF(Employees[Employee Name],Employees[[#This Row],[Employee Name]])&gt;1</f>
        <v>0</v>
      </c>
    </row>
    <row r="380" spans="1:9" ht="30" hidden="1" customHeight="1" x14ac:dyDescent="0.3">
      <c r="A380" s="44">
        <f>IF(ISBLANK(Employees[[#This Row],[Employee Name]]),"",A379+1)</f>
        <v>374</v>
      </c>
      <c r="B380" s="8" t="str">
        <f>CONCATENATE(Employees[[#This Row],[Lastname]]," ",Employees[[#This Row],[Firstname]], " ",LEFT(Employees[[#This Row],[Middlename]],1),IF(ISBLANK(Employees[[#This Row],[Middlename]])," ","."))</f>
        <v>LLRENA JANEEN V.</v>
      </c>
      <c r="C380" s="18" t="s">
        <v>2252</v>
      </c>
      <c r="D380" s="18" t="s">
        <v>2253</v>
      </c>
      <c r="E380" s="18" t="s">
        <v>345</v>
      </c>
      <c r="F380" s="18" t="s">
        <v>1290</v>
      </c>
      <c r="G380" s="8"/>
      <c r="H380" s="18" t="s">
        <v>2054</v>
      </c>
      <c r="I380" s="8" t="b">
        <f>COUNTIF(Employees[Employee Name],Employees[[#This Row],[Employee Name]])&gt;1</f>
        <v>0</v>
      </c>
    </row>
    <row r="381" spans="1:9" ht="30" hidden="1" customHeight="1" x14ac:dyDescent="0.3">
      <c r="A381" s="44">
        <f>IF(ISBLANK(Employees[[#This Row],[Employee Name]]),"",A380+1)</f>
        <v>375</v>
      </c>
      <c r="B381" s="8" t="str">
        <f>CONCATENATE(Employees[[#This Row],[Lastname]]," ",Employees[[#This Row],[Firstname]], " ",LEFT(Employees[[#This Row],[Middlename]],1),IF(ISBLANK(Employees[[#This Row],[Middlename]])," ","."))</f>
        <v>LOGROÑO JONATHAN C.</v>
      </c>
      <c r="C381" s="8" t="s">
        <v>1545</v>
      </c>
      <c r="D381" s="8" t="s">
        <v>1546</v>
      </c>
      <c r="E381" s="8" t="s">
        <v>1547</v>
      </c>
      <c r="F381" s="8" t="s">
        <v>1705</v>
      </c>
      <c r="G381" s="18" t="s">
        <v>1705</v>
      </c>
      <c r="H381" s="8" t="s">
        <v>1708</v>
      </c>
      <c r="I381" s="8" t="b">
        <f>COUNTIF(Employees[Employee Name],Employees[[#This Row],[Employee Name]])&gt;1</f>
        <v>0</v>
      </c>
    </row>
    <row r="382" spans="1:9" ht="30" hidden="1" customHeight="1" x14ac:dyDescent="0.3">
      <c r="A382" s="44">
        <f>IF(ISBLANK(Employees[[#This Row],[Employee Name]]),"",A381+1)</f>
        <v>376</v>
      </c>
      <c r="B382" s="8" t="str">
        <f>CONCATENATE(Employees[[#This Row],[Lastname]]," ",Employees[[#This Row],[Firstname]], " ",LEFT(Employees[[#This Row],[Middlename]],1),IF(ISBLANK(Employees[[#This Row],[Middlename]])," ","."))</f>
        <v>LORENZO JERWIN A.</v>
      </c>
      <c r="C382" s="18" t="s">
        <v>2191</v>
      </c>
      <c r="D382" s="18" t="s">
        <v>2192</v>
      </c>
      <c r="E382" s="18" t="s">
        <v>88</v>
      </c>
      <c r="F382" s="18" t="s">
        <v>1705</v>
      </c>
      <c r="G382" s="8"/>
      <c r="H382" s="18" t="s">
        <v>2193</v>
      </c>
      <c r="I382" s="8" t="b">
        <f>COUNTIF(Employees[Employee Name],Employees[[#This Row],[Employee Name]])&gt;1</f>
        <v>0</v>
      </c>
    </row>
    <row r="383" spans="1:9" ht="30" hidden="1" customHeight="1" x14ac:dyDescent="0.3">
      <c r="A383" s="44">
        <f>IF(ISBLANK(Employees[[#This Row],[Employee Name]]),"",A382+1)</f>
        <v>377</v>
      </c>
      <c r="B383" s="8" t="str">
        <f>CONCATENATE(Employees[[#This Row],[Lastname]]," ",Employees[[#This Row],[Firstname]], " ",LEFT(Employees[[#This Row],[Middlename]],1),IF(ISBLANK(Employees[[#This Row],[Middlename]])," ","."))</f>
        <v>LORILLA LOIDA P.</v>
      </c>
      <c r="C383" s="8" t="s">
        <v>1548</v>
      </c>
      <c r="D383" s="8" t="s">
        <v>1549</v>
      </c>
      <c r="E383" s="8" t="s">
        <v>457</v>
      </c>
      <c r="F383" s="8" t="s">
        <v>1290</v>
      </c>
      <c r="G383" s="18" t="s">
        <v>1290</v>
      </c>
      <c r="H383" s="8" t="s">
        <v>1721</v>
      </c>
      <c r="I383" s="8" t="b">
        <f>COUNTIF(Employees[Employee Name],Employees[[#This Row],[Employee Name]])&gt;1</f>
        <v>0</v>
      </c>
    </row>
    <row r="384" spans="1:9" ht="30" hidden="1" customHeight="1" x14ac:dyDescent="0.3">
      <c r="A384" s="44">
        <f>IF(ISBLANK(Employees[[#This Row],[Employee Name]]),"",A383+1)</f>
        <v>378</v>
      </c>
      <c r="B384" s="8" t="str">
        <f>CONCATENATE(Employees[[#This Row],[Lastname]]," ",Employees[[#This Row],[Firstname]], " ",LEFT(Employees[[#This Row],[Middlename]],1),IF(ISBLANK(Employees[[#This Row],[Middlename]])," ","."))</f>
        <v>LOYOLA JANE A.</v>
      </c>
      <c r="C384" s="8" t="s">
        <v>910</v>
      </c>
      <c r="D384" s="8" t="s">
        <v>911</v>
      </c>
      <c r="E384" s="8" t="s">
        <v>912</v>
      </c>
      <c r="F384" s="8" t="s">
        <v>913</v>
      </c>
      <c r="G384" s="8" t="s">
        <v>1997</v>
      </c>
      <c r="H384" s="8" t="s">
        <v>141</v>
      </c>
      <c r="I384" s="8" t="b">
        <f>COUNTIF(Employees[Employee Name],Employees[[#This Row],[Employee Name]])&gt;1</f>
        <v>0</v>
      </c>
    </row>
    <row r="385" spans="1:9" ht="30" hidden="1" customHeight="1" x14ac:dyDescent="0.3">
      <c r="A385" s="44">
        <f>IF(ISBLANK(Employees[[#This Row],[Employee Name]]),"",A384+1)</f>
        <v>379</v>
      </c>
      <c r="B385" s="8" t="str">
        <f>CONCATENATE(Employees[[#This Row],[Lastname]]," ",Employees[[#This Row],[Firstname]], " ",LEFT(Employees[[#This Row],[Middlename]],1),IF(ISBLANK(Employees[[#This Row],[Middlename]])," ","."))</f>
        <v>LUCIANO ADELAIDA C.</v>
      </c>
      <c r="C385" s="8" t="s">
        <v>262</v>
      </c>
      <c r="D385" s="8" t="s">
        <v>263</v>
      </c>
      <c r="E385" s="8" t="s">
        <v>785</v>
      </c>
      <c r="F385" s="8" t="s">
        <v>264</v>
      </c>
      <c r="G385" s="18" t="s">
        <v>1997</v>
      </c>
      <c r="H385" s="8" t="s">
        <v>126</v>
      </c>
      <c r="I385" s="8" t="b">
        <f>COUNTIF(Employees[Employee Name],Employees[[#This Row],[Employee Name]])&gt;1</f>
        <v>0</v>
      </c>
    </row>
    <row r="386" spans="1:9" ht="30" hidden="1" customHeight="1" x14ac:dyDescent="0.3">
      <c r="A386" s="44">
        <f>IF(ISBLANK(Employees[[#This Row],[Employee Name]]),"",A385+1)</f>
        <v>380</v>
      </c>
      <c r="B386" s="8" t="str">
        <f>CONCATENATE(Employees[[#This Row],[Lastname]]," ",Employees[[#This Row],[Firstname]], " ",LEFT(Employees[[#This Row],[Middlename]],1),IF(ISBLANK(Employees[[#This Row],[Middlename]])," ","."))</f>
        <v>LUMENARIO ZARAH A.</v>
      </c>
      <c r="C386" s="18" t="s">
        <v>2048</v>
      </c>
      <c r="D386" s="18" t="s">
        <v>2049</v>
      </c>
      <c r="E386" s="18" t="s">
        <v>88</v>
      </c>
      <c r="F386" s="18" t="s">
        <v>125</v>
      </c>
      <c r="G386" s="8"/>
      <c r="H386" s="18" t="s">
        <v>2050</v>
      </c>
      <c r="I386" s="8" t="b">
        <f>COUNTIF(Employees[Employee Name],Employees[[#This Row],[Employee Name]])&gt;1</f>
        <v>0</v>
      </c>
    </row>
    <row r="387" spans="1:9" ht="30" hidden="1" customHeight="1" x14ac:dyDescent="0.3">
      <c r="A387" s="44">
        <f>IF(ISBLANK(Employees[[#This Row],[Employee Name]]),"",A386+1)</f>
        <v>381</v>
      </c>
      <c r="B387" s="8" t="str">
        <f>CONCATENATE(Employees[[#This Row],[Lastname]]," ",Employees[[#This Row],[Firstname]], " ",LEFT(Employees[[#This Row],[Middlename]],1),IF(ISBLANK(Employees[[#This Row],[Middlename]])," ","."))</f>
        <v xml:space="preserve">LUNA  FERNANDO  </v>
      </c>
      <c r="C387" s="8" t="s">
        <v>1036</v>
      </c>
      <c r="D387" s="8" t="s">
        <v>1037</v>
      </c>
      <c r="E387" s="8"/>
      <c r="F387" s="8" t="s">
        <v>198</v>
      </c>
      <c r="G387" s="18" t="s">
        <v>1997</v>
      </c>
      <c r="H387" s="8" t="s">
        <v>289</v>
      </c>
      <c r="I387" s="8" t="b">
        <f>COUNTIF(Employees[Employee Name],Employees[[#This Row],[Employee Name]])&gt;1</f>
        <v>0</v>
      </c>
    </row>
    <row r="388" spans="1:9" ht="30" hidden="1" customHeight="1" x14ac:dyDescent="0.3">
      <c r="A388" s="44">
        <f>IF(ISBLANK(Employees[[#This Row],[Employee Name]]),"",A387+1)</f>
        <v>382</v>
      </c>
      <c r="B388" s="8" t="str">
        <f>CONCATENATE(Employees[[#This Row],[Lastname]]," ",Employees[[#This Row],[Firstname]], " ",LEFT(Employees[[#This Row],[Middlename]],1),IF(ISBLANK(Employees[[#This Row],[Middlename]])," ","."))</f>
        <v>LUNA  ROBERTO V.</v>
      </c>
      <c r="C388" s="18" t="s">
        <v>1036</v>
      </c>
      <c r="D388" s="18" t="s">
        <v>129</v>
      </c>
      <c r="E388" s="18" t="s">
        <v>150</v>
      </c>
      <c r="F388" s="18" t="s">
        <v>198</v>
      </c>
      <c r="G388" s="8"/>
      <c r="H388" s="18" t="s">
        <v>2179</v>
      </c>
      <c r="I388" s="8" t="b">
        <f>COUNTIF(Employees[Employee Name],Employees[[#This Row],[Employee Name]])&gt;1</f>
        <v>0</v>
      </c>
    </row>
    <row r="389" spans="1:9" ht="30" hidden="1" customHeight="1" x14ac:dyDescent="0.3">
      <c r="A389" s="44">
        <f>IF(ISBLANK(Employees[[#This Row],[Employee Name]]),"",A388+1)</f>
        <v>383</v>
      </c>
      <c r="B389" s="8" t="str">
        <f>CONCATENATE(Employees[[#This Row],[Lastname]]," ",Employees[[#This Row],[Firstname]], " ",LEFT(Employees[[#This Row],[Middlename]],1),IF(ISBLANK(Employees[[#This Row],[Middlename]])," ","."))</f>
        <v>LUNA GUILLERMA J.</v>
      </c>
      <c r="C389" s="18" t="s">
        <v>234</v>
      </c>
      <c r="D389" s="18" t="s">
        <v>713</v>
      </c>
      <c r="E389" s="18" t="s">
        <v>193</v>
      </c>
      <c r="F389" s="18" t="s">
        <v>2053</v>
      </c>
      <c r="G389" s="8"/>
      <c r="H389" s="18" t="s">
        <v>2054</v>
      </c>
      <c r="I389" s="8" t="b">
        <f>COUNTIF(Employees[Employee Name],Employees[[#This Row],[Employee Name]])&gt;1</f>
        <v>0</v>
      </c>
    </row>
    <row r="390" spans="1:9" ht="30" hidden="1" customHeight="1" x14ac:dyDescent="0.3">
      <c r="A390" s="44">
        <f>IF(ISBLANK(Employees[[#This Row],[Employee Name]]),"",A389+1)</f>
        <v>384</v>
      </c>
      <c r="B390" s="8" t="str">
        <f>CONCATENATE(Employees[[#This Row],[Lastname]]," ",Employees[[#This Row],[Firstname]], " ",LEFT(Employees[[#This Row],[Middlename]],1),IF(ISBLANK(Employees[[#This Row],[Middlename]])," ","."))</f>
        <v>LUNA LALAINE D.</v>
      </c>
      <c r="C390" s="8" t="s">
        <v>234</v>
      </c>
      <c r="D390" s="8" t="s">
        <v>1550</v>
      </c>
      <c r="E390" s="18" t="s">
        <v>999</v>
      </c>
      <c r="F390" s="8" t="s">
        <v>1712</v>
      </c>
      <c r="G390" s="8" t="s">
        <v>1705</v>
      </c>
      <c r="H390" s="8" t="s">
        <v>1710</v>
      </c>
      <c r="I390" s="8" t="b">
        <f>COUNTIF(Employees[Employee Name],Employees[[#This Row],[Employee Name]])&gt;1</f>
        <v>0</v>
      </c>
    </row>
    <row r="391" spans="1:9" ht="30" hidden="1" customHeight="1" x14ac:dyDescent="0.3">
      <c r="A391" s="44">
        <f>IF(ISBLANK(Employees[[#This Row],[Employee Name]]),"",A390+1)</f>
        <v>385</v>
      </c>
      <c r="B391" s="8" t="str">
        <f>CONCATENATE(Employees[[#This Row],[Lastname]]," ",Employees[[#This Row],[Firstname]], " ",LEFT(Employees[[#This Row],[Middlename]],1),IF(ISBLANK(Employees[[#This Row],[Middlename]])," ","."))</f>
        <v>MAALA JOSEPHINE D.</v>
      </c>
      <c r="C391" s="18" t="s">
        <v>1688</v>
      </c>
      <c r="D391" s="18" t="s">
        <v>406</v>
      </c>
      <c r="E391" s="18" t="s">
        <v>2399</v>
      </c>
      <c r="F391" s="18" t="s">
        <v>1288</v>
      </c>
      <c r="G391" s="8"/>
      <c r="H391" s="18" t="s">
        <v>2400</v>
      </c>
      <c r="I391" s="8" t="b">
        <f>COUNTIF(Employees[Employee Name],Employees[[#This Row],[Employee Name]])&gt;1</f>
        <v>0</v>
      </c>
    </row>
    <row r="392" spans="1:9" ht="30" hidden="1" customHeight="1" x14ac:dyDescent="0.3">
      <c r="A392" s="44">
        <f>IF(ISBLANK(Employees[[#This Row],[Employee Name]]),"",A391+1)</f>
        <v>386</v>
      </c>
      <c r="B392" s="8" t="str">
        <f>CONCATENATE(Employees[[#This Row],[Lastname]]," ",Employees[[#This Row],[Firstname]], " ",LEFT(Employees[[#This Row],[Middlename]],1),IF(ISBLANK(Employees[[#This Row],[Middlename]])," ","."))</f>
        <v>MABUTI ANA MARIE C.</v>
      </c>
      <c r="C392" s="8" t="s">
        <v>392</v>
      </c>
      <c r="D392" s="8" t="s">
        <v>393</v>
      </c>
      <c r="E392" s="8" t="s">
        <v>134</v>
      </c>
      <c r="F392" s="8" t="s">
        <v>390</v>
      </c>
      <c r="G392" s="8" t="s">
        <v>1997</v>
      </c>
      <c r="H392" s="8" t="s">
        <v>103</v>
      </c>
      <c r="I392" s="8" t="b">
        <f>COUNTIF(Employees[Employee Name],Employees[[#This Row],[Employee Name]])&gt;1</f>
        <v>0</v>
      </c>
    </row>
    <row r="393" spans="1:9" ht="30" hidden="1" customHeight="1" x14ac:dyDescent="0.3">
      <c r="A393" s="44">
        <f>IF(ISBLANK(Employees[[#This Row],[Employee Name]]),"",A392+1)</f>
        <v>387</v>
      </c>
      <c r="B393" s="8" t="str">
        <f>CONCATENATE(Employees[[#This Row],[Lastname]]," ",Employees[[#This Row],[Firstname]], " ",LEFT(Employees[[#This Row],[Middlename]],1),IF(ISBLANK(Employees[[#This Row],[Middlename]])," ","."))</f>
        <v>MACARIO GLENN B.</v>
      </c>
      <c r="C393" s="18" t="s">
        <v>2381</v>
      </c>
      <c r="D393" s="18" t="s">
        <v>1589</v>
      </c>
      <c r="E393" s="18" t="s">
        <v>145</v>
      </c>
      <c r="F393" s="18" t="s">
        <v>2226</v>
      </c>
      <c r="G393" s="8"/>
      <c r="H393" s="8"/>
      <c r="I393" s="8" t="b">
        <f>COUNTIF(Employees[Employee Name],Employees[[#This Row],[Employee Name]])&gt;1</f>
        <v>0</v>
      </c>
    </row>
    <row r="394" spans="1:9" ht="30" hidden="1" customHeight="1" x14ac:dyDescent="0.3">
      <c r="A394" s="44">
        <f>IF(ISBLANK(Employees[[#This Row],[Employee Name]]),"",A393+1)</f>
        <v>388</v>
      </c>
      <c r="B394" s="8" t="str">
        <f>CONCATENATE(Employees[[#This Row],[Lastname]]," ",Employees[[#This Row],[Firstname]], " ",LEFT(Employees[[#This Row],[Middlename]],1),IF(ISBLANK(Employees[[#This Row],[Middlename]])," ","."))</f>
        <v xml:space="preserve">MACAPUNO FELIX  </v>
      </c>
      <c r="C394" s="8" t="s">
        <v>567</v>
      </c>
      <c r="D394" s="8" t="s">
        <v>568</v>
      </c>
      <c r="E394" s="8"/>
      <c r="F394" s="18" t="s">
        <v>198</v>
      </c>
      <c r="G394" s="18" t="s">
        <v>1997</v>
      </c>
      <c r="H394" s="8" t="s">
        <v>289</v>
      </c>
      <c r="I394" s="8" t="b">
        <f>COUNTIF(Employees[Employee Name],Employees[[#This Row],[Employee Name]])&gt;1</f>
        <v>0</v>
      </c>
    </row>
    <row r="395" spans="1:9" ht="30" hidden="1" customHeight="1" x14ac:dyDescent="0.3">
      <c r="A395" s="44">
        <f>IF(ISBLANK(Employees[[#This Row],[Employee Name]]),"",A394+1)</f>
        <v>389</v>
      </c>
      <c r="B395" s="8" t="str">
        <f>CONCATENATE(Employees[[#This Row],[Lastname]]," ",Employees[[#This Row],[Firstname]], " ",LEFT(Employees[[#This Row],[Middlename]],1),IF(ISBLANK(Employees[[#This Row],[Middlename]])," ","."))</f>
        <v>MACASPAC ELVIRA V.</v>
      </c>
      <c r="C395" s="8" t="s">
        <v>498</v>
      </c>
      <c r="D395" s="8" t="s">
        <v>499</v>
      </c>
      <c r="E395" s="8" t="s">
        <v>783</v>
      </c>
      <c r="F395" s="8" t="s">
        <v>500</v>
      </c>
      <c r="G395" s="8" t="s">
        <v>1997</v>
      </c>
      <c r="H395" s="8" t="s">
        <v>481</v>
      </c>
      <c r="I395" s="8" t="b">
        <f>COUNTIF(Employees[Employee Name],Employees[[#This Row],[Employee Name]])&gt;1</f>
        <v>0</v>
      </c>
    </row>
    <row r="396" spans="1:9" ht="30" hidden="1" customHeight="1" x14ac:dyDescent="0.3">
      <c r="A396" s="44">
        <f>IF(ISBLANK(Employees[[#This Row],[Employee Name]]),"",A395+1)</f>
        <v>390</v>
      </c>
      <c r="B396" s="8" t="str">
        <f>CONCATENATE(Employees[[#This Row],[Lastname]]," ",Employees[[#This Row],[Firstname]], " ",LEFT(Employees[[#This Row],[Middlename]],1),IF(ISBLANK(Employees[[#This Row],[Middlename]])," ","."))</f>
        <v>MACASPAC JOSE VICTOR P.</v>
      </c>
      <c r="C396" s="8" t="s">
        <v>498</v>
      </c>
      <c r="D396" s="8" t="s">
        <v>589</v>
      </c>
      <c r="E396" s="8" t="s">
        <v>124</v>
      </c>
      <c r="F396" s="8" t="s">
        <v>125</v>
      </c>
      <c r="G396" s="18" t="s">
        <v>1997</v>
      </c>
      <c r="H396" s="8" t="s">
        <v>590</v>
      </c>
      <c r="I396" s="8" t="b">
        <f>COUNTIF(Employees[Employee Name],Employees[[#This Row],[Employee Name]])&gt;1</f>
        <v>0</v>
      </c>
    </row>
    <row r="397" spans="1:9" ht="30" hidden="1" customHeight="1" x14ac:dyDescent="0.3">
      <c r="A397" s="44">
        <f>IF(ISBLANK(Employees[[#This Row],[Employee Name]]),"",A396+1)</f>
        <v>391</v>
      </c>
      <c r="B397" s="8" t="str">
        <f>CONCATENATE(Employees[[#This Row],[Lastname]]," ",Employees[[#This Row],[Firstname]], " ",LEFT(Employees[[#This Row],[Middlename]],1),IF(ISBLANK(Employees[[#This Row],[Middlename]])," ","."))</f>
        <v>MADRAZO ALLAN PAUL A.</v>
      </c>
      <c r="C397" s="8" t="s">
        <v>316</v>
      </c>
      <c r="D397" s="8" t="s">
        <v>317</v>
      </c>
      <c r="E397" s="8" t="s">
        <v>841</v>
      </c>
      <c r="F397" s="8" t="s">
        <v>318</v>
      </c>
      <c r="G397" s="8" t="s">
        <v>1997</v>
      </c>
      <c r="H397" s="8" t="s">
        <v>271</v>
      </c>
      <c r="I397" s="8" t="b">
        <f>COUNTIF(Employees[Employee Name],Employees[[#This Row],[Employee Name]])&gt;1</f>
        <v>0</v>
      </c>
    </row>
    <row r="398" spans="1:9" ht="30" hidden="1" customHeight="1" x14ac:dyDescent="0.3">
      <c r="A398" s="44">
        <f>IF(ISBLANK(Employees[[#This Row],[Employee Name]]),"",A397+1)</f>
        <v>392</v>
      </c>
      <c r="B398" s="8" t="str">
        <f>CONCATENATE(Employees[[#This Row],[Lastname]]," ",Employees[[#This Row],[Firstname]], " ",LEFT(Employees[[#This Row],[Middlename]],1),IF(ISBLANK(Employees[[#This Row],[Middlename]])," ","."))</f>
        <v>MAESTRECAMPO LORENA A.</v>
      </c>
      <c r="C398" s="8" t="s">
        <v>606</v>
      </c>
      <c r="D398" s="8" t="s">
        <v>191</v>
      </c>
      <c r="E398" s="8" t="s">
        <v>607</v>
      </c>
      <c r="F398" s="8" t="s">
        <v>476</v>
      </c>
      <c r="G398" s="18" t="s">
        <v>1997</v>
      </c>
      <c r="H398" s="8" t="s">
        <v>89</v>
      </c>
      <c r="I398" s="8" t="b">
        <f>COUNTIF(Employees[Employee Name],Employees[[#This Row],[Employee Name]])&gt;1</f>
        <v>0</v>
      </c>
    </row>
    <row r="399" spans="1:9" ht="30" hidden="1" customHeight="1" x14ac:dyDescent="0.3">
      <c r="A399" s="44">
        <f>IF(ISBLANK(Employees[[#This Row],[Employee Name]]),"",A398+1)</f>
        <v>393</v>
      </c>
      <c r="B399" s="8" t="str">
        <f>CONCATENATE(Employees[[#This Row],[Lastname]]," ",Employees[[#This Row],[Firstname]], " ",LEFT(Employees[[#This Row],[Middlename]],1),IF(ISBLANK(Employees[[#This Row],[Middlename]])," ","."))</f>
        <v xml:space="preserve">MAGUINAO GILBERT  </v>
      </c>
      <c r="C399" s="8" t="s">
        <v>872</v>
      </c>
      <c r="D399" s="8" t="s">
        <v>873</v>
      </c>
      <c r="E399" s="8"/>
      <c r="F399" s="8" t="s">
        <v>198</v>
      </c>
      <c r="G399" s="18" t="s">
        <v>1997</v>
      </c>
      <c r="H399" s="8" t="s">
        <v>209</v>
      </c>
      <c r="I399" s="8" t="b">
        <f>COUNTIF(Employees[Employee Name],Employees[[#This Row],[Employee Name]])&gt;1</f>
        <v>0</v>
      </c>
    </row>
    <row r="400" spans="1:9" ht="30" hidden="1" customHeight="1" x14ac:dyDescent="0.3">
      <c r="A400" s="44">
        <f>IF(ISBLANK(Employees[[#This Row],[Employee Name]]),"",A399+1)</f>
        <v>394</v>
      </c>
      <c r="B400" s="8" t="str">
        <f>CONCATENATE(Employees[[#This Row],[Lastname]]," ",Employees[[#This Row],[Firstname]], " ",LEFT(Employees[[#This Row],[Middlename]],1),IF(ISBLANK(Employees[[#This Row],[Middlename]])," ","."))</f>
        <v>MAGUINAO NIÑA F.</v>
      </c>
      <c r="C400" s="8" t="s">
        <v>872</v>
      </c>
      <c r="D400" s="8" t="s">
        <v>1551</v>
      </c>
      <c r="E400" s="8" t="s">
        <v>430</v>
      </c>
      <c r="F400" s="8" t="s">
        <v>1290</v>
      </c>
      <c r="G400" s="18" t="s">
        <v>1290</v>
      </c>
      <c r="H400" s="8" t="s">
        <v>97</v>
      </c>
      <c r="I400" s="8" t="b">
        <f>COUNTIF(Employees[Employee Name],Employees[[#This Row],[Employee Name]])&gt;1</f>
        <v>0</v>
      </c>
    </row>
    <row r="401" spans="1:9" ht="30" hidden="1" customHeight="1" x14ac:dyDescent="0.3">
      <c r="A401" s="44">
        <f>IF(ISBLANK(Employees[[#This Row],[Employee Name]]),"",A400+1)</f>
        <v>395</v>
      </c>
      <c r="B401" s="8" t="str">
        <f>CONCATENATE(Employees[[#This Row],[Lastname]]," ",Employees[[#This Row],[Firstname]], " ",LEFT(Employees[[#This Row],[Middlename]],1),IF(ISBLANK(Employees[[#This Row],[Middlename]])," ","."))</f>
        <v>MALABANAN ALMA A.</v>
      </c>
      <c r="C401" s="8" t="s">
        <v>86</v>
      </c>
      <c r="D401" s="8" t="s">
        <v>87</v>
      </c>
      <c r="E401" s="8" t="s">
        <v>88</v>
      </c>
      <c r="F401" s="8" t="s">
        <v>93</v>
      </c>
      <c r="G401" s="18" t="s">
        <v>1997</v>
      </c>
      <c r="H401" s="8" t="s">
        <v>89</v>
      </c>
      <c r="I401" s="8" t="b">
        <f>COUNTIF(Employees[Employee Name],Employees[[#This Row],[Employee Name]])&gt;1</f>
        <v>0</v>
      </c>
    </row>
    <row r="402" spans="1:9" ht="30" hidden="1" customHeight="1" x14ac:dyDescent="0.3">
      <c r="A402" s="44">
        <f>IF(ISBLANK(Employees[[#This Row],[Employee Name]]),"",A401+1)</f>
        <v>396</v>
      </c>
      <c r="B402" s="8" t="str">
        <f>CONCATENATE(Employees[[#This Row],[Lastname]]," ",Employees[[#This Row],[Firstname]], " ",LEFT(Employees[[#This Row],[Middlename]],1),IF(ISBLANK(Employees[[#This Row],[Middlename]])," ","."))</f>
        <v>MALANAN JENNYLYN R.</v>
      </c>
      <c r="C402" s="8" t="s">
        <v>1552</v>
      </c>
      <c r="D402" s="8" t="s">
        <v>1553</v>
      </c>
      <c r="E402" s="8" t="s">
        <v>672</v>
      </c>
      <c r="F402" s="8" t="s">
        <v>1290</v>
      </c>
      <c r="G402" s="18" t="s">
        <v>1290</v>
      </c>
      <c r="H402" s="8" t="s">
        <v>199</v>
      </c>
      <c r="I402" s="8" t="b">
        <f>COUNTIF(Employees[Employee Name],Employees[[#This Row],[Employee Name]])&gt;1</f>
        <v>0</v>
      </c>
    </row>
    <row r="403" spans="1:9" ht="30" hidden="1" customHeight="1" x14ac:dyDescent="0.3">
      <c r="A403" s="44">
        <f>IF(ISBLANK(Employees[[#This Row],[Employee Name]]),"",A402+1)</f>
        <v>397</v>
      </c>
      <c r="B403" s="8" t="str">
        <f>CONCATENATE(Employees[[#This Row],[Lastname]]," ",Employees[[#This Row],[Firstname]], " ",LEFT(Employees[[#This Row],[Middlename]],1),IF(ISBLANK(Employees[[#This Row],[Middlename]])," ","."))</f>
        <v>MALIGAYA NELITA M.</v>
      </c>
      <c r="C403" s="8" t="s">
        <v>441</v>
      </c>
      <c r="D403" s="8" t="s">
        <v>442</v>
      </c>
      <c r="E403" s="8" t="s">
        <v>84</v>
      </c>
      <c r="F403" s="8" t="s">
        <v>120</v>
      </c>
      <c r="G403" s="18" t="s">
        <v>1997</v>
      </c>
      <c r="H403" s="8" t="s">
        <v>209</v>
      </c>
      <c r="I403" s="8" t="b">
        <f>COUNTIF(Employees[Employee Name],Employees[[#This Row],[Employee Name]])&gt;1</f>
        <v>0</v>
      </c>
    </row>
    <row r="404" spans="1:9" ht="30" hidden="1" customHeight="1" x14ac:dyDescent="0.3">
      <c r="A404" s="44">
        <f>IF(ISBLANK(Employees[[#This Row],[Employee Name]]),"",A403+1)</f>
        <v>398</v>
      </c>
      <c r="B404" s="8" t="str">
        <f>CONCATENATE(Employees[[#This Row],[Lastname]]," ",Employees[[#This Row],[Firstname]], " ",LEFT(Employees[[#This Row],[Middlename]],1),IF(ISBLANK(Employees[[#This Row],[Middlename]])," ","."))</f>
        <v>MALIGAYO YOLANDA D.</v>
      </c>
      <c r="C404" s="8" t="s">
        <v>823</v>
      </c>
      <c r="D404" s="8" t="s">
        <v>824</v>
      </c>
      <c r="E404" s="8" t="s">
        <v>119</v>
      </c>
      <c r="F404" s="8" t="s">
        <v>825</v>
      </c>
      <c r="G404" s="18" t="s">
        <v>1997</v>
      </c>
      <c r="H404" s="8" t="s">
        <v>135</v>
      </c>
      <c r="I404" s="8" t="b">
        <f>COUNTIF(Employees[Employee Name],Employees[[#This Row],[Employee Name]])&gt;1</f>
        <v>0</v>
      </c>
    </row>
    <row r="405" spans="1:9" ht="30" hidden="1" customHeight="1" x14ac:dyDescent="0.3">
      <c r="A405" s="44">
        <f>IF(ISBLANK(Employees[[#This Row],[Employee Name]]),"",A404+1)</f>
        <v>399</v>
      </c>
      <c r="B405" s="8" t="str">
        <f>CONCATENATE(Employees[[#This Row],[Lastname]]," ",Employees[[#This Row],[Firstname]], " ",LEFT(Employees[[#This Row],[Middlename]],1),IF(ISBLANK(Employees[[#This Row],[Middlename]])," ","."))</f>
        <v>MALUBAY MELINDA D.</v>
      </c>
      <c r="C405" s="8" t="s">
        <v>502</v>
      </c>
      <c r="D405" s="8" t="s">
        <v>503</v>
      </c>
      <c r="E405" s="8" t="s">
        <v>119</v>
      </c>
      <c r="F405" s="8" t="s">
        <v>125</v>
      </c>
      <c r="G405" s="18" t="s">
        <v>1997</v>
      </c>
      <c r="H405" s="8" t="s">
        <v>487</v>
      </c>
      <c r="I405" s="8" t="b">
        <f>COUNTIF(Employees[Employee Name],Employees[[#This Row],[Employee Name]])&gt;1</f>
        <v>0</v>
      </c>
    </row>
    <row r="406" spans="1:9" ht="30" hidden="1" customHeight="1" x14ac:dyDescent="0.3">
      <c r="A406" s="44">
        <f>IF(ISBLANK(Employees[[#This Row],[Employee Name]]),"",A405+1)</f>
        <v>400</v>
      </c>
      <c r="B406" s="8" t="str">
        <f>CONCATENATE(Employees[[#This Row],[Lastname]]," ",Employees[[#This Row],[Firstname]], " ",LEFT(Employees[[#This Row],[Middlename]],1),IF(ISBLANK(Employees[[#This Row],[Middlename]])," ","."))</f>
        <v>MAMARIL JOSEFINA P.</v>
      </c>
      <c r="C406" s="8" t="s">
        <v>1554</v>
      </c>
      <c r="D406" s="8" t="s">
        <v>1555</v>
      </c>
      <c r="E406" s="8" t="s">
        <v>579</v>
      </c>
      <c r="F406" s="8" t="s">
        <v>1290</v>
      </c>
      <c r="G406" s="18" t="s">
        <v>1290</v>
      </c>
      <c r="H406" s="8" t="s">
        <v>1706</v>
      </c>
      <c r="I406" s="8" t="b">
        <f>COUNTIF(Employees[Employee Name],Employees[[#This Row],[Employee Name]])&gt;1</f>
        <v>0</v>
      </c>
    </row>
    <row r="407" spans="1:9" ht="30" hidden="1" customHeight="1" x14ac:dyDescent="0.3">
      <c r="A407" s="44">
        <f>IF(ISBLANK(Employees[[#This Row],[Employee Name]]),"",A406+1)</f>
        <v>401</v>
      </c>
      <c r="B407" s="8" t="str">
        <f>CONCATENATE(Employees[[#This Row],[Lastname]]," ",Employees[[#This Row],[Firstname]], " ",LEFT(Employees[[#This Row],[Middlename]],1),IF(ISBLANK(Employees[[#This Row],[Middlename]])," ","."))</f>
        <v>MANALO ABEGAIL T.</v>
      </c>
      <c r="C407" s="18" t="s">
        <v>143</v>
      </c>
      <c r="D407" s="18" t="s">
        <v>1299</v>
      </c>
      <c r="E407" s="18" t="s">
        <v>1298</v>
      </c>
      <c r="F407" s="18" t="s">
        <v>1716</v>
      </c>
      <c r="G407" s="8"/>
      <c r="H407" s="18" t="s">
        <v>2054</v>
      </c>
      <c r="I407" s="8" t="b">
        <f>COUNTIF(Employees[Employee Name],Employees[[#This Row],[Employee Name]])&gt;1</f>
        <v>0</v>
      </c>
    </row>
    <row r="408" spans="1:9" ht="30" hidden="1" customHeight="1" x14ac:dyDescent="0.3">
      <c r="A408" s="44">
        <f>IF(ISBLANK(Employees[[#This Row],[Employee Name]]),"",A407+1)</f>
        <v>402</v>
      </c>
      <c r="B408" s="8" t="str">
        <f>CONCATENATE(Employees[[#This Row],[Lastname]]," ",Employees[[#This Row],[Firstname]], " ",LEFT(Employees[[#This Row],[Middlename]],1),IF(ISBLANK(Employees[[#This Row],[Middlename]])," ","."))</f>
        <v xml:space="preserve">MANALO CATALINA  </v>
      </c>
      <c r="C408" s="18" t="s">
        <v>143</v>
      </c>
      <c r="D408" s="18" t="s">
        <v>2317</v>
      </c>
      <c r="E408" s="8"/>
      <c r="F408" s="18" t="s">
        <v>1290</v>
      </c>
      <c r="G408" s="8"/>
      <c r="H408" s="18" t="s">
        <v>199</v>
      </c>
      <c r="I408" s="8" t="b">
        <f>COUNTIF(Employees[Employee Name],Employees[[#This Row],[Employee Name]])&gt;1</f>
        <v>0</v>
      </c>
    </row>
    <row r="409" spans="1:9" ht="30" hidden="1" customHeight="1" x14ac:dyDescent="0.3">
      <c r="A409" s="44">
        <f>IF(ISBLANK(Employees[[#This Row],[Employee Name]]),"",A408+1)</f>
        <v>403</v>
      </c>
      <c r="B409" s="8" t="str">
        <f>CONCATENATE(Employees[[#This Row],[Lastname]]," ",Employees[[#This Row],[Firstname]], " ",LEFT(Employees[[#This Row],[Middlename]],1),IF(ISBLANK(Employees[[#This Row],[Middlename]])," ","."))</f>
        <v>MANALO CELSA B.</v>
      </c>
      <c r="C409" s="8" t="s">
        <v>143</v>
      </c>
      <c r="D409" s="8" t="s">
        <v>144</v>
      </c>
      <c r="E409" s="8" t="s">
        <v>342</v>
      </c>
      <c r="F409" s="8" t="s">
        <v>146</v>
      </c>
      <c r="G409" s="8" t="s">
        <v>1997</v>
      </c>
      <c r="H409" s="8" t="s">
        <v>141</v>
      </c>
      <c r="I409" s="8" t="b">
        <f>COUNTIF(Employees[Employee Name],Employees[[#This Row],[Employee Name]])&gt;1</f>
        <v>0</v>
      </c>
    </row>
    <row r="410" spans="1:9" ht="30" hidden="1" customHeight="1" x14ac:dyDescent="0.3">
      <c r="A410" s="44">
        <f>IF(ISBLANK(Employees[[#This Row],[Employee Name]]),"",A409+1)</f>
        <v>404</v>
      </c>
      <c r="B410" s="8" t="str">
        <f>CONCATENATE(Employees[[#This Row],[Lastname]]," ",Employees[[#This Row],[Firstname]], " ",LEFT(Employees[[#This Row],[Middlename]],1),IF(ISBLANK(Employees[[#This Row],[Middlename]])," ","."))</f>
        <v>MANALO CYNTHIA D.</v>
      </c>
      <c r="C410" s="8" t="s">
        <v>143</v>
      </c>
      <c r="D410" s="8" t="s">
        <v>920</v>
      </c>
      <c r="E410" s="8" t="s">
        <v>1195</v>
      </c>
      <c r="F410" s="8" t="s">
        <v>921</v>
      </c>
      <c r="G410" s="18" t="s">
        <v>1997</v>
      </c>
      <c r="H410" s="8" t="s">
        <v>97</v>
      </c>
      <c r="I410" s="8" t="b">
        <f>COUNTIF(Employees[Employee Name],Employees[[#This Row],[Employee Name]])&gt;1</f>
        <v>0</v>
      </c>
    </row>
    <row r="411" spans="1:9" ht="30" hidden="1" customHeight="1" x14ac:dyDescent="0.3">
      <c r="A411" s="44">
        <f>IF(ISBLANK(Employees[[#This Row],[Employee Name]]),"",A410+1)</f>
        <v>405</v>
      </c>
      <c r="B411" s="8" t="str">
        <f>CONCATENATE(Employees[[#This Row],[Lastname]]," ",Employees[[#This Row],[Firstname]], " ",LEFT(Employees[[#This Row],[Middlename]],1),IF(ISBLANK(Employees[[#This Row],[Middlename]])," ","."))</f>
        <v>MANALO EDITHA V.</v>
      </c>
      <c r="C411" s="8" t="s">
        <v>143</v>
      </c>
      <c r="D411" s="8" t="s">
        <v>507</v>
      </c>
      <c r="E411" s="8" t="s">
        <v>861</v>
      </c>
      <c r="F411" s="8" t="s">
        <v>508</v>
      </c>
      <c r="G411" s="18" t="s">
        <v>1997</v>
      </c>
      <c r="H411" s="8" t="s">
        <v>439</v>
      </c>
      <c r="I411" s="8" t="b">
        <f>COUNTIF(Employees[Employee Name],Employees[[#This Row],[Employee Name]])&gt;1</f>
        <v>0</v>
      </c>
    </row>
    <row r="412" spans="1:9" ht="30" hidden="1" customHeight="1" x14ac:dyDescent="0.3">
      <c r="A412" s="44">
        <f>IF(ISBLANK(Employees[[#This Row],[Employee Name]]),"",A411+1)</f>
        <v>406</v>
      </c>
      <c r="B412" s="8" t="str">
        <f>CONCATENATE(Employees[[#This Row],[Lastname]]," ",Employees[[#This Row],[Firstname]], " ",LEFT(Employees[[#This Row],[Middlename]],1),IF(ISBLANK(Employees[[#This Row],[Middlename]])," ","."))</f>
        <v>MANALO ELIADA F.</v>
      </c>
      <c r="C412" s="8" t="s">
        <v>143</v>
      </c>
      <c r="D412" s="8" t="s">
        <v>670</v>
      </c>
      <c r="E412" s="8" t="s">
        <v>237</v>
      </c>
      <c r="F412" s="8" t="s">
        <v>198</v>
      </c>
      <c r="G412" s="18" t="s">
        <v>1997</v>
      </c>
      <c r="H412" s="8" t="s">
        <v>361</v>
      </c>
      <c r="I412" s="8" t="b">
        <f>COUNTIF(Employees[Employee Name],Employees[[#This Row],[Employee Name]])&gt;1</f>
        <v>0</v>
      </c>
    </row>
    <row r="413" spans="1:9" ht="30" hidden="1" customHeight="1" x14ac:dyDescent="0.3">
      <c r="A413" s="44">
        <f>IF(ISBLANK(Employees[[#This Row],[Employee Name]]),"",A412+1)</f>
        <v>407</v>
      </c>
      <c r="B413" s="8" t="str">
        <f>CONCATENATE(Employees[[#This Row],[Lastname]]," ",Employees[[#This Row],[Firstname]], " ",LEFT(Employees[[#This Row],[Middlename]],1),IF(ISBLANK(Employees[[#This Row],[Middlename]])," ","."))</f>
        <v>MANALO FERNANDO G.</v>
      </c>
      <c r="C413" s="8" t="s">
        <v>143</v>
      </c>
      <c r="D413" s="8" t="s">
        <v>1037</v>
      </c>
      <c r="E413" s="8" t="s">
        <v>218</v>
      </c>
      <c r="F413" s="8" t="s">
        <v>1290</v>
      </c>
      <c r="G413" s="18" t="s">
        <v>1290</v>
      </c>
      <c r="H413" s="8" t="s">
        <v>97</v>
      </c>
      <c r="I413" s="8" t="b">
        <f>COUNTIF(Employees[Employee Name],Employees[[#This Row],[Employee Name]])&gt;1</f>
        <v>0</v>
      </c>
    </row>
    <row r="414" spans="1:9" ht="30" hidden="1" customHeight="1" x14ac:dyDescent="0.3">
      <c r="A414" s="44">
        <f>IF(ISBLANK(Employees[[#This Row],[Employee Name]]),"",A413+1)</f>
        <v>408</v>
      </c>
      <c r="B414" s="8" t="str">
        <f>CONCATENATE(Employees[[#This Row],[Lastname]]," ",Employees[[#This Row],[Firstname]], " ",LEFT(Employees[[#This Row],[Middlename]],1),IF(ISBLANK(Employees[[#This Row],[Middlename]])," ","."))</f>
        <v>MANALO JENNY R.</v>
      </c>
      <c r="C414" s="18" t="s">
        <v>143</v>
      </c>
      <c r="D414" s="18" t="s">
        <v>2057</v>
      </c>
      <c r="E414" s="18" t="s">
        <v>2058</v>
      </c>
      <c r="F414" s="18" t="s">
        <v>1712</v>
      </c>
      <c r="G414" s="8"/>
      <c r="H414" s="18" t="s">
        <v>2059</v>
      </c>
      <c r="I414" s="8" t="b">
        <f>COUNTIF(Employees[Employee Name],Employees[[#This Row],[Employee Name]])&gt;1</f>
        <v>0</v>
      </c>
    </row>
    <row r="415" spans="1:9" ht="30" hidden="1" customHeight="1" x14ac:dyDescent="0.3">
      <c r="A415" s="44">
        <f>IF(ISBLANK(Employees[[#This Row],[Employee Name]]),"",A414+1)</f>
        <v>409</v>
      </c>
      <c r="B415" s="18" t="s">
        <v>2377</v>
      </c>
      <c r="C415" s="18" t="s">
        <v>143</v>
      </c>
      <c r="D415" s="18" t="s">
        <v>2375</v>
      </c>
      <c r="E415" s="18" t="s">
        <v>2376</v>
      </c>
      <c r="F415" s="18" t="s">
        <v>1712</v>
      </c>
      <c r="G415" s="8"/>
      <c r="H415" s="18"/>
      <c r="I415" s="8" t="b">
        <f>COUNTIF(Employees[Employee Name],Employees[[#This Row],[Employee Name]])&gt;1</f>
        <v>0</v>
      </c>
    </row>
    <row r="416" spans="1:9" ht="30" hidden="1" customHeight="1" x14ac:dyDescent="0.3">
      <c r="A416" s="44">
        <f>IF(ISBLANK(Employees[[#This Row],[Employee Name]]),"",A415+1)</f>
        <v>410</v>
      </c>
      <c r="B416" s="8" t="str">
        <f>CONCATENATE(Employees[[#This Row],[Lastname]]," ",Employees[[#This Row],[Firstname]], " ",LEFT(Employees[[#This Row],[Middlename]],1),IF(ISBLANK(Employees[[#This Row],[Middlename]])," ","."))</f>
        <v>MANALO STEPHANIE C.</v>
      </c>
      <c r="C416" s="18" t="s">
        <v>143</v>
      </c>
      <c r="D416" s="18" t="s">
        <v>2212</v>
      </c>
      <c r="E416" s="18" t="s">
        <v>134</v>
      </c>
      <c r="F416" s="18" t="s">
        <v>1722</v>
      </c>
      <c r="G416" s="8"/>
      <c r="H416" s="18" t="s">
        <v>2054</v>
      </c>
      <c r="I416" s="8" t="b">
        <f>COUNTIF(Employees[Employee Name],Employees[[#This Row],[Employee Name]])&gt;1</f>
        <v>0</v>
      </c>
    </row>
    <row r="417" spans="1:9" ht="30" hidden="1" customHeight="1" x14ac:dyDescent="0.3">
      <c r="A417" s="44">
        <f>IF(ISBLANK(Employees[[#This Row],[Employee Name]]),"",A416+1)</f>
        <v>411</v>
      </c>
      <c r="B417" s="8" t="str">
        <f>CONCATENATE(Employees[[#This Row],[Lastname]]," ",Employees[[#This Row],[Firstname]], " ",LEFT(Employees[[#This Row],[Middlename]],1),IF(ISBLANK(Employees[[#This Row],[Middlename]])," ","."))</f>
        <v xml:space="preserve">MANGUINAO GILBERT  </v>
      </c>
      <c r="C417" s="8" t="s">
        <v>963</v>
      </c>
      <c r="D417" s="8" t="s">
        <v>873</v>
      </c>
      <c r="E417" s="8"/>
      <c r="F417" s="8" t="s">
        <v>964</v>
      </c>
      <c r="G417" s="18" t="s">
        <v>1997</v>
      </c>
      <c r="H417" s="8" t="s">
        <v>209</v>
      </c>
      <c r="I417" s="8" t="b">
        <f>COUNTIF(Employees[Employee Name],Employees[[#This Row],[Employee Name]])&gt;1</f>
        <v>0</v>
      </c>
    </row>
    <row r="418" spans="1:9" ht="30" hidden="1" customHeight="1" x14ac:dyDescent="0.3">
      <c r="A418" s="44">
        <f>IF(ISBLANK(Employees[[#This Row],[Employee Name]]),"",A417+1)</f>
        <v>412</v>
      </c>
      <c r="B418" s="8" t="str">
        <f>CONCATENATE(Employees[[#This Row],[Lastname]]," ",Employees[[#This Row],[Firstname]], " ",LEFT(Employees[[#This Row],[Middlename]],1),IF(ISBLANK(Employees[[#This Row],[Middlename]])," ","."))</f>
        <v>MANGUINAO NIÑA P.</v>
      </c>
      <c r="C418" s="8" t="s">
        <v>963</v>
      </c>
      <c r="D418" s="18" t="s">
        <v>1551</v>
      </c>
      <c r="E418" s="18" t="s">
        <v>124</v>
      </c>
      <c r="F418" s="18" t="s">
        <v>685</v>
      </c>
      <c r="G418" s="8"/>
      <c r="H418" s="18" t="s">
        <v>2054</v>
      </c>
      <c r="I418" s="8" t="b">
        <f>COUNTIF(Employees[Employee Name],Employees[[#This Row],[Employee Name]])&gt;1</f>
        <v>0</v>
      </c>
    </row>
    <row r="419" spans="1:9" ht="30" hidden="1" customHeight="1" x14ac:dyDescent="0.3">
      <c r="A419" s="44">
        <f>IF(ISBLANK(Employees[[#This Row],[Employee Name]]),"",A418+1)</f>
        <v>413</v>
      </c>
      <c r="B419" s="8" t="str">
        <f>CONCATENATE(Employees[[#This Row],[Lastname]]," ",Employees[[#This Row],[Firstname]], " ",LEFT(Employees[[#This Row],[Middlename]],1),IF(ISBLANK(Employees[[#This Row],[Middlename]])," ","."))</f>
        <v>MANIMTIM JOJIT A.</v>
      </c>
      <c r="C419" s="18" t="s">
        <v>1375</v>
      </c>
      <c r="D419" s="18" t="s">
        <v>2018</v>
      </c>
      <c r="E419" s="18" t="s">
        <v>1592</v>
      </c>
      <c r="F419" s="18" t="s">
        <v>2019</v>
      </c>
      <c r="G419" s="18" t="s">
        <v>1997</v>
      </c>
      <c r="H419" s="18" t="s">
        <v>89</v>
      </c>
      <c r="I419" s="8" t="b">
        <f>COUNTIF(Employees[Employee Name],Employees[[#This Row],[Employee Name]])&gt;1</f>
        <v>0</v>
      </c>
    </row>
    <row r="420" spans="1:9" ht="30" hidden="1" customHeight="1" x14ac:dyDescent="0.3">
      <c r="A420" s="44">
        <f>IF(ISBLANK(Employees[[#This Row],[Employee Name]]),"",A419+1)</f>
        <v>414</v>
      </c>
      <c r="B420" s="8" t="str">
        <f>CONCATENATE(Employees[[#This Row],[Lastname]]," ",Employees[[#This Row],[Firstname]], " ",LEFT(Employees[[#This Row],[Middlename]],1),IF(ISBLANK(Employees[[#This Row],[Middlename]])," ","."))</f>
        <v>MANLANGIT LEONILA R.</v>
      </c>
      <c r="C420" s="8" t="s">
        <v>1556</v>
      </c>
      <c r="D420" s="8" t="s">
        <v>1386</v>
      </c>
      <c r="E420" s="8" t="s">
        <v>1557</v>
      </c>
      <c r="F420" s="8" t="s">
        <v>1290</v>
      </c>
      <c r="G420" s="18" t="s">
        <v>1290</v>
      </c>
      <c r="H420" s="8" t="s">
        <v>1706</v>
      </c>
      <c r="I420" s="8" t="b">
        <f>COUNTIF(Employees[Employee Name],Employees[[#This Row],[Employee Name]])&gt;1</f>
        <v>0</v>
      </c>
    </row>
    <row r="421" spans="1:9" ht="30" hidden="1" customHeight="1" x14ac:dyDescent="0.3">
      <c r="A421" s="44">
        <f>IF(ISBLANK(Employees[[#This Row],[Employee Name]]),"",A420+1)</f>
        <v>415</v>
      </c>
      <c r="B421" s="8" t="str">
        <f>CONCATENATE(Employees[[#This Row],[Lastname]]," ",Employees[[#This Row],[Firstname]], " ",LEFT(Employees[[#This Row],[Middlename]],1),IF(ISBLANK(Employees[[#This Row],[Middlename]])," ","."))</f>
        <v>MARAÑON AMY LOU T.</v>
      </c>
      <c r="C421" s="18" t="s">
        <v>1558</v>
      </c>
      <c r="D421" s="8" t="s">
        <v>1559</v>
      </c>
      <c r="E421" s="8" t="s">
        <v>1560</v>
      </c>
      <c r="F421" s="8" t="s">
        <v>1290</v>
      </c>
      <c r="G421" s="18" t="s">
        <v>1290</v>
      </c>
      <c r="H421" s="8" t="s">
        <v>1707</v>
      </c>
      <c r="I421" s="8" t="b">
        <f>COUNTIF(Employees[Employee Name],Employees[[#This Row],[Employee Name]])&gt;1</f>
        <v>0</v>
      </c>
    </row>
    <row r="422" spans="1:9" ht="30" hidden="1" customHeight="1" x14ac:dyDescent="0.3">
      <c r="A422" s="93">
        <f>A420+1</f>
        <v>415</v>
      </c>
      <c r="B422" s="94" t="str">
        <f>CONCATENATE(Employees[[#This Row],[Lastname]]," ",Employees[[#This Row],[Firstname]], " ",LEFT(Employees[[#This Row],[Middlename]],1),IF(ISBLANK(Employees[[#This Row],[Middlename]])," ","."))</f>
        <v>MARASIGAN ARIEL M.</v>
      </c>
      <c r="C422" s="95" t="s">
        <v>554</v>
      </c>
      <c r="D422" s="95" t="s">
        <v>400</v>
      </c>
      <c r="E422" s="95" t="s">
        <v>84</v>
      </c>
      <c r="F422" s="94"/>
      <c r="G422" s="88"/>
      <c r="H422" s="94"/>
      <c r="I422" s="94" t="b">
        <f>COUNTIF(Employees[Employee Name],Employees[[#This Row],[Employee Name]])&gt;1</f>
        <v>0</v>
      </c>
    </row>
    <row r="423" spans="1:9" ht="30" hidden="1" customHeight="1" x14ac:dyDescent="0.3">
      <c r="A423" s="44">
        <f>IF(ISBLANK(Employees[[#This Row],[Employee Name]]),"",A421+1)</f>
        <v>416</v>
      </c>
      <c r="B423" s="8" t="str">
        <f>CONCATENATE(Employees[[#This Row],[Lastname]]," ",Employees[[#This Row],[Firstname]], " ",LEFT(Employees[[#This Row],[Middlename]],1),IF(ISBLANK(Employees[[#This Row],[Middlename]])," ","."))</f>
        <v>MARASIGAN BIENVENIDO E.</v>
      </c>
      <c r="C423" s="8" t="s">
        <v>554</v>
      </c>
      <c r="D423" s="8" t="s">
        <v>1562</v>
      </c>
      <c r="E423" s="8" t="s">
        <v>1523</v>
      </c>
      <c r="F423" s="8" t="s">
        <v>1290</v>
      </c>
      <c r="G423" s="18" t="s">
        <v>1290</v>
      </c>
      <c r="H423" s="8" t="s">
        <v>209</v>
      </c>
      <c r="I423" s="8" t="b">
        <f>COUNTIF(Employees[Employee Name],Employees[[#This Row],[Employee Name]])&gt;1</f>
        <v>0</v>
      </c>
    </row>
    <row r="424" spans="1:9" ht="30" hidden="1" customHeight="1" x14ac:dyDescent="0.3">
      <c r="A424" s="44">
        <f>IF(ISBLANK(Employees[[#This Row],[Employee Name]]),"",A423+1)</f>
        <v>417</v>
      </c>
      <c r="B424" s="8" t="str">
        <f>CONCATENATE(Employees[[#This Row],[Lastname]]," ",Employees[[#This Row],[Firstname]], " ",LEFT(Employees[[#This Row],[Middlename]],1),IF(ISBLANK(Employees[[#This Row],[Middlename]])," ","."))</f>
        <v>MARASIGAN CHRISTIAN M.</v>
      </c>
      <c r="C424" s="8" t="s">
        <v>554</v>
      </c>
      <c r="D424" s="8" t="s">
        <v>1493</v>
      </c>
      <c r="E424" s="8" t="s">
        <v>84</v>
      </c>
      <c r="F424" s="8" t="s">
        <v>1290</v>
      </c>
      <c r="G424" s="18" t="s">
        <v>1290</v>
      </c>
      <c r="H424" s="8" t="s">
        <v>126</v>
      </c>
      <c r="I424" s="8" t="b">
        <f>COUNTIF(Employees[Employee Name],Employees[[#This Row],[Employee Name]])&gt;1</f>
        <v>0</v>
      </c>
    </row>
    <row r="425" spans="1:9" ht="30" hidden="1" customHeight="1" x14ac:dyDescent="0.3">
      <c r="A425" s="44">
        <f>IF(ISBLANK(Employees[[#This Row],[Employee Name]]),"",A424+1)</f>
        <v>418</v>
      </c>
      <c r="B425" s="8" t="str">
        <f>CONCATENATE(Employees[[#This Row],[Lastname]]," ",Employees[[#This Row],[Firstname]], " ",LEFT(Employees[[#This Row],[Middlename]],1),IF(ISBLANK(Employees[[#This Row],[Middlename]])," ","."))</f>
        <v xml:space="preserve">MARASIGAN DANIEL  </v>
      </c>
      <c r="C425" s="8" t="s">
        <v>554</v>
      </c>
      <c r="D425" s="8" t="s">
        <v>555</v>
      </c>
      <c r="E425" s="8"/>
      <c r="F425" s="18" t="s">
        <v>198</v>
      </c>
      <c r="G425" s="18" t="s">
        <v>1997</v>
      </c>
      <c r="H425" s="8" t="s">
        <v>289</v>
      </c>
      <c r="I425" s="8" t="b">
        <f>COUNTIF(Employees[Employee Name],Employees[[#This Row],[Employee Name]])&gt;1</f>
        <v>0</v>
      </c>
    </row>
    <row r="426" spans="1:9" ht="30" hidden="1" customHeight="1" x14ac:dyDescent="0.3">
      <c r="A426" s="44">
        <f>IF(ISBLANK(Employees[[#This Row],[Employee Name]]),"",A425+1)</f>
        <v>419</v>
      </c>
      <c r="B426" s="8" t="str">
        <f>CONCATENATE(Employees[[#This Row],[Lastname]]," ",Employees[[#This Row],[Firstname]], " ",LEFT(Employees[[#This Row],[Middlename]],1),IF(ISBLANK(Employees[[#This Row],[Middlename]])," ","."))</f>
        <v>MARASIGAN GINALYN D.</v>
      </c>
      <c r="C426" s="8" t="s">
        <v>554</v>
      </c>
      <c r="D426" s="8" t="s">
        <v>1081</v>
      </c>
      <c r="E426" s="8" t="s">
        <v>1082</v>
      </c>
      <c r="F426" s="8" t="s">
        <v>125</v>
      </c>
      <c r="G426" s="18" t="s">
        <v>1997</v>
      </c>
      <c r="H426" s="8" t="s">
        <v>439</v>
      </c>
      <c r="I426" s="8" t="b">
        <f>COUNTIF(Employees[Employee Name],Employees[[#This Row],[Employee Name]])&gt;1</f>
        <v>0</v>
      </c>
    </row>
    <row r="427" spans="1:9" ht="30" hidden="1" customHeight="1" x14ac:dyDescent="0.3">
      <c r="A427" s="44">
        <f>IF(ISBLANK(Employees[[#This Row],[Employee Name]]),"",A426+1)</f>
        <v>420</v>
      </c>
      <c r="B427" s="8" t="str">
        <f>CONCATENATE(Employees[[#This Row],[Lastname]]," ",Employees[[#This Row],[Firstname]], " ",LEFT(Employees[[#This Row],[Middlename]],1),IF(ISBLANK(Employees[[#This Row],[Middlename]])," ","."))</f>
        <v>MARASIGAN INOCENCIA P.</v>
      </c>
      <c r="C427" s="8" t="s">
        <v>554</v>
      </c>
      <c r="D427" s="8" t="s">
        <v>1018</v>
      </c>
      <c r="E427" s="8" t="s">
        <v>712</v>
      </c>
      <c r="F427" s="8" t="s">
        <v>212</v>
      </c>
      <c r="G427" s="18" t="s">
        <v>1997</v>
      </c>
      <c r="H427" s="8" t="s">
        <v>213</v>
      </c>
      <c r="I427" s="8" t="b">
        <f>COUNTIF(Employees[Employee Name],Employees[[#This Row],[Employee Name]])&gt;1</f>
        <v>0</v>
      </c>
    </row>
    <row r="428" spans="1:9" ht="30" hidden="1" customHeight="1" x14ac:dyDescent="0.3">
      <c r="A428" s="44">
        <f>A426+1</f>
        <v>420</v>
      </c>
      <c r="B428" s="8" t="str">
        <f>CONCATENATE(Employees[[#This Row],[Lastname]]," ",Employees[[#This Row],[Firstname]], " ",LEFT(Employees[[#This Row],[Middlename]],1),IF(ISBLANK(Employees[[#This Row],[Middlename]])," ","."))</f>
        <v>MARASIGAN  YOLANDA A.</v>
      </c>
      <c r="C428" s="18" t="s">
        <v>2420</v>
      </c>
      <c r="D428" s="18" t="s">
        <v>824</v>
      </c>
      <c r="E428" s="18" t="s">
        <v>1335</v>
      </c>
      <c r="F428" s="18" t="s">
        <v>2369</v>
      </c>
      <c r="G428" s="18"/>
      <c r="H428" s="8"/>
      <c r="I428" s="8" t="b">
        <f>COUNTIF(Employees[Employee Name],Employees[[#This Row],[Employee Name]])&gt;1</f>
        <v>0</v>
      </c>
    </row>
    <row r="429" spans="1:9" ht="30" hidden="1" customHeight="1" x14ac:dyDescent="0.3">
      <c r="A429" s="44">
        <f>IF(ISBLANK(Employees[[#This Row],[Employee Name]]),"",A427+1)</f>
        <v>421</v>
      </c>
      <c r="B429" s="8" t="str">
        <f>CONCATENATE(Employees[[#This Row],[Lastname]]," ",Employees[[#This Row],[Firstname]], " ",LEFT(Employees[[#This Row],[Middlename]],1),IF(ISBLANK(Employees[[#This Row],[Middlename]])," ","."))</f>
        <v>MARASIGAN MARIFE C.</v>
      </c>
      <c r="C429" s="18" t="s">
        <v>554</v>
      </c>
      <c r="D429" s="18" t="s">
        <v>2361</v>
      </c>
      <c r="E429" s="18" t="s">
        <v>1516</v>
      </c>
      <c r="F429" s="18" t="s">
        <v>1705</v>
      </c>
      <c r="G429" s="18" t="s">
        <v>1705</v>
      </c>
      <c r="H429" s="18" t="s">
        <v>103</v>
      </c>
      <c r="I429" s="8" t="b">
        <f>COUNTIF(Employees[Employee Name],Employees[[#This Row],[Employee Name]])&gt;1</f>
        <v>0</v>
      </c>
    </row>
    <row r="430" spans="1:9" ht="30" hidden="1" customHeight="1" x14ac:dyDescent="0.3">
      <c r="A430" s="44">
        <f>IF(ISBLANK(Employees[[#This Row],[Employee Name]]),"",A429+1)</f>
        <v>422</v>
      </c>
      <c r="B430" s="44" t="e">
        <f>+B82+'List of Employees'!82:82</f>
        <v>#VALUE!</v>
      </c>
      <c r="C430" s="8" t="s">
        <v>554</v>
      </c>
      <c r="D430" s="8" t="s">
        <v>1563</v>
      </c>
      <c r="E430" s="8" t="s">
        <v>1564</v>
      </c>
      <c r="F430" s="8" t="s">
        <v>1722</v>
      </c>
      <c r="G430" s="8" t="s">
        <v>1997</v>
      </c>
      <c r="H430" s="8" t="s">
        <v>97</v>
      </c>
      <c r="I430" s="8" t="b">
        <f>COUNTIF(Employees[Employee Name],Employees[[#This Row],[Employee Name]])&gt;1</f>
        <v>0</v>
      </c>
    </row>
    <row r="431" spans="1:9" ht="30" hidden="1" customHeight="1" x14ac:dyDescent="0.3">
      <c r="A431" s="44">
        <f>IF(ISBLANK(Employees[[#This Row],[Employee Name]]),"",A430+1)</f>
        <v>423</v>
      </c>
      <c r="B431" s="8" t="str">
        <f>CONCATENATE(Employees[[#This Row],[Lastname]]," ",Employees[[#This Row],[Firstname]], " ",LEFT(Employees[[#This Row],[Middlename]],1),IF(ISBLANK(Employees[[#This Row],[Middlename]])," ","."))</f>
        <v>MARCIAL RUSTICO B.</v>
      </c>
      <c r="C431" s="8" t="s">
        <v>976</v>
      </c>
      <c r="D431" s="8" t="s">
        <v>977</v>
      </c>
      <c r="E431" s="8" t="s">
        <v>145</v>
      </c>
      <c r="F431" s="8" t="s">
        <v>969</v>
      </c>
      <c r="G431" s="8" t="s">
        <v>1997</v>
      </c>
      <c r="H431" s="8" t="s">
        <v>296</v>
      </c>
      <c r="I431" s="8" t="b">
        <f>COUNTIF(Employees[Employee Name],Employees[[#This Row],[Employee Name]])&gt;1</f>
        <v>0</v>
      </c>
    </row>
    <row r="432" spans="1:9" ht="30" hidden="1" customHeight="1" x14ac:dyDescent="0.3">
      <c r="A432" s="44">
        <f>IF(ISBLANK(Employees[[#This Row],[Employee Name]]),"",A431+1)</f>
        <v>424</v>
      </c>
      <c r="B432" s="8" t="str">
        <f>CONCATENATE(Employees[[#This Row],[Lastname]]," ",Employees[[#This Row],[Firstname]], " ",LEFT(Employees[[#This Row],[Middlename]],1),IF(ISBLANK(Employees[[#This Row],[Middlename]])," ","."))</f>
        <v>MARDO MELINDA E.</v>
      </c>
      <c r="C432" s="18" t="s">
        <v>1565</v>
      </c>
      <c r="D432" s="18" t="s">
        <v>503</v>
      </c>
      <c r="E432" s="18" t="s">
        <v>378</v>
      </c>
      <c r="F432" s="18" t="s">
        <v>1290</v>
      </c>
      <c r="G432" s="8"/>
      <c r="H432" s="18" t="s">
        <v>289</v>
      </c>
      <c r="I432" s="8" t="b">
        <f>COUNTIF(Employees[Employee Name],Employees[[#This Row],[Employee Name]])&gt;1</f>
        <v>0</v>
      </c>
    </row>
    <row r="433" spans="1:9" ht="30" hidden="1" customHeight="1" x14ac:dyDescent="0.3">
      <c r="A433" s="44">
        <f>IF(ISBLANK(Employees[[#This Row],[Employee Name]]),"",A432+1)</f>
        <v>425</v>
      </c>
      <c r="B433" s="8" t="str">
        <f>CONCATENATE(Employees[[#This Row],[Lastname]]," ",Employees[[#This Row],[Firstname]], " ",LEFT(Employees[[#This Row],[Middlename]],1),IF(ISBLANK(Employees[[#This Row],[Middlename]])," ","."))</f>
        <v>MARINDUQUE ANNE RENELYN P.</v>
      </c>
      <c r="C433" s="8" t="s">
        <v>132</v>
      </c>
      <c r="D433" s="8" t="s">
        <v>356</v>
      </c>
      <c r="E433" s="8" t="s">
        <v>124</v>
      </c>
      <c r="F433" s="8" t="s">
        <v>125</v>
      </c>
      <c r="G433" s="18" t="s">
        <v>1997</v>
      </c>
      <c r="H433" s="8" t="s">
        <v>357</v>
      </c>
      <c r="I433" s="8" t="b">
        <f>COUNTIF(Employees[Employee Name],Employees[[#This Row],[Employee Name]])&gt;1</f>
        <v>0</v>
      </c>
    </row>
    <row r="434" spans="1:9" ht="30" hidden="1" customHeight="1" x14ac:dyDescent="0.3">
      <c r="A434" s="44">
        <f>IF(ISBLANK(Employees[[#This Row],[Employee Name]]),"",A433+1)</f>
        <v>426</v>
      </c>
      <c r="B434" s="8" t="str">
        <f>CONCATENATE(Employees[[#This Row],[Lastname]]," ",Employees[[#This Row],[Firstname]], " ",LEFT(Employees[[#This Row],[Middlename]],1),IF(ISBLANK(Employees[[#This Row],[Middlename]])," ","."))</f>
        <v>MARINDUQUE AURORA A.</v>
      </c>
      <c r="C434" s="8" t="s">
        <v>132</v>
      </c>
      <c r="D434" s="8" t="s">
        <v>1093</v>
      </c>
      <c r="E434" s="8" t="s">
        <v>903</v>
      </c>
      <c r="F434" s="8" t="s">
        <v>1094</v>
      </c>
      <c r="G434" s="8" t="s">
        <v>1997</v>
      </c>
      <c r="H434" s="8" t="s">
        <v>357</v>
      </c>
      <c r="I434" s="8" t="b">
        <f>COUNTIF(Employees[Employee Name],Employees[[#This Row],[Employee Name]])&gt;1</f>
        <v>0</v>
      </c>
    </row>
    <row r="435" spans="1:9" ht="30" hidden="1" customHeight="1" x14ac:dyDescent="0.3">
      <c r="A435" s="44">
        <f>IF(ISBLANK(Employees[[#This Row],[Employee Name]]),"",A434+1)</f>
        <v>427</v>
      </c>
      <c r="B435" s="8" t="str">
        <f>CONCATENATE(Employees[[#This Row],[Lastname]]," ",Employees[[#This Row],[Firstname]], " ",LEFT(Employees[[#This Row],[Middlename]],1),IF(ISBLANK(Employees[[#This Row],[Middlename]])," ","."))</f>
        <v>MARINDUQUE ERNESTO P.</v>
      </c>
      <c r="C435" s="8" t="s">
        <v>132</v>
      </c>
      <c r="D435" s="8" t="s">
        <v>905</v>
      </c>
      <c r="E435" s="8" t="s">
        <v>866</v>
      </c>
      <c r="F435" s="8" t="s">
        <v>198</v>
      </c>
      <c r="G435" s="18" t="s">
        <v>1997</v>
      </c>
      <c r="H435" s="8" t="s">
        <v>271</v>
      </c>
      <c r="I435" s="8" t="b">
        <f>COUNTIF(Employees[Employee Name],Employees[[#This Row],[Employee Name]])&gt;1</f>
        <v>0</v>
      </c>
    </row>
    <row r="436" spans="1:9" ht="30" hidden="1" customHeight="1" x14ac:dyDescent="0.3">
      <c r="A436" s="44">
        <f>IF(ISBLANK(Employees[[#This Row],[Employee Name]]),"",A435+1)</f>
        <v>428</v>
      </c>
      <c r="B436" s="8" t="str">
        <f>CONCATENATE(Employees[[#This Row],[Lastname]]," ",Employees[[#This Row],[Firstname]], " ",LEFT(Employees[[#This Row],[Middlename]],1),IF(ISBLANK(Employees[[#This Row],[Middlename]])," ","."))</f>
        <v>MARINDUQUE GERRY C.</v>
      </c>
      <c r="C436" s="8" t="s">
        <v>132</v>
      </c>
      <c r="D436" s="8" t="s">
        <v>133</v>
      </c>
      <c r="E436" s="8" t="s">
        <v>134</v>
      </c>
      <c r="F436" s="8" t="s">
        <v>198</v>
      </c>
      <c r="G436" s="18" t="s">
        <v>1997</v>
      </c>
      <c r="H436" s="8" t="s">
        <v>135</v>
      </c>
      <c r="I436" s="8" t="b">
        <f>COUNTIF(Employees[Employee Name],Employees[[#This Row],[Employee Name]])&gt;1</f>
        <v>0</v>
      </c>
    </row>
    <row r="437" spans="1:9" ht="30" hidden="1" customHeight="1" x14ac:dyDescent="0.3">
      <c r="A437" s="44">
        <f>IF(ISBLANK(Employees[[#This Row],[Employee Name]]),"",A436+1)</f>
        <v>429</v>
      </c>
      <c r="B437" s="8" t="str">
        <f>CONCATENATE(Employees[[#This Row],[Lastname]]," ",Employees[[#This Row],[Firstname]], " ",LEFT(Employees[[#This Row],[Middlename]],1),IF(ISBLANK(Employees[[#This Row],[Middlename]])," ","."))</f>
        <v>MARINDUQUE MARISSA M.</v>
      </c>
      <c r="C437" s="8" t="s">
        <v>132</v>
      </c>
      <c r="D437" s="8" t="s">
        <v>185</v>
      </c>
      <c r="E437" s="8" t="s">
        <v>84</v>
      </c>
      <c r="F437" s="8" t="s">
        <v>465</v>
      </c>
      <c r="G437" s="18" t="s">
        <v>1997</v>
      </c>
      <c r="H437" s="8" t="s">
        <v>463</v>
      </c>
      <c r="I437" s="8" t="b">
        <f>COUNTIF(Employees[Employee Name],Employees[[#This Row],[Employee Name]])&gt;1</f>
        <v>0</v>
      </c>
    </row>
    <row r="438" spans="1:9" ht="30" hidden="1" customHeight="1" x14ac:dyDescent="0.3">
      <c r="A438" s="44">
        <f>IF(ISBLANK(Employees[[#This Row],[Employee Name]]),"",A437+1)</f>
        <v>430</v>
      </c>
      <c r="B438" s="8" t="str">
        <f>CONCATENATE(Employees[[#This Row],[Lastname]]," ",Employees[[#This Row],[Firstname]], " ",LEFT(Employees[[#This Row],[Middlename]],1),IF(ISBLANK(Employees[[#This Row],[Middlename]])," ","."))</f>
        <v>MARINDUQUE ROWENA G.</v>
      </c>
      <c r="C438" s="8" t="s">
        <v>132</v>
      </c>
      <c r="D438" s="8" t="s">
        <v>628</v>
      </c>
      <c r="E438" s="8" t="s">
        <v>166</v>
      </c>
      <c r="F438" s="8" t="s">
        <v>1290</v>
      </c>
      <c r="G438" s="18" t="s">
        <v>1290</v>
      </c>
      <c r="H438" s="8" t="s">
        <v>361</v>
      </c>
      <c r="I438" s="8" t="b">
        <f>COUNTIF(Employees[Employee Name],Employees[[#This Row],[Employee Name]])&gt;1</f>
        <v>0</v>
      </c>
    </row>
    <row r="439" spans="1:9" ht="30" hidden="1" customHeight="1" x14ac:dyDescent="0.3">
      <c r="A439" s="44">
        <f>IF(ISBLANK(Employees[[#This Row],[Employee Name]]),"",A438+1)</f>
        <v>431</v>
      </c>
      <c r="B439" s="8" t="str">
        <f>CONCATENATE(Employees[[#This Row],[Lastname]]," ",Employees[[#This Row],[Firstname]], " ",LEFT(Employees[[#This Row],[Middlename]],1),IF(ISBLANK(Employees[[#This Row],[Middlename]])," ","."))</f>
        <v>MARQUEZ HENSLEY B.</v>
      </c>
      <c r="C439" s="18" t="s">
        <v>328</v>
      </c>
      <c r="D439" s="18" t="s">
        <v>2245</v>
      </c>
      <c r="E439" s="18" t="s">
        <v>187</v>
      </c>
      <c r="F439" s="18" t="s">
        <v>1288</v>
      </c>
      <c r="G439" s="8"/>
      <c r="H439" s="18" t="s">
        <v>2246</v>
      </c>
      <c r="I439" s="8" t="b">
        <f>COUNTIF(Employees[Employee Name],Employees[[#This Row],[Employee Name]])&gt;1</f>
        <v>0</v>
      </c>
    </row>
    <row r="440" spans="1:9" ht="30" hidden="1" customHeight="1" x14ac:dyDescent="0.3">
      <c r="A440" s="44">
        <f>IF(ISBLANK(Employees[[#This Row],[Employee Name]]),"",A439+1)</f>
        <v>432</v>
      </c>
      <c r="B440" s="8" t="str">
        <f>CONCATENATE(Employees[[#This Row],[Lastname]]," ",Employees[[#This Row],[Firstname]], " ",LEFT(Employees[[#This Row],[Middlename]],1),IF(ISBLANK(Employees[[#This Row],[Middlename]])," ","."))</f>
        <v>MARQUEZ LOLITA R.</v>
      </c>
      <c r="C440" s="8" t="s">
        <v>328</v>
      </c>
      <c r="D440" s="8" t="s">
        <v>329</v>
      </c>
      <c r="E440" s="8" t="s">
        <v>330</v>
      </c>
      <c r="F440" s="8" t="s">
        <v>125</v>
      </c>
      <c r="G440" s="18" t="s">
        <v>1997</v>
      </c>
      <c r="H440" s="8" t="s">
        <v>331</v>
      </c>
      <c r="I440" s="8" t="b">
        <f>COUNTIF(Employees[Employee Name],Employees[[#This Row],[Employee Name]])&gt;1</f>
        <v>0</v>
      </c>
    </row>
    <row r="441" spans="1:9" ht="30" hidden="1" customHeight="1" x14ac:dyDescent="0.3">
      <c r="A441" s="44">
        <f>IF(ISBLANK(Employees[[#This Row],[Employee Name]]),"",A440+1)</f>
        <v>433</v>
      </c>
      <c r="B441" s="8" t="str">
        <f>CONCATENATE(Employees[[#This Row],[Lastname]]," ",Employees[[#This Row],[Firstname]], " ",LEFT(Employees[[#This Row],[Middlename]],1),IF(ISBLANK(Employees[[#This Row],[Middlename]])," ","."))</f>
        <v>MARTINEZ BELEN B.</v>
      </c>
      <c r="C441" s="8" t="s">
        <v>148</v>
      </c>
      <c r="D441" s="8" t="s">
        <v>706</v>
      </c>
      <c r="E441" s="8" t="s">
        <v>187</v>
      </c>
      <c r="F441" s="8" t="s">
        <v>707</v>
      </c>
      <c r="G441" s="18" t="s">
        <v>1997</v>
      </c>
      <c r="H441" s="8" t="s">
        <v>182</v>
      </c>
      <c r="I441" s="8" t="b">
        <f>COUNTIF(Employees[Employee Name],Employees[[#This Row],[Employee Name]])&gt;1</f>
        <v>0</v>
      </c>
    </row>
    <row r="442" spans="1:9" ht="30" hidden="1" customHeight="1" x14ac:dyDescent="0.3">
      <c r="A442" s="44">
        <f>IF(ISBLANK(Employees[[#This Row],[Employee Name]]),"",A441+1)</f>
        <v>434</v>
      </c>
      <c r="B442" s="8" t="str">
        <f>CONCATENATE(Employees[[#This Row],[Lastname]]," ",Employees[[#This Row],[Firstname]], " ",LEFT(Employees[[#This Row],[Middlename]],1),IF(ISBLANK(Employees[[#This Row],[Middlename]])," ","."))</f>
        <v>MARTINEZ EMER V.</v>
      </c>
      <c r="C442" s="8" t="s">
        <v>148</v>
      </c>
      <c r="D442" s="8" t="s">
        <v>149</v>
      </c>
      <c r="E442" s="8" t="s">
        <v>150</v>
      </c>
      <c r="F442" s="8" t="s">
        <v>151</v>
      </c>
      <c r="G442" s="18" t="s">
        <v>1997</v>
      </c>
      <c r="H442" s="8" t="s">
        <v>152</v>
      </c>
      <c r="I442" s="8" t="b">
        <f>COUNTIF(Employees[Employee Name],Employees[[#This Row],[Employee Name]])&gt;1</f>
        <v>0</v>
      </c>
    </row>
    <row r="443" spans="1:9" ht="30" hidden="1" customHeight="1" x14ac:dyDescent="0.3">
      <c r="A443" s="44">
        <f>IF(ISBLANK(Employees[[#This Row],[Employee Name]]),"",A442+1)</f>
        <v>435</v>
      </c>
      <c r="B443" s="8" t="str">
        <f>CONCATENATE(Employees[[#This Row],[Lastname]]," ",Employees[[#This Row],[Firstname]], " ",LEFT(Employees[[#This Row],[Middlename]],1),IF(ISBLANK(Employees[[#This Row],[Middlename]])," ","."))</f>
        <v>MARUNDAN MARIA FLOR M.</v>
      </c>
      <c r="C443" s="8" t="s">
        <v>94</v>
      </c>
      <c r="D443" s="8" t="s">
        <v>95</v>
      </c>
      <c r="E443" s="8" t="s">
        <v>84</v>
      </c>
      <c r="F443" s="8" t="s">
        <v>96</v>
      </c>
      <c r="G443" s="8" t="s">
        <v>1997</v>
      </c>
      <c r="H443" s="8" t="s">
        <v>97</v>
      </c>
      <c r="I443" s="8" t="b">
        <f>COUNTIF(Employees[Employee Name],Employees[[#This Row],[Employee Name]])&gt;1</f>
        <v>0</v>
      </c>
    </row>
    <row r="444" spans="1:9" ht="30" hidden="1" customHeight="1" x14ac:dyDescent="0.3">
      <c r="A444" s="44">
        <f>IF(ISBLANK(Employees[[#This Row],[Employee Name]]),"",A443+1)</f>
        <v>436</v>
      </c>
      <c r="B444" s="8" t="str">
        <f>CONCATENATE(Employees[[#This Row],[Lastname]]," ",Employees[[#This Row],[Firstname]], " ",LEFT(Employees[[#This Row],[Middlename]],1),IF(ISBLANK(Employees[[#This Row],[Middlename]])," ","."))</f>
        <v>MATIENZO NORMITA S.</v>
      </c>
      <c r="C444" s="8" t="s">
        <v>718</v>
      </c>
      <c r="D444" s="8" t="s">
        <v>719</v>
      </c>
      <c r="E444" s="8" t="s">
        <v>951</v>
      </c>
      <c r="F444" s="8" t="s">
        <v>125</v>
      </c>
      <c r="G444" s="18" t="s">
        <v>1997</v>
      </c>
      <c r="H444" s="8" t="s">
        <v>537</v>
      </c>
      <c r="I444" s="8" t="b">
        <f>COUNTIF(Employees[Employee Name],Employees[[#This Row],[Employee Name]])&gt;1</f>
        <v>0</v>
      </c>
    </row>
    <row r="445" spans="1:9" ht="30" hidden="1" customHeight="1" x14ac:dyDescent="0.3">
      <c r="A445" s="44">
        <f>IF(ISBLANK(Employees[[#This Row],[Employee Name]]),"",A444+1)</f>
        <v>437</v>
      </c>
      <c r="B445" s="8" t="str">
        <f>CONCATENATE(Employees[[#This Row],[Lastname]]," ",Employees[[#This Row],[Firstname]], " ",LEFT(Employees[[#This Row],[Middlename]],1),IF(ISBLANK(Employees[[#This Row],[Middlename]])," ","."))</f>
        <v>MAULLON JAENA F.</v>
      </c>
      <c r="C445" s="8" t="s">
        <v>1566</v>
      </c>
      <c r="D445" s="8" t="s">
        <v>1567</v>
      </c>
      <c r="E445" s="8" t="s">
        <v>237</v>
      </c>
      <c r="F445" s="8" t="s">
        <v>1290</v>
      </c>
      <c r="G445" s="18" t="s">
        <v>1290</v>
      </c>
      <c r="H445" s="8" t="s">
        <v>361</v>
      </c>
      <c r="I445" s="8" t="b">
        <f>COUNTIF(Employees[Employee Name],Employees[[#This Row],[Employee Name]])&gt;1</f>
        <v>0</v>
      </c>
    </row>
    <row r="446" spans="1:9" ht="30" hidden="1" customHeight="1" x14ac:dyDescent="0.3">
      <c r="A446" s="44">
        <f>IF(ISBLANK(Employees[[#This Row],[Employee Name]]),"",A445+1)</f>
        <v>438</v>
      </c>
      <c r="B446" s="8" t="str">
        <f>CONCATENATE(Employees[[#This Row],[Lastname]]," ",Employees[[#This Row],[Firstname]], " ",LEFT(Employees[[#This Row],[Middlename]],1),IF(ISBLANK(Employees[[#This Row],[Middlename]])," ","."))</f>
        <v>MAURICIO MARIZIEL M.</v>
      </c>
      <c r="C446" s="8" t="s">
        <v>1291</v>
      </c>
      <c r="D446" s="8" t="s">
        <v>1292</v>
      </c>
      <c r="E446" s="8" t="s">
        <v>84</v>
      </c>
      <c r="F446" s="8" t="s">
        <v>1290</v>
      </c>
      <c r="G446" s="18" t="s">
        <v>1290</v>
      </c>
      <c r="H446" s="8" t="s">
        <v>361</v>
      </c>
      <c r="I446" s="8" t="b">
        <f>COUNTIF(Employees[Employee Name],Employees[[#This Row],[Employee Name]])&gt;1</f>
        <v>0</v>
      </c>
    </row>
    <row r="447" spans="1:9" ht="30" hidden="1" customHeight="1" x14ac:dyDescent="0.3">
      <c r="A447" s="44">
        <f>IF(ISBLANK(Employees[[#This Row],[Employee Name]]),"",A446+1)</f>
        <v>439</v>
      </c>
      <c r="B447" s="8" t="str">
        <f>CONCATENATE(Employees[[#This Row],[Lastname]]," ",Employees[[#This Row],[Firstname]], " ",LEFT(Employees[[#This Row],[Middlename]],1),IF(ISBLANK(Employees[[#This Row],[Middlename]])," ","."))</f>
        <v>MAWAK MIA PAULEEN B.</v>
      </c>
      <c r="C447" s="8" t="s">
        <v>1005</v>
      </c>
      <c r="D447" s="8" t="s">
        <v>1006</v>
      </c>
      <c r="E447" s="8" t="s">
        <v>1007</v>
      </c>
      <c r="F447" s="8" t="s">
        <v>120</v>
      </c>
      <c r="G447" s="18" t="s">
        <v>1997</v>
      </c>
      <c r="H447" s="8" t="s">
        <v>439</v>
      </c>
      <c r="I447" s="8" t="b">
        <f>COUNTIF(Employees[Employee Name],Employees[[#This Row],[Employee Name]])&gt;1</f>
        <v>0</v>
      </c>
    </row>
    <row r="448" spans="1:9" ht="30" hidden="1" customHeight="1" x14ac:dyDescent="0.3">
      <c r="A448" s="44">
        <f>IF(ISBLANK(Employees[[#This Row],[Employee Name]]),"",A447+1)</f>
        <v>440</v>
      </c>
      <c r="B448" s="8" t="str">
        <f>CONCATENATE(Employees[[#This Row],[Lastname]]," ",Employees[[#This Row],[Firstname]], " ",LEFT(Employees[[#This Row],[Middlename]],1),IF(ISBLANK(Employees[[#This Row],[Middlename]])," ","."))</f>
        <v>MELADO LEONILA JR P.</v>
      </c>
      <c r="C448" s="8" t="s">
        <v>1568</v>
      </c>
      <c r="D448" s="8" t="s">
        <v>1569</v>
      </c>
      <c r="E448" s="8" t="s">
        <v>1570</v>
      </c>
      <c r="F448" s="8" t="s">
        <v>1705</v>
      </c>
      <c r="G448" s="18" t="s">
        <v>1705</v>
      </c>
      <c r="H448" s="8" t="s">
        <v>1706</v>
      </c>
      <c r="I448" s="8" t="b">
        <f>COUNTIF(Employees[Employee Name],Employees[[#This Row],[Employee Name]])&gt;1</f>
        <v>0</v>
      </c>
    </row>
    <row r="449" spans="1:9" ht="30" hidden="1" customHeight="1" x14ac:dyDescent="0.3">
      <c r="A449" s="44">
        <f>IF(ISBLANK(Employees[[#This Row],[Employee Name]]),"",A448+1)</f>
        <v>441</v>
      </c>
      <c r="B449" s="8" t="str">
        <f>CONCATENATE(Employees[[#This Row],[Lastname]]," ",Employees[[#This Row],[Firstname]], " ",LEFT(Employees[[#This Row],[Middlename]],1),IF(ISBLANK(Employees[[#This Row],[Middlename]])," ","."))</f>
        <v>MELADO LEONILO JR. P.</v>
      </c>
      <c r="C449" s="18" t="s">
        <v>1568</v>
      </c>
      <c r="D449" s="18" t="s">
        <v>2321</v>
      </c>
      <c r="E449" s="18" t="s">
        <v>124</v>
      </c>
      <c r="F449" s="18" t="s">
        <v>1290</v>
      </c>
      <c r="G449" s="8"/>
      <c r="H449" s="18" t="s">
        <v>1706</v>
      </c>
      <c r="I449" s="8" t="b">
        <f>COUNTIF(Employees[Employee Name],Employees[[#This Row],[Employee Name]])&gt;1</f>
        <v>0</v>
      </c>
    </row>
    <row r="450" spans="1:9" ht="30" hidden="1" customHeight="1" x14ac:dyDescent="0.3">
      <c r="A450" s="44">
        <f>IF(ISBLANK(Employees[[#This Row],[Employee Name]]),"",A449+1)</f>
        <v>442</v>
      </c>
      <c r="B450" s="8" t="str">
        <f>CONCATENATE(Employees[[#This Row],[Lastname]]," ",Employees[[#This Row],[Firstname]], " ",LEFT(Employees[[#This Row],[Middlename]],1),IF(ISBLANK(Employees[[#This Row],[Middlename]])," ","."))</f>
        <v>MENDOZA ARRIES N.</v>
      </c>
      <c r="C450" s="8" t="s">
        <v>320</v>
      </c>
      <c r="D450" s="8" t="s">
        <v>333</v>
      </c>
      <c r="E450" s="8" t="s">
        <v>334</v>
      </c>
      <c r="F450" s="8" t="s">
        <v>125</v>
      </c>
      <c r="G450" s="18" t="s">
        <v>1997</v>
      </c>
      <c r="H450" s="8" t="s">
        <v>335</v>
      </c>
      <c r="I450" s="8" t="b">
        <f>COUNTIF(Employees[Employee Name],Employees[[#This Row],[Employee Name]])&gt;1</f>
        <v>0</v>
      </c>
    </row>
    <row r="451" spans="1:9" ht="30" hidden="1" customHeight="1" x14ac:dyDescent="0.3">
      <c r="A451" s="44">
        <f>IF(ISBLANK(Employees[[#This Row],[Employee Name]]),"",A450+1)</f>
        <v>443</v>
      </c>
      <c r="B451" s="8" t="str">
        <f>CONCATENATE(Employees[[#This Row],[Lastname]]," ",Employees[[#This Row],[Firstname]], " ",LEFT(Employees[[#This Row],[Middlename]],1),IF(ISBLANK(Employees[[#This Row],[Middlename]])," ","."))</f>
        <v>MENDOZA ERNESTO JR R.</v>
      </c>
      <c r="C451" s="18" t="s">
        <v>320</v>
      </c>
      <c r="D451" s="18" t="s">
        <v>2074</v>
      </c>
      <c r="E451" s="18" t="s">
        <v>330</v>
      </c>
      <c r="F451" s="18" t="s">
        <v>1290</v>
      </c>
      <c r="G451" s="8"/>
      <c r="H451" s="18" t="s">
        <v>2075</v>
      </c>
      <c r="I451" s="8" t="b">
        <f>COUNTIF(Employees[Employee Name],Employees[[#This Row],[Employee Name]])&gt;1</f>
        <v>0</v>
      </c>
    </row>
    <row r="452" spans="1:9" ht="30" hidden="1" customHeight="1" x14ac:dyDescent="0.3">
      <c r="A452" s="44">
        <f>IF(ISBLANK(Employees[[#This Row],[Employee Name]]),"",A451+1)</f>
        <v>444</v>
      </c>
      <c r="B452" s="8" t="str">
        <f>CONCATENATE(Employees[[#This Row],[Lastname]]," ",Employees[[#This Row],[Firstname]], " ",LEFT(Employees[[#This Row],[Middlename]],1),IF(ISBLANK(Employees[[#This Row],[Middlename]])," ","."))</f>
        <v>MENDOZA JUANITO N.</v>
      </c>
      <c r="C452" s="8" t="s">
        <v>320</v>
      </c>
      <c r="D452" s="8" t="s">
        <v>548</v>
      </c>
      <c r="E452" s="8" t="s">
        <v>334</v>
      </c>
      <c r="F452" s="8" t="s">
        <v>198</v>
      </c>
      <c r="G452" s="18" t="s">
        <v>1997</v>
      </c>
      <c r="H452" s="8" t="s">
        <v>199</v>
      </c>
      <c r="I452" s="8" t="b">
        <f>COUNTIF(Employees[Employee Name],Employees[[#This Row],[Employee Name]])&gt;1</f>
        <v>0</v>
      </c>
    </row>
    <row r="453" spans="1:9" ht="30" hidden="1" customHeight="1" x14ac:dyDescent="0.3">
      <c r="A453" s="44">
        <f>IF(ISBLANK(Employees[[#This Row],[Employee Name]]),"",A452+1)</f>
        <v>445</v>
      </c>
      <c r="B453" s="8" t="str">
        <f>CONCATENATE(Employees[[#This Row],[Lastname]]," ",Employees[[#This Row],[Firstname]], " ",LEFT(Employees[[#This Row],[Middlename]],1),IF(ISBLANK(Employees[[#This Row],[Middlename]])," ","."))</f>
        <v>MENDOZA LELISA L.</v>
      </c>
      <c r="C453" s="8" t="s">
        <v>320</v>
      </c>
      <c r="D453" s="8" t="s">
        <v>1337</v>
      </c>
      <c r="E453" s="8" t="s">
        <v>544</v>
      </c>
      <c r="F453" s="8" t="s">
        <v>476</v>
      </c>
      <c r="G453" s="18" t="s">
        <v>1997</v>
      </c>
      <c r="H453" s="8" t="s">
        <v>361</v>
      </c>
      <c r="I453" s="8" t="b">
        <f>COUNTIF(Employees[Employee Name],Employees[[#This Row],[Employee Name]])&gt;1</f>
        <v>0</v>
      </c>
    </row>
    <row r="454" spans="1:9" ht="30" hidden="1" customHeight="1" x14ac:dyDescent="0.3">
      <c r="A454" s="44">
        <f>IF(ISBLANK(Employees[[#This Row],[Employee Name]]),"",A453+1)</f>
        <v>446</v>
      </c>
      <c r="B454" s="8" t="str">
        <f>CONCATENATE(Employees[[#This Row],[Lastname]]," ",Employees[[#This Row],[Firstname]], " ",LEFT(Employees[[#This Row],[Middlename]],1),IF(ISBLANK(Employees[[#This Row],[Middlename]])," ","."))</f>
        <v>MENDOZA LOURDES G.</v>
      </c>
      <c r="C454" s="8" t="s">
        <v>320</v>
      </c>
      <c r="D454" s="8" t="s">
        <v>276</v>
      </c>
      <c r="E454" s="8" t="s">
        <v>166</v>
      </c>
      <c r="F454" s="8" t="s">
        <v>125</v>
      </c>
      <c r="G454" s="18" t="s">
        <v>1997</v>
      </c>
      <c r="H454" s="8" t="s">
        <v>156</v>
      </c>
      <c r="I454" s="8" t="b">
        <f>COUNTIF(Employees[Employee Name],Employees[[#This Row],[Employee Name]])&gt;1</f>
        <v>0</v>
      </c>
    </row>
    <row r="455" spans="1:9" ht="30" hidden="1" customHeight="1" x14ac:dyDescent="0.3">
      <c r="A455" s="44">
        <f>IF(ISBLANK(Employees[[#This Row],[Employee Name]]),"",A454+1)</f>
        <v>447</v>
      </c>
      <c r="B455" s="8" t="str">
        <f>CONCATENATE(Employees[[#This Row],[Lastname]]," ",Employees[[#This Row],[Firstname]], " ",LEFT(Employees[[#This Row],[Middlename]],1),IF(ISBLANK(Employees[[#This Row],[Middlename]])," ","."))</f>
        <v>MENDOZA MARIA ABIGAIL A.</v>
      </c>
      <c r="C455" s="8" t="s">
        <v>320</v>
      </c>
      <c r="D455" s="8" t="s">
        <v>1571</v>
      </c>
      <c r="E455" s="8" t="s">
        <v>1040</v>
      </c>
      <c r="F455" s="8" t="s">
        <v>685</v>
      </c>
      <c r="G455" s="8" t="s">
        <v>1997</v>
      </c>
      <c r="H455" s="8" t="s">
        <v>135</v>
      </c>
      <c r="I455" s="8" t="b">
        <f>COUNTIF(Employees[Employee Name],Employees[[#This Row],[Employee Name]])&gt;1</f>
        <v>0</v>
      </c>
    </row>
    <row r="456" spans="1:9" ht="30" hidden="1" customHeight="1" x14ac:dyDescent="0.3">
      <c r="A456" s="44">
        <f>IF(ISBLANK(Employees[[#This Row],[Employee Name]]),"",A455+1)</f>
        <v>448</v>
      </c>
      <c r="B456" s="8" t="str">
        <f>CONCATENATE(Employees[[#This Row],[Lastname]]," ",Employees[[#This Row],[Firstname]], " ",LEFT(Employees[[#This Row],[Middlename]],1),IF(ISBLANK(Employees[[#This Row],[Middlename]])," ","."))</f>
        <v>MENDOZA MARICEL C.</v>
      </c>
      <c r="C456" s="8" t="s">
        <v>320</v>
      </c>
      <c r="D456" s="8" t="s">
        <v>1572</v>
      </c>
      <c r="E456" s="8" t="s">
        <v>1573</v>
      </c>
      <c r="F456" s="8" t="s">
        <v>1290</v>
      </c>
      <c r="G456" s="18" t="s">
        <v>1290</v>
      </c>
      <c r="H456" s="8" t="s">
        <v>97</v>
      </c>
      <c r="I456" s="8" t="b">
        <f>COUNTIF(Employees[Employee Name],Employees[[#This Row],[Employee Name]])&gt;1</f>
        <v>0</v>
      </c>
    </row>
    <row r="457" spans="1:9" ht="30" hidden="1" customHeight="1" x14ac:dyDescent="0.3">
      <c r="A457" s="44">
        <f>IF(ISBLANK(Employees[[#This Row],[Employee Name]]),"",A456+1)</f>
        <v>449</v>
      </c>
      <c r="B457" s="8" t="str">
        <f>CONCATENATE(Employees[[#This Row],[Lastname]]," ",Employees[[#This Row],[Firstname]], " ",LEFT(Employees[[#This Row],[Middlename]],1),IF(ISBLANK(Employees[[#This Row],[Middlename]])," ","."))</f>
        <v>MENDOZA MARVIC M.</v>
      </c>
      <c r="C457" s="8" t="s">
        <v>320</v>
      </c>
      <c r="D457" s="8" t="s">
        <v>1574</v>
      </c>
      <c r="E457" s="8" t="s">
        <v>1575</v>
      </c>
      <c r="F457" s="8" t="s">
        <v>685</v>
      </c>
      <c r="G457" s="8" t="s">
        <v>1997</v>
      </c>
      <c r="H457" s="8" t="s">
        <v>97</v>
      </c>
      <c r="I457" s="8" t="b">
        <f>COUNTIF(Employees[Employee Name],Employees[[#This Row],[Employee Name]])&gt;1</f>
        <v>0</v>
      </c>
    </row>
    <row r="458" spans="1:9" ht="30" hidden="1" customHeight="1" x14ac:dyDescent="0.3">
      <c r="A458" s="44">
        <f>IF(ISBLANK(Employees[[#This Row],[Employee Name]]),"",A457+1)</f>
        <v>450</v>
      </c>
      <c r="B458" s="8" t="str">
        <f>CONCATENATE(Employees[[#This Row],[Lastname]]," ",Employees[[#This Row],[Firstname]], " ",LEFT(Employees[[#This Row],[Middlename]],1),IF(ISBLANK(Employees[[#This Row],[Middlename]])," ","."))</f>
        <v>MENDOZA NORA A.</v>
      </c>
      <c r="C458" s="8" t="s">
        <v>320</v>
      </c>
      <c r="D458" s="8" t="s">
        <v>505</v>
      </c>
      <c r="E458" s="8" t="s">
        <v>221</v>
      </c>
      <c r="F458" s="8" t="s">
        <v>125</v>
      </c>
      <c r="G458" s="18" t="s">
        <v>1997</v>
      </c>
      <c r="H458" s="8" t="s">
        <v>439</v>
      </c>
      <c r="I458" s="8" t="b">
        <f>COUNTIF(Employees[Employee Name],Employees[[#This Row],[Employee Name]])&gt;1</f>
        <v>0</v>
      </c>
    </row>
    <row r="459" spans="1:9" ht="30" hidden="1" customHeight="1" x14ac:dyDescent="0.3">
      <c r="A459" s="44">
        <f>IF(ISBLANK(Employees[[#This Row],[Employee Name]]),"",A458+1)</f>
        <v>451</v>
      </c>
      <c r="B459" s="8" t="str">
        <f>CONCATENATE(Employees[[#This Row],[Lastname]]," ",Employees[[#This Row],[Firstname]], " ",LEFT(Employees[[#This Row],[Middlename]],1),IF(ISBLANK(Employees[[#This Row],[Middlename]])," ","."))</f>
        <v>MENDOZA PATRICK O.</v>
      </c>
      <c r="C459" s="8" t="s">
        <v>320</v>
      </c>
      <c r="D459" s="8" t="s">
        <v>1576</v>
      </c>
      <c r="E459" s="8" t="s">
        <v>1577</v>
      </c>
      <c r="F459" s="8" t="s">
        <v>1705</v>
      </c>
      <c r="G459" s="18" t="s">
        <v>1705</v>
      </c>
      <c r="H459" s="8" t="s">
        <v>1706</v>
      </c>
      <c r="I459" s="8" t="b">
        <f>COUNTIF(Employees[Employee Name],Employees[[#This Row],[Employee Name]])&gt;1</f>
        <v>0</v>
      </c>
    </row>
    <row r="460" spans="1:9" ht="30" hidden="1" customHeight="1" x14ac:dyDescent="0.3">
      <c r="A460" s="44">
        <f>IF(ISBLANK(Employees[[#This Row],[Employee Name]]),"",A459+1)</f>
        <v>452</v>
      </c>
      <c r="B460" s="8" t="str">
        <f>CONCATENATE(Employees[[#This Row],[Lastname]]," ",Employees[[#This Row],[Firstname]], " ",LEFT(Employees[[#This Row],[Middlename]],1),IF(ISBLANK(Employees[[#This Row],[Middlename]])," ","."))</f>
        <v>MENDOZA PRESCILA S.</v>
      </c>
      <c r="C460" s="8" t="s">
        <v>320</v>
      </c>
      <c r="D460" s="8" t="s">
        <v>321</v>
      </c>
      <c r="E460" s="8" t="s">
        <v>161</v>
      </c>
      <c r="F460" s="8" t="s">
        <v>322</v>
      </c>
      <c r="G460" s="18" t="s">
        <v>1997</v>
      </c>
      <c r="H460" s="8" t="s">
        <v>271</v>
      </c>
      <c r="I460" s="8" t="b">
        <f>COUNTIF(Employees[Employee Name],Employees[[#This Row],[Employee Name]])&gt;1</f>
        <v>0</v>
      </c>
    </row>
    <row r="461" spans="1:9" ht="30" hidden="1" customHeight="1" x14ac:dyDescent="0.3">
      <c r="A461" s="44">
        <f>IF(ISBLANK(Employees[[#This Row],[Employee Name]]),"",A460+1)</f>
        <v>453</v>
      </c>
      <c r="B461" s="8" t="str">
        <f>CONCATENATE(Employees[[#This Row],[Lastname]]," ",Employees[[#This Row],[Firstname]], " ",LEFT(Employees[[#This Row],[Middlename]],1),IF(ISBLANK(Employees[[#This Row],[Middlename]])," ","."))</f>
        <v>MENDOZA ROMEO B.</v>
      </c>
      <c r="C461" s="8" t="s">
        <v>320</v>
      </c>
      <c r="D461" s="8" t="s">
        <v>792</v>
      </c>
      <c r="E461" s="8" t="s">
        <v>98</v>
      </c>
      <c r="F461" s="8" t="s">
        <v>850</v>
      </c>
      <c r="G461" s="8" t="s">
        <v>1997</v>
      </c>
      <c r="H461" s="8" t="s">
        <v>286</v>
      </c>
      <c r="I461" s="8" t="b">
        <f>COUNTIF(Employees[Employee Name],Employees[[#This Row],[Employee Name]])&gt;1</f>
        <v>0</v>
      </c>
    </row>
    <row r="462" spans="1:9" ht="30" hidden="1" customHeight="1" x14ac:dyDescent="0.3">
      <c r="A462" s="44">
        <f>IF(ISBLANK(Employees[[#This Row],[Employee Name]]),"",A461+1)</f>
        <v>454</v>
      </c>
      <c r="B462" s="8" t="str">
        <f>CONCATENATE(Employees[[#This Row],[Lastname]]," ",Employees[[#This Row],[Firstname]], " ",LEFT(Employees[[#This Row],[Middlename]],1),IF(ISBLANK(Employees[[#This Row],[Middlename]])," ","."))</f>
        <v>MERCADO ARLENNIE D.</v>
      </c>
      <c r="C462" s="8" t="s">
        <v>560</v>
      </c>
      <c r="D462" s="8" t="s">
        <v>1578</v>
      </c>
      <c r="E462" s="8" t="s">
        <v>1579</v>
      </c>
      <c r="F462" s="8" t="s">
        <v>1290</v>
      </c>
      <c r="G462" s="18" t="s">
        <v>1290</v>
      </c>
      <c r="H462" s="8" t="s">
        <v>152</v>
      </c>
      <c r="I462" s="8" t="b">
        <f>COUNTIF(Employees[Employee Name],Employees[[#This Row],[Employee Name]])&gt;1</f>
        <v>0</v>
      </c>
    </row>
    <row r="463" spans="1:9" ht="30" hidden="1" customHeight="1" x14ac:dyDescent="0.3">
      <c r="A463" s="44">
        <f>A461+1</f>
        <v>454</v>
      </c>
      <c r="B463" s="8" t="str">
        <f>CONCATENATE(Employees[[#This Row],[Lastname]]," ",Employees[[#This Row],[Firstname]], " ",LEFT(Employees[[#This Row],[Middlename]],1),IF(ISBLANK(Employees[[#This Row],[Middlename]])," ","."))</f>
        <v>MERCADO RENGIE M.</v>
      </c>
      <c r="C463" s="18" t="s">
        <v>560</v>
      </c>
      <c r="D463" s="18" t="s">
        <v>1581</v>
      </c>
      <c r="E463" s="18" t="s">
        <v>320</v>
      </c>
      <c r="F463" s="18" t="s">
        <v>1290</v>
      </c>
      <c r="G463" s="18" t="s">
        <v>1290</v>
      </c>
      <c r="H463" s="18" t="s">
        <v>537</v>
      </c>
      <c r="I463" s="8" t="b">
        <f>COUNTIF(Employees[Employee Name],Employees[[#This Row],[Employee Name]])&gt;1</f>
        <v>0</v>
      </c>
    </row>
    <row r="464" spans="1:9" ht="30" hidden="1" customHeight="1" x14ac:dyDescent="0.3">
      <c r="A464" s="44">
        <f>IF(ISBLANK(Employees[[#This Row],[Employee Name]]),"",A462+1)</f>
        <v>455</v>
      </c>
      <c r="B464" s="8" t="str">
        <f>CONCATENATE(Employees[[#This Row],[Lastname]]," ",Employees[[#This Row],[Firstname]], " ",LEFT(Employees[[#This Row],[Middlename]],1),IF(ISBLANK(Employees[[#This Row],[Middlename]])," ","."))</f>
        <v xml:space="preserve">MERCADO NAZARIO  </v>
      </c>
      <c r="C464" s="8" t="s">
        <v>560</v>
      </c>
      <c r="D464" s="8" t="s">
        <v>561</v>
      </c>
      <c r="E464" s="8"/>
      <c r="F464" s="18" t="s">
        <v>198</v>
      </c>
      <c r="G464" s="18" t="s">
        <v>1997</v>
      </c>
      <c r="H464" s="8" t="s">
        <v>289</v>
      </c>
      <c r="I464" s="8" t="b">
        <f>COUNTIF(Employees[Employee Name],Employees[[#This Row],[Employee Name]])&gt;1</f>
        <v>0</v>
      </c>
    </row>
    <row r="465" spans="1:9" ht="30" hidden="1" customHeight="1" x14ac:dyDescent="0.3">
      <c r="A465" s="44">
        <f>IF(ISBLANK(Employees[[#This Row],[Employee Name]]),"",A464+1)</f>
        <v>456</v>
      </c>
      <c r="B465" s="8" t="str">
        <f>CONCATENATE(Employees[[#This Row],[Lastname]]," ",Employees[[#This Row],[Firstname]], " ",LEFT(Employees[[#This Row],[Middlename]],1),IF(ISBLANK(Employees[[#This Row],[Middlename]])," ","."))</f>
        <v>MERCARDO RENGIE M.</v>
      </c>
      <c r="C465" s="8" t="s">
        <v>1580</v>
      </c>
      <c r="D465" s="8" t="s">
        <v>1581</v>
      </c>
      <c r="E465" s="8" t="s">
        <v>320</v>
      </c>
      <c r="F465" s="8" t="s">
        <v>1290</v>
      </c>
      <c r="G465" s="18" t="s">
        <v>1290</v>
      </c>
      <c r="H465" s="8" t="s">
        <v>537</v>
      </c>
      <c r="I465" s="8" t="b">
        <f>COUNTIF(Employees[Employee Name],Employees[[#This Row],[Employee Name]])&gt;1</f>
        <v>0</v>
      </c>
    </row>
    <row r="466" spans="1:9" ht="30" hidden="1" customHeight="1" x14ac:dyDescent="0.3">
      <c r="A466" s="44">
        <f>IF(ISBLANK(Employees[[#This Row],[Employee Name]]),"",A465+1)</f>
        <v>457</v>
      </c>
      <c r="B466" s="8" t="str">
        <f>CONCATENATE(Employees[[#This Row],[Lastname]]," ",Employees[[#This Row],[Firstname]], " ",LEFT(Employees[[#This Row],[Middlename]],1),IF(ISBLANK(Employees[[#This Row],[Middlename]])," ","."))</f>
        <v xml:space="preserve">MERHAN FRANCISCO  </v>
      </c>
      <c r="C466" s="8" t="s">
        <v>1582</v>
      </c>
      <c r="D466" s="8" t="s">
        <v>1583</v>
      </c>
      <c r="E466" s="8"/>
      <c r="F466" s="8" t="s">
        <v>1290</v>
      </c>
      <c r="G466" s="18" t="s">
        <v>1290</v>
      </c>
      <c r="H466" s="8" t="s">
        <v>289</v>
      </c>
      <c r="I466" s="8" t="b">
        <f>COUNTIF(Employees[Employee Name],Employees[[#This Row],[Employee Name]])&gt;1</f>
        <v>0</v>
      </c>
    </row>
    <row r="467" spans="1:9" ht="30" hidden="1" customHeight="1" x14ac:dyDescent="0.3">
      <c r="A467" s="44">
        <f>IF(ISBLANK(Employees[[#This Row],[Employee Name]]),"",A466+1)</f>
        <v>458</v>
      </c>
      <c r="B467" s="8" t="str">
        <f>CONCATENATE(Employees[[#This Row],[Lastname]]," ",Employees[[#This Row],[Firstname]], " ",LEFT(Employees[[#This Row],[Middlename]],1),IF(ISBLANK(Employees[[#This Row],[Middlename]])," ","."))</f>
        <v>GONZALES CRISTI NERISSE E.</v>
      </c>
      <c r="C467" s="18" t="s">
        <v>856</v>
      </c>
      <c r="D467" s="18" t="s">
        <v>2353</v>
      </c>
      <c r="E467" s="18" t="s">
        <v>378</v>
      </c>
      <c r="F467" s="18" t="s">
        <v>1290</v>
      </c>
      <c r="G467" s="18" t="s">
        <v>1290</v>
      </c>
      <c r="H467" s="18" t="s">
        <v>271</v>
      </c>
      <c r="I467" s="8" t="b">
        <f>COUNTIF(Employees[Employee Name],Employees[[#This Row],[Employee Name]])&gt;1</f>
        <v>0</v>
      </c>
    </row>
    <row r="468" spans="1:9" ht="30" hidden="1" customHeight="1" x14ac:dyDescent="0.3">
      <c r="A468" s="44">
        <f>IF(ISBLANK(Employees[[#This Row],[Employee Name]]),"",A467+1)</f>
        <v>459</v>
      </c>
      <c r="B468" s="8" t="str">
        <f>CONCATENATE(Employees[[#This Row],[Lastname]]," ",Employees[[#This Row],[Firstname]], " ",LEFT(Employees[[#This Row],[Middlename]],1),IF(ISBLANK(Employees[[#This Row],[Middlename]])," ","."))</f>
        <v>MANLAPAZ ROSALINDA R.</v>
      </c>
      <c r="C468" s="18" t="s">
        <v>2351</v>
      </c>
      <c r="D468" s="18" t="s">
        <v>229</v>
      </c>
      <c r="E468" s="18" t="s">
        <v>817</v>
      </c>
      <c r="F468" s="18" t="s">
        <v>1290</v>
      </c>
      <c r="G468" s="18" t="s">
        <v>1290</v>
      </c>
      <c r="H468" s="18" t="s">
        <v>103</v>
      </c>
      <c r="I468" s="8" t="b">
        <f>COUNTIF(Employees[Employee Name],Employees[[#This Row],[Employee Name]])&gt;1</f>
        <v>0</v>
      </c>
    </row>
    <row r="469" spans="1:9" ht="30" hidden="1" customHeight="1" x14ac:dyDescent="0.3">
      <c r="A469" s="44">
        <f>IF(ISBLANK(Employees[[#This Row],[Employee Name]]),"",A468+1)</f>
        <v>460</v>
      </c>
      <c r="B469" s="8" t="str">
        <f>CONCATENATE(Employees[[#This Row],[Lastname]]," ",Employees[[#This Row],[Firstname]], " ",LEFT(Employees[[#This Row],[Middlename]],1),IF(ISBLANK(Employees[[#This Row],[Middlename]])," ","."))</f>
        <v>MERJILLA JEANETTE B.</v>
      </c>
      <c r="C469" s="8" t="s">
        <v>1584</v>
      </c>
      <c r="D469" s="8" t="s">
        <v>1585</v>
      </c>
      <c r="E469" s="8" t="s">
        <v>187</v>
      </c>
      <c r="F469" s="8" t="s">
        <v>1290</v>
      </c>
      <c r="G469" s="18" t="s">
        <v>1290</v>
      </c>
      <c r="H469" s="8" t="s">
        <v>1706</v>
      </c>
      <c r="I469" s="8" t="b">
        <f>COUNTIF(Employees[Employee Name],Employees[[#This Row],[Employee Name]])&gt;1</f>
        <v>0</v>
      </c>
    </row>
    <row r="470" spans="1:9" ht="30" hidden="1" customHeight="1" x14ac:dyDescent="0.3">
      <c r="A470" s="44">
        <f>IF(ISBLANK(Employees[[#This Row],[Employee Name]]),"",A469+1)</f>
        <v>461</v>
      </c>
      <c r="B470" s="8" t="str">
        <f>CONCATENATE(Employees[[#This Row],[Lastname]]," ",Employees[[#This Row],[Firstname]], " ",LEFT(Employees[[#This Row],[Middlename]],1),IF(ISBLANK(Employees[[#This Row],[Middlename]])," ","."))</f>
        <v>MIRANDA BIENVENIDO D.</v>
      </c>
      <c r="C470" s="8" t="s">
        <v>689</v>
      </c>
      <c r="D470" s="8" t="s">
        <v>1562</v>
      </c>
      <c r="E470" s="8" t="s">
        <v>119</v>
      </c>
      <c r="F470" s="8" t="s">
        <v>125</v>
      </c>
      <c r="G470" s="8"/>
      <c r="H470" s="8" t="s">
        <v>209</v>
      </c>
      <c r="I470" s="8" t="b">
        <f>COUNTIF(Employees[Employee Name],Employees[[#This Row],[Employee Name]])&gt;1</f>
        <v>0</v>
      </c>
    </row>
    <row r="471" spans="1:9" ht="30" hidden="1" customHeight="1" x14ac:dyDescent="0.3">
      <c r="A471" s="44">
        <f>IF(ISBLANK(Employees[[#This Row],[Employee Name]]),"",A470+1)</f>
        <v>462</v>
      </c>
      <c r="B471" s="8" t="str">
        <f>CONCATENATE(Employees[[#This Row],[Lastname]]," ",Employees[[#This Row],[Firstname]], " ",LEFT(Employees[[#This Row],[Middlename]],1),IF(ISBLANK(Employees[[#This Row],[Middlename]])," ","."))</f>
        <v>MIRANDA MARIA LOIDA M.</v>
      </c>
      <c r="C471" s="8" t="s">
        <v>689</v>
      </c>
      <c r="D471" s="8" t="s">
        <v>869</v>
      </c>
      <c r="E471" s="8" t="s">
        <v>320</v>
      </c>
      <c r="F471" s="8" t="s">
        <v>870</v>
      </c>
      <c r="G471" s="18" t="s">
        <v>1997</v>
      </c>
      <c r="H471" s="8" t="s">
        <v>439</v>
      </c>
      <c r="I471" s="8" t="b">
        <f>COUNTIF(Employees[Employee Name],Employees[[#This Row],[Employee Name]])&gt;1</f>
        <v>0</v>
      </c>
    </row>
    <row r="472" spans="1:9" ht="30" hidden="1" customHeight="1" x14ac:dyDescent="0.3">
      <c r="A472" s="44">
        <f>IF(ISBLANK(Employees[[#This Row],[Employee Name]]),"",A471+1)</f>
        <v>463</v>
      </c>
      <c r="B472" s="8" t="str">
        <f>CONCATENATE(Employees[[#This Row],[Lastname]]," ",Employees[[#This Row],[Firstname]], " ",LEFT(Employees[[#This Row],[Middlename]],1),IF(ISBLANK(Employees[[#This Row],[Middlename]])," ","."))</f>
        <v>MIRANDA NICOLE MAY B.</v>
      </c>
      <c r="C472" s="8" t="s">
        <v>689</v>
      </c>
      <c r="D472" s="8" t="s">
        <v>1296</v>
      </c>
      <c r="E472" s="8" t="s">
        <v>145</v>
      </c>
      <c r="F472" s="8" t="s">
        <v>125</v>
      </c>
      <c r="G472" s="18" t="s">
        <v>1997</v>
      </c>
      <c r="H472" s="8" t="s">
        <v>103</v>
      </c>
      <c r="I472" s="8" t="b">
        <f>COUNTIF(Employees[Employee Name],Employees[[#This Row],[Employee Name]])&gt;1</f>
        <v>0</v>
      </c>
    </row>
    <row r="473" spans="1:9" ht="30" hidden="1" customHeight="1" x14ac:dyDescent="0.3">
      <c r="A473" s="44">
        <f>IF(ISBLANK(Employees[[#This Row],[Employee Name]]),"",A472+1)</f>
        <v>464</v>
      </c>
      <c r="B473" s="8" t="str">
        <f>CONCATENATE(Employees[[#This Row],[Lastname]]," ",Employees[[#This Row],[Firstname]], " ",LEFT(Employees[[#This Row],[Middlename]],1),IF(ISBLANK(Employees[[#This Row],[Middlename]])," ","."))</f>
        <v>MIRANDA ROBERTO D.</v>
      </c>
      <c r="C473" s="8" t="s">
        <v>689</v>
      </c>
      <c r="D473" s="8" t="s">
        <v>129</v>
      </c>
      <c r="E473" s="8" t="s">
        <v>119</v>
      </c>
      <c r="F473" s="8" t="s">
        <v>198</v>
      </c>
      <c r="G473" s="18" t="s">
        <v>1997</v>
      </c>
      <c r="H473" s="8" t="s">
        <v>135</v>
      </c>
      <c r="I473" s="8" t="b">
        <f>COUNTIF(Employees[Employee Name],Employees[[#This Row],[Employee Name]])&gt;1</f>
        <v>0</v>
      </c>
    </row>
    <row r="474" spans="1:9" ht="30" hidden="1" customHeight="1" x14ac:dyDescent="0.3">
      <c r="A474" s="44">
        <f>IF(ISBLANK(Employees[[#This Row],[Employee Name]]),"",A473+1)</f>
        <v>465</v>
      </c>
      <c r="B474" s="8" t="str">
        <f>CONCATENATE(Employees[[#This Row],[Lastname]]," ",Employees[[#This Row],[Firstname]], " ",LEFT(Employees[[#This Row],[Middlename]],1),IF(ISBLANK(Employees[[#This Row],[Middlename]])," ","."))</f>
        <v>MIRANDO EDITH B.</v>
      </c>
      <c r="C474" s="8" t="s">
        <v>687</v>
      </c>
      <c r="D474" s="8" t="s">
        <v>155</v>
      </c>
      <c r="E474" s="8" t="s">
        <v>815</v>
      </c>
      <c r="F474" s="8" t="s">
        <v>192</v>
      </c>
      <c r="G474" s="8" t="s">
        <v>1997</v>
      </c>
      <c r="H474" s="8" t="s">
        <v>135</v>
      </c>
      <c r="I474" s="8" t="b">
        <f>COUNTIF(Employees[Employee Name],Employees[[#This Row],[Employee Name]])&gt;1</f>
        <v>0</v>
      </c>
    </row>
    <row r="475" spans="1:9" ht="30" hidden="1" customHeight="1" x14ac:dyDescent="0.3">
      <c r="A475" s="44">
        <f>IF(ISBLANK(Employees[[#This Row],[Employee Name]]),"",A474+1)</f>
        <v>466</v>
      </c>
      <c r="B475" s="8" t="str">
        <f>CONCATENATE(Employees[[#This Row],[Lastname]]," ",Employees[[#This Row],[Firstname]], " ",LEFT(Employees[[#This Row],[Middlename]],1),IF(ISBLANK(Employees[[#This Row],[Middlename]])," ","."))</f>
        <v>MOLOD EMMA D.</v>
      </c>
      <c r="C475" s="8" t="s">
        <v>483</v>
      </c>
      <c r="D475" s="8" t="s">
        <v>484</v>
      </c>
      <c r="E475" s="8" t="s">
        <v>485</v>
      </c>
      <c r="F475" s="18" t="s">
        <v>2005</v>
      </c>
      <c r="G475" s="18" t="s">
        <v>1997</v>
      </c>
      <c r="H475" s="8" t="s">
        <v>135</v>
      </c>
      <c r="I475" s="8" t="b">
        <f>COUNTIF(Employees[Employee Name],Employees[[#This Row],[Employee Name]])&gt;1</f>
        <v>0</v>
      </c>
    </row>
    <row r="476" spans="1:9" ht="30" hidden="1" customHeight="1" x14ac:dyDescent="0.3">
      <c r="A476" s="44">
        <f>IF(ISBLANK(Employees[[#This Row],[Employee Name]]),"",A475+1)</f>
        <v>467</v>
      </c>
      <c r="B476" s="8" t="str">
        <f>CONCATENATE(Employees[[#This Row],[Lastname]]," ",Employees[[#This Row],[Firstname]], " ",LEFT(Employees[[#This Row],[Middlename]],1),IF(ISBLANK(Employees[[#This Row],[Middlename]])," ","."))</f>
        <v>MONREAL GREGORIO M.</v>
      </c>
      <c r="C476" s="8" t="s">
        <v>2175</v>
      </c>
      <c r="D476" s="8" t="s">
        <v>558</v>
      </c>
      <c r="E476" s="18" t="s">
        <v>2176</v>
      </c>
      <c r="F476" s="8" t="s">
        <v>2177</v>
      </c>
      <c r="G476" s="8" t="s">
        <v>1998</v>
      </c>
      <c r="H476" s="8" t="s">
        <v>126</v>
      </c>
      <c r="I476" s="8" t="b">
        <f>COUNTIF(Employees[Employee Name],Employees[[#This Row],[Employee Name]])&gt;1</f>
        <v>0</v>
      </c>
    </row>
    <row r="477" spans="1:9" ht="30" hidden="1" customHeight="1" x14ac:dyDescent="0.3">
      <c r="A477" s="44">
        <f>A475+1</f>
        <v>467</v>
      </c>
      <c r="B477" s="8" t="str">
        <f>CONCATENATE(Employees[[#This Row],[Lastname]]," ",Employees[[#This Row],[Firstname]], " ",LEFT(Employees[[#This Row],[Middlename]],1),IF(ISBLANK(Employees[[#This Row],[Middlename]])," ","."))</f>
        <v>ALEGRE MARC JESTER D.</v>
      </c>
      <c r="C477" s="18" t="s">
        <v>663</v>
      </c>
      <c r="D477" s="18" t="s">
        <v>2402</v>
      </c>
      <c r="E477" s="18" t="s">
        <v>119</v>
      </c>
      <c r="F477" s="18" t="s">
        <v>1705</v>
      </c>
      <c r="G477" s="18" t="s">
        <v>1705</v>
      </c>
      <c r="H477" s="18" t="s">
        <v>135</v>
      </c>
      <c r="I477" s="8" t="b">
        <f>COUNTIF(Employees[Employee Name],Employees[[#This Row],[Employee Name]])&gt;1</f>
        <v>0</v>
      </c>
    </row>
    <row r="478" spans="1:9" ht="30" hidden="1" customHeight="1" x14ac:dyDescent="0.3">
      <c r="A478" s="44">
        <f>IF(ISBLANK(Employees[[#This Row],[Employee Name]]),"",A476+1)</f>
        <v>468</v>
      </c>
      <c r="B478" s="8" t="str">
        <f>CONCATENATE(Employees[[#This Row],[Lastname]]," ",Employees[[#This Row],[Firstname]], " ",LEFT(Employees[[#This Row],[Middlename]],1),IF(ISBLANK(Employees[[#This Row],[Middlename]])," ","."))</f>
        <v>MONTEALEGRE CHARLIE JR. O.</v>
      </c>
      <c r="C478" s="8" t="s">
        <v>930</v>
      </c>
      <c r="D478" s="8" t="s">
        <v>931</v>
      </c>
      <c r="E478" s="8" t="s">
        <v>581</v>
      </c>
      <c r="F478" s="8" t="s">
        <v>96</v>
      </c>
      <c r="G478" s="8" t="s">
        <v>1997</v>
      </c>
      <c r="H478" s="8" t="s">
        <v>97</v>
      </c>
      <c r="I478" s="8" t="b">
        <f>COUNTIF(Employees[Employee Name],Employees[[#This Row],[Employee Name]])&gt;1</f>
        <v>0</v>
      </c>
    </row>
    <row r="479" spans="1:9" ht="30" hidden="1" customHeight="1" x14ac:dyDescent="0.3">
      <c r="A479" s="44">
        <f>IF(ISBLANK(Employees[[#This Row],[Employee Name]]),"",A478+1)</f>
        <v>469</v>
      </c>
      <c r="B479" s="8" t="str">
        <f>CONCATENATE(Employees[[#This Row],[Lastname]]," ",Employees[[#This Row],[Firstname]], " ",LEFT(Employees[[#This Row],[Middlename]],1),IF(ISBLANK(Employees[[#This Row],[Middlename]])," ","."))</f>
        <v>MONTENEGRO EDWIN D.</v>
      </c>
      <c r="C479" s="8" t="s">
        <v>184</v>
      </c>
      <c r="D479" s="8" t="s">
        <v>250</v>
      </c>
      <c r="E479" s="8" t="s">
        <v>247</v>
      </c>
      <c r="F479" s="18" t="s">
        <v>870</v>
      </c>
      <c r="G479" s="18" t="s">
        <v>1997</v>
      </c>
      <c r="H479" s="8" t="s">
        <v>271</v>
      </c>
      <c r="I479" s="8" t="b">
        <f>COUNTIF(Employees[Employee Name],Employees[[#This Row],[Employee Name]])&gt;1</f>
        <v>0</v>
      </c>
    </row>
    <row r="480" spans="1:9" ht="30" hidden="1" customHeight="1" x14ac:dyDescent="0.3">
      <c r="A480" s="44">
        <f>IF(ISBLANK(Employees[[#This Row],[Employee Name]]),"",A479+1)</f>
        <v>470</v>
      </c>
      <c r="B480" s="8" t="str">
        <f>CONCATENATE(Employees[[#This Row],[Lastname]]," ",Employees[[#This Row],[Firstname]], " ",LEFT(Employees[[#This Row],[Middlename]],1),IF(ISBLANK(Employees[[#This Row],[Middlename]])," ","."))</f>
        <v>MONTENEGRO HELEN L.</v>
      </c>
      <c r="C480" s="8" t="s">
        <v>184</v>
      </c>
      <c r="D480" s="8" t="s">
        <v>303</v>
      </c>
      <c r="E480" s="8" t="s">
        <v>227</v>
      </c>
      <c r="F480" s="8" t="s">
        <v>198</v>
      </c>
      <c r="G480" s="18" t="s">
        <v>1997</v>
      </c>
      <c r="H480" s="8" t="s">
        <v>296</v>
      </c>
      <c r="I480" s="8" t="b">
        <f>COUNTIF(Employees[Employee Name],Employees[[#This Row],[Employee Name]])&gt;1</f>
        <v>0</v>
      </c>
    </row>
    <row r="481" spans="1:9" ht="30" hidden="1" customHeight="1" x14ac:dyDescent="0.3">
      <c r="A481" s="44">
        <f>IF(ISBLANK(Employees[[#This Row],[Employee Name]]),"",A480+1)</f>
        <v>471</v>
      </c>
      <c r="B481" s="8" t="str">
        <f>CONCATENATE(Employees[[#This Row],[Lastname]]," ",Employees[[#This Row],[Firstname]], " ",LEFT(Employees[[#This Row],[Middlename]],1),IF(ISBLANK(Employees[[#This Row],[Middlename]])," ","."))</f>
        <v>MONTENEGRO HENRY S.</v>
      </c>
      <c r="C481" s="8" t="s">
        <v>184</v>
      </c>
      <c r="D481" s="8" t="s">
        <v>725</v>
      </c>
      <c r="E481" s="8" t="s">
        <v>161</v>
      </c>
      <c r="F481" s="8" t="s">
        <v>125</v>
      </c>
      <c r="G481" s="18" t="s">
        <v>1997</v>
      </c>
      <c r="H481" s="8" t="s">
        <v>361</v>
      </c>
      <c r="I481" s="8" t="b">
        <f>COUNTIF(Employees[Employee Name],Employees[[#This Row],[Employee Name]])&gt;1</f>
        <v>0</v>
      </c>
    </row>
    <row r="482" spans="1:9" ht="30" hidden="1" customHeight="1" x14ac:dyDescent="0.3">
      <c r="A482" s="44">
        <f>IF(ISBLANK(Employees[[#This Row],[Employee Name]]),"",A481+1)</f>
        <v>472</v>
      </c>
      <c r="B482" s="8" t="str">
        <f>CONCATENATE(Employees[[#This Row],[Lastname]]," ",Employees[[#This Row],[Firstname]], " ",LEFT(Employees[[#This Row],[Middlename]],1),IF(ISBLANK(Employees[[#This Row],[Middlename]])," ","."))</f>
        <v>MONTENEGRO MARISSA P.</v>
      </c>
      <c r="C482" s="8" t="s">
        <v>184</v>
      </c>
      <c r="D482" s="8" t="s">
        <v>185</v>
      </c>
      <c r="E482" s="8" t="s">
        <v>124</v>
      </c>
      <c r="F482" s="18" t="s">
        <v>870</v>
      </c>
      <c r="G482" s="18" t="s">
        <v>1997</v>
      </c>
      <c r="H482" s="8" t="s">
        <v>182</v>
      </c>
      <c r="I482" s="8" t="b">
        <f>COUNTIF(Employees[Employee Name],Employees[[#This Row],[Employee Name]])&gt;1</f>
        <v>0</v>
      </c>
    </row>
    <row r="483" spans="1:9" ht="30" hidden="1" customHeight="1" x14ac:dyDescent="0.3">
      <c r="A483" s="44">
        <f>IF(ISBLANK(Employees[[#This Row],[Employee Name]]),"",A482+1)</f>
        <v>473</v>
      </c>
      <c r="B483" s="8" t="str">
        <f>CONCATENATE(Employees[[#This Row],[Lastname]]," ",Employees[[#This Row],[Firstname]], " ",LEFT(Employees[[#This Row],[Middlename]],1),IF(ISBLANK(Employees[[#This Row],[Middlename]])," ","."))</f>
        <v>MONTENEGRO RODELIO A.</v>
      </c>
      <c r="C483" s="8" t="s">
        <v>184</v>
      </c>
      <c r="D483" s="8" t="s">
        <v>698</v>
      </c>
      <c r="E483" s="8" t="s">
        <v>88</v>
      </c>
      <c r="F483" s="8" t="s">
        <v>198</v>
      </c>
      <c r="G483" s="18" t="s">
        <v>1997</v>
      </c>
      <c r="H483" s="8" t="s">
        <v>271</v>
      </c>
      <c r="I483" s="8" t="b">
        <f>COUNTIF(Employees[Employee Name],Employees[[#This Row],[Employee Name]])&gt;1</f>
        <v>0</v>
      </c>
    </row>
    <row r="484" spans="1:9" ht="30" hidden="1" customHeight="1" x14ac:dyDescent="0.3">
      <c r="A484" s="44">
        <f>IF(ISBLANK(Employees[[#This Row],[Employee Name]]),"",A483+1)</f>
        <v>474</v>
      </c>
      <c r="B484" s="8" t="str">
        <f>CONCATENATE(Employees[[#This Row],[Lastname]]," ",Employees[[#This Row],[Firstname]], " ",LEFT(Employees[[#This Row],[Middlename]],1),IF(ISBLANK(Employees[[#This Row],[Middlename]])," ","."))</f>
        <v>MULINGTAPANG GUILLERMA O.</v>
      </c>
      <c r="C484" s="8" t="s">
        <v>1586</v>
      </c>
      <c r="D484" s="8" t="s">
        <v>713</v>
      </c>
      <c r="E484" s="8" t="s">
        <v>1587</v>
      </c>
      <c r="F484" s="8" t="s">
        <v>1290</v>
      </c>
      <c r="G484" s="18" t="s">
        <v>1290</v>
      </c>
      <c r="H484" s="8" t="s">
        <v>209</v>
      </c>
      <c r="I484" s="8" t="b">
        <f>COUNTIF(Employees[Employee Name],Employees[[#This Row],[Employee Name]])&gt;1</f>
        <v>0</v>
      </c>
    </row>
    <row r="485" spans="1:9" ht="30" hidden="1" customHeight="1" x14ac:dyDescent="0.3">
      <c r="A485" s="44">
        <f>IF(ISBLANK(Employees[[#This Row],[Employee Name]]),"",A484+1)</f>
        <v>475</v>
      </c>
      <c r="B485" s="8" t="str">
        <f>CONCATENATE(Employees[[#This Row],[Lastname]]," ",Employees[[#This Row],[Firstname]], " ",LEFT(Employees[[#This Row],[Middlename]],1),IF(ISBLANK(Employees[[#This Row],[Middlename]])," ","."))</f>
        <v>NACARIO GLENN B.</v>
      </c>
      <c r="C485" s="8" t="s">
        <v>1588</v>
      </c>
      <c r="D485" s="8" t="s">
        <v>1589</v>
      </c>
      <c r="E485" s="8" t="s">
        <v>342</v>
      </c>
      <c r="F485" s="8" t="s">
        <v>1290</v>
      </c>
      <c r="G485" s="18" t="s">
        <v>1290</v>
      </c>
      <c r="H485" s="8" t="s">
        <v>1302</v>
      </c>
      <c r="I485" s="8" t="b">
        <f>COUNTIF(Employees[Employee Name],Employees[[#This Row],[Employee Name]])&gt;1</f>
        <v>0</v>
      </c>
    </row>
    <row r="486" spans="1:9" ht="30" hidden="1" customHeight="1" x14ac:dyDescent="0.3">
      <c r="A486" s="44">
        <f>IF(ISBLANK(Employees[[#This Row],[Employee Name]]),"",A485+1)</f>
        <v>476</v>
      </c>
      <c r="B486" s="8" t="str">
        <f>CONCATENATE(Employees[[#This Row],[Lastname]]," ",Employees[[#This Row],[Firstname]], " ",LEFT(Employees[[#This Row],[Middlename]],1),IF(ISBLANK(Employees[[#This Row],[Middlename]])," ","."))</f>
        <v>NATANAUAN GILBERTO A.</v>
      </c>
      <c r="C486" s="18" t="s">
        <v>1590</v>
      </c>
      <c r="D486" s="18" t="s">
        <v>2307</v>
      </c>
      <c r="E486" s="18" t="s">
        <v>88</v>
      </c>
      <c r="F486" s="18" t="s">
        <v>198</v>
      </c>
      <c r="G486" s="8"/>
      <c r="H486" s="18" t="s">
        <v>2302</v>
      </c>
      <c r="I486" s="8" t="b">
        <f>COUNTIF(Employees[Employee Name],Employees[[#This Row],[Employee Name]])&gt;1</f>
        <v>0</v>
      </c>
    </row>
    <row r="487" spans="1:9" ht="30" hidden="1" customHeight="1" x14ac:dyDescent="0.3">
      <c r="A487" s="44">
        <f>IF(ISBLANK(Employees[[#This Row],[Employee Name]]),"",A486+1)</f>
        <v>477</v>
      </c>
      <c r="B487" s="8" t="str">
        <f>CONCATENATE(Employees[[#This Row],[Lastname]]," ",Employees[[#This Row],[Firstname]], " ",LEFT(Employees[[#This Row],[Middlename]],1),IF(ISBLANK(Employees[[#This Row],[Middlename]])," ","."))</f>
        <v>NATANAUAN MARY JANE G.</v>
      </c>
      <c r="C487" s="8" t="s">
        <v>1590</v>
      </c>
      <c r="D487" s="8" t="s">
        <v>1496</v>
      </c>
      <c r="E487" s="8" t="s">
        <v>1591</v>
      </c>
      <c r="F487" s="8" t="s">
        <v>1290</v>
      </c>
      <c r="G487" s="18" t="s">
        <v>1290</v>
      </c>
      <c r="H487" s="8" t="s">
        <v>199</v>
      </c>
      <c r="I487" s="8" t="b">
        <f>COUNTIF(Employees[Employee Name],Employees[[#This Row],[Employee Name]])&gt;1</f>
        <v>0</v>
      </c>
    </row>
    <row r="488" spans="1:9" ht="30" hidden="1" customHeight="1" x14ac:dyDescent="0.3">
      <c r="A488" s="44">
        <f>IF(ISBLANK(Employees[[#This Row],[Employee Name]]),"",A487+1)</f>
        <v>478</v>
      </c>
      <c r="B488" s="8" t="str">
        <f>CONCATENATE(Employees[[#This Row],[Lastname]]," ",Employees[[#This Row],[Firstname]], " ",LEFT(Employees[[#This Row],[Middlename]],1),IF(ISBLANK(Employees[[#This Row],[Middlename]])," ","."))</f>
        <v>NATANAUAN SENANDO C.</v>
      </c>
      <c r="C488" s="18" t="s">
        <v>1590</v>
      </c>
      <c r="D488" s="18" t="s">
        <v>2295</v>
      </c>
      <c r="E488" s="18" t="s">
        <v>134</v>
      </c>
      <c r="F488" s="18" t="s">
        <v>1290</v>
      </c>
      <c r="G488" s="8"/>
      <c r="H488" s="18" t="s">
        <v>199</v>
      </c>
      <c r="I488" s="8" t="b">
        <f>COUNTIF(Employees[Employee Name],Employees[[#This Row],[Employee Name]])&gt;1</f>
        <v>0</v>
      </c>
    </row>
    <row r="489" spans="1:9" ht="30" hidden="1" customHeight="1" x14ac:dyDescent="0.3">
      <c r="A489" s="44">
        <f>IF(ISBLANK(Employees[[#This Row],[Employee Name]]),"",A488+1)</f>
        <v>479</v>
      </c>
      <c r="B489" s="8" t="str">
        <f>CONCATENATE(Employees[[#This Row],[Lastname]]," ",Employees[[#This Row],[Firstname]], " ",LEFT(Employees[[#This Row],[Middlename]],1),IF(ISBLANK(Employees[[#This Row],[Middlename]])," ","."))</f>
        <v>NAVARRO JOHNA F.</v>
      </c>
      <c r="C489" s="18" t="s">
        <v>253</v>
      </c>
      <c r="D489" s="18" t="s">
        <v>2195</v>
      </c>
      <c r="E489" s="18" t="s">
        <v>237</v>
      </c>
      <c r="F489" s="18" t="s">
        <v>1705</v>
      </c>
      <c r="G489" s="8"/>
      <c r="H489" s="18" t="s">
        <v>2196</v>
      </c>
      <c r="I489" s="8" t="b">
        <f>COUNTIF(Employees[Employee Name],Employees[[#This Row],[Employee Name]])&gt;1</f>
        <v>0</v>
      </c>
    </row>
    <row r="490" spans="1:9" ht="30" hidden="1" customHeight="1" x14ac:dyDescent="0.3">
      <c r="A490" s="44">
        <f>IF(ISBLANK(Employees[[#This Row],[Employee Name]]),"",A489+1)</f>
        <v>480</v>
      </c>
      <c r="B490" s="8" t="str">
        <f>CONCATENATE(Employees[[#This Row],[Lastname]]," ",Employees[[#This Row],[Firstname]], " ",LEFT(Employees[[#This Row],[Middlename]],1),IF(ISBLANK(Employees[[#This Row],[Middlename]])," ","."))</f>
        <v>NAVARRO RITA A.</v>
      </c>
      <c r="C490" s="8" t="s">
        <v>253</v>
      </c>
      <c r="D490" s="8" t="s">
        <v>254</v>
      </c>
      <c r="E490" s="8" t="s">
        <v>1592</v>
      </c>
      <c r="F490" s="8" t="s">
        <v>198</v>
      </c>
      <c r="G490" s="18" t="s">
        <v>1997</v>
      </c>
      <c r="H490" s="8" t="s">
        <v>1065</v>
      </c>
      <c r="I490" s="8" t="b">
        <f>COUNTIF(Employees[Employee Name],Employees[[#This Row],[Employee Name]])&gt;1</f>
        <v>0</v>
      </c>
    </row>
    <row r="491" spans="1:9" ht="30" hidden="1" customHeight="1" x14ac:dyDescent="0.3">
      <c r="A491" s="44">
        <f>IF(ISBLANK(Employees[[#This Row],[Employee Name]]),"",A490+1)</f>
        <v>481</v>
      </c>
      <c r="B491" s="8" t="str">
        <f>CONCATENATE(Employees[[#This Row],[Lastname]]," ",Employees[[#This Row],[Firstname]], " ",LEFT(Employees[[#This Row],[Middlename]],1),IF(ISBLANK(Employees[[#This Row],[Middlename]])," ","."))</f>
        <v>NELSON CATHERINE L.</v>
      </c>
      <c r="C491" s="8" t="s">
        <v>1331</v>
      </c>
      <c r="D491" s="8" t="s">
        <v>1163</v>
      </c>
      <c r="E491" s="8" t="s">
        <v>234</v>
      </c>
      <c r="F491" s="8" t="s">
        <v>1332</v>
      </c>
      <c r="G491" s="18" t="s">
        <v>1997</v>
      </c>
      <c r="H491" s="8" t="s">
        <v>135</v>
      </c>
      <c r="I491" s="8" t="b">
        <f>COUNTIF(Employees[Employee Name],Employees[[#This Row],[Employee Name]])&gt;1</f>
        <v>0</v>
      </c>
    </row>
    <row r="492" spans="1:9" ht="30" hidden="1" customHeight="1" x14ac:dyDescent="0.3">
      <c r="A492" s="44">
        <f>IF(ISBLANK(Employees[[#This Row],[Employee Name]]),"",A491+1)</f>
        <v>482</v>
      </c>
      <c r="B492" s="8" t="str">
        <f>CONCATENATE(Employees[[#This Row],[Lastname]]," ",Employees[[#This Row],[Firstname]], " ",LEFT(Employees[[#This Row],[Middlename]],1),IF(ISBLANK(Employees[[#This Row],[Middlename]])," ","."))</f>
        <v>NIBAY ELEONOR E.</v>
      </c>
      <c r="C492" s="8" t="s">
        <v>1538</v>
      </c>
      <c r="D492" s="8" t="s">
        <v>1593</v>
      </c>
      <c r="E492" s="8" t="s">
        <v>1594</v>
      </c>
      <c r="F492" s="8" t="s">
        <v>1290</v>
      </c>
      <c r="G492" s="18" t="s">
        <v>1290</v>
      </c>
      <c r="H492" s="8" t="s">
        <v>135</v>
      </c>
      <c r="I492" s="8" t="b">
        <f>COUNTIF(Employees[Employee Name],Employees[[#This Row],[Employee Name]])&gt;1</f>
        <v>0</v>
      </c>
    </row>
    <row r="493" spans="1:9" ht="30" hidden="1" customHeight="1" x14ac:dyDescent="0.3">
      <c r="A493" s="44">
        <f>IF(ISBLANK(Employees[[#This Row],[Employee Name]]),"",A492+1)</f>
        <v>483</v>
      </c>
      <c r="B493" s="8" t="str">
        <f>CONCATENATE(Employees[[#This Row],[Lastname]]," ",Employees[[#This Row],[Firstname]], " ",LEFT(Employees[[#This Row],[Middlename]],1),IF(ISBLANK(Employees[[#This Row],[Middlename]])," ","."))</f>
        <v>NOVICIO PERLITA G.</v>
      </c>
      <c r="C493" s="8" t="s">
        <v>324</v>
      </c>
      <c r="D493" s="8" t="s">
        <v>325</v>
      </c>
      <c r="E493" s="8" t="s">
        <v>166</v>
      </c>
      <c r="F493" s="8" t="s">
        <v>170</v>
      </c>
      <c r="G493" s="18" t="s">
        <v>1997</v>
      </c>
      <c r="H493" s="8" t="s">
        <v>326</v>
      </c>
      <c r="I493" s="8" t="b">
        <f>COUNTIF(Employees[Employee Name],Employees[[#This Row],[Employee Name]])&gt;1</f>
        <v>0</v>
      </c>
    </row>
    <row r="494" spans="1:9" ht="30" hidden="1" customHeight="1" x14ac:dyDescent="0.3">
      <c r="A494" s="44">
        <f>IF(ISBLANK(Employees[[#This Row],[Employee Name]]),"",A493+1)</f>
        <v>484</v>
      </c>
      <c r="B494" s="8" t="str">
        <f>CONCATENATE(Employees[[#This Row],[Lastname]]," ",Employees[[#This Row],[Firstname]], " ",LEFT(Employees[[#This Row],[Middlename]],1),IF(ISBLANK(Employees[[#This Row],[Middlename]])," ","."))</f>
        <v>NUESTRO RICA MAY G.</v>
      </c>
      <c r="C494" s="8" t="s">
        <v>1595</v>
      </c>
      <c r="D494" s="8" t="s">
        <v>1596</v>
      </c>
      <c r="E494" s="8" t="s">
        <v>166</v>
      </c>
      <c r="F494" s="8" t="s">
        <v>1290</v>
      </c>
      <c r="G494" s="18" t="s">
        <v>1290</v>
      </c>
      <c r="H494" s="8" t="s">
        <v>1724</v>
      </c>
      <c r="I494" s="8" t="b">
        <f>COUNTIF(Employees[Employee Name],Employees[[#This Row],[Employee Name]])&gt;1</f>
        <v>0</v>
      </c>
    </row>
    <row r="495" spans="1:9" ht="30" hidden="1" customHeight="1" x14ac:dyDescent="0.3">
      <c r="A495" s="44">
        <f>IF(ISBLANK(Employees[[#This Row],[Employee Name]]),"",A494+1)</f>
        <v>485</v>
      </c>
      <c r="B495" s="8" t="str">
        <f>CONCATENATE(Employees[[#This Row],[Lastname]]," ",Employees[[#This Row],[Firstname]], " ",LEFT(Employees[[#This Row],[Middlename]],1),IF(ISBLANK(Employees[[#This Row],[Middlename]])," ","."))</f>
        <v>NUÑEZ RUBEN JR J.</v>
      </c>
      <c r="C495" s="8" t="s">
        <v>1597</v>
      </c>
      <c r="D495" s="8" t="s">
        <v>1598</v>
      </c>
      <c r="E495" s="8" t="s">
        <v>1599</v>
      </c>
      <c r="F495" s="8" t="s">
        <v>1705</v>
      </c>
      <c r="G495" s="18" t="s">
        <v>1705</v>
      </c>
      <c r="H495" s="8" t="s">
        <v>1706</v>
      </c>
      <c r="I495" s="8" t="b">
        <f>COUNTIF(Employees[Employee Name],Employees[[#This Row],[Employee Name]])&gt;1</f>
        <v>0</v>
      </c>
    </row>
    <row r="496" spans="1:9" ht="30" hidden="1" customHeight="1" x14ac:dyDescent="0.3">
      <c r="A496" s="44">
        <f>A494+1</f>
        <v>485</v>
      </c>
      <c r="B496" s="8" t="str">
        <f>CONCATENATE(Employees[[#This Row],[Lastname]]," ",Employees[[#This Row],[Firstname]], " ",LEFT(Employees[[#This Row],[Middlename]],1),IF(ISBLANK(Employees[[#This Row],[Middlename]])," ","."))</f>
        <v>OLIGARIO ARLYN MAE C.</v>
      </c>
      <c r="C496" s="18" t="s">
        <v>2415</v>
      </c>
      <c r="D496" s="18" t="s">
        <v>2416</v>
      </c>
      <c r="E496" s="18" t="s">
        <v>2417</v>
      </c>
      <c r="F496" s="18" t="s">
        <v>2418</v>
      </c>
      <c r="G496" s="18"/>
      <c r="H496" s="18" t="s">
        <v>2283</v>
      </c>
      <c r="I496" s="8" t="b">
        <f>COUNTIF(Employees[Employee Name],Employees[[#This Row],[Employee Name]])&gt;1</f>
        <v>0</v>
      </c>
    </row>
    <row r="497" spans="1:9" ht="30" hidden="1" customHeight="1" x14ac:dyDescent="0.3">
      <c r="A497" s="44">
        <f>IF(ISBLANK(Employees[[#This Row],[Employee Name]]),"",A495+1)</f>
        <v>486</v>
      </c>
      <c r="B497" s="8" t="str">
        <f>CONCATENATE(Employees[[#This Row],[Lastname]]," ",Employees[[#This Row],[Firstname]], " ",LEFT(Employees[[#This Row],[Middlename]],1),IF(ISBLANK(Employees[[#This Row],[Middlename]])," ","."))</f>
        <v>OBINA APOLINARIO B.</v>
      </c>
      <c r="C497" s="8" t="s">
        <v>1600</v>
      </c>
      <c r="D497" s="8" t="s">
        <v>1601</v>
      </c>
      <c r="E497" s="8" t="s">
        <v>1602</v>
      </c>
      <c r="F497" s="8" t="s">
        <v>1290</v>
      </c>
      <c r="G497" s="18" t="s">
        <v>1290</v>
      </c>
      <c r="H497" s="8" t="s">
        <v>289</v>
      </c>
      <c r="I497" s="8" t="b">
        <f>COUNTIF(Employees[Employee Name],Employees[[#This Row],[Employee Name]])&gt;1</f>
        <v>0</v>
      </c>
    </row>
    <row r="498" spans="1:9" ht="30" hidden="1" customHeight="1" x14ac:dyDescent="0.3">
      <c r="A498" s="44">
        <f>IF(ISBLANK(Employees[[#This Row],[Employee Name]]),"",A497+1)</f>
        <v>487</v>
      </c>
      <c r="B498" s="8" t="str">
        <f>CONCATENATE(Employees[[#This Row],[Lastname]]," ",Employees[[#This Row],[Firstname]], " ",LEFT(Employees[[#This Row],[Middlename]],1),IF(ISBLANK(Employees[[#This Row],[Middlename]])," ","."))</f>
        <v xml:space="preserve">OBINA JAIME  </v>
      </c>
      <c r="C498" s="8" t="s">
        <v>1600</v>
      </c>
      <c r="D498" s="8" t="s">
        <v>1368</v>
      </c>
      <c r="E498" s="8"/>
      <c r="F498" s="8" t="s">
        <v>1290</v>
      </c>
      <c r="G498" s="18" t="s">
        <v>1290</v>
      </c>
      <c r="H498" s="8" t="s">
        <v>289</v>
      </c>
      <c r="I498" s="8" t="b">
        <f>COUNTIF(Employees[Employee Name],Employees[[#This Row],[Employee Name]])&gt;1</f>
        <v>0</v>
      </c>
    </row>
    <row r="499" spans="1:9" ht="30" hidden="1" customHeight="1" x14ac:dyDescent="0.3">
      <c r="A499" s="44">
        <f>IF(ISBLANK(Employees[[#This Row],[Employee Name]]),"",A498+1)</f>
        <v>488</v>
      </c>
      <c r="B499" s="8" t="str">
        <f>CONCATENATE(Employees[[#This Row],[Lastname]]," ",Employees[[#This Row],[Firstname]], " ",LEFT(Employees[[#This Row],[Middlename]],1),IF(ISBLANK(Employees[[#This Row],[Middlename]])," ","."))</f>
        <v>OCAMPO EDRALYN B.</v>
      </c>
      <c r="C499" s="18" t="s">
        <v>838</v>
      </c>
      <c r="D499" s="18" t="s">
        <v>2015</v>
      </c>
      <c r="E499" s="18" t="s">
        <v>2016</v>
      </c>
      <c r="F499" s="18" t="s">
        <v>312</v>
      </c>
      <c r="G499" s="18" t="s">
        <v>1997</v>
      </c>
      <c r="H499" s="18" t="s">
        <v>89</v>
      </c>
      <c r="I499" s="8" t="b">
        <f>COUNTIF(Employees[Employee Name],Employees[[#This Row],[Employee Name]])&gt;1</f>
        <v>0</v>
      </c>
    </row>
    <row r="500" spans="1:9" ht="30" hidden="1" customHeight="1" x14ac:dyDescent="0.3">
      <c r="A500" s="44">
        <f>IF(ISBLANK(Employees[[#This Row],[Employee Name]]),"",A499+1)</f>
        <v>489</v>
      </c>
      <c r="B500" s="8" t="str">
        <f>CONCATENATE(Employees[[#This Row],[Lastname]]," ",Employees[[#This Row],[Firstname]], " ",LEFT(Employees[[#This Row],[Middlename]],1),IF(ISBLANK(Employees[[#This Row],[Middlename]])," ","."))</f>
        <v>OCAMPO MERLINDA R.</v>
      </c>
      <c r="C500" s="8" t="s">
        <v>838</v>
      </c>
      <c r="D500" s="8" t="s">
        <v>1603</v>
      </c>
      <c r="E500" s="8" t="s">
        <v>154</v>
      </c>
      <c r="F500" s="8" t="s">
        <v>1290</v>
      </c>
      <c r="G500" s="18" t="s">
        <v>1290</v>
      </c>
      <c r="H500" s="8" t="s">
        <v>97</v>
      </c>
      <c r="I500" s="8" t="b">
        <f>COUNTIF(Employees[Employee Name],Employees[[#This Row],[Employee Name]])&gt;1</f>
        <v>0</v>
      </c>
    </row>
    <row r="501" spans="1:9" ht="30" hidden="1" customHeight="1" x14ac:dyDescent="0.3">
      <c r="A501" s="44">
        <f>IF(ISBLANK(Employees[[#This Row],[Employee Name]]),"",A500+1)</f>
        <v>490</v>
      </c>
      <c r="B501" s="8" t="str">
        <f>CONCATENATE(Employees[[#This Row],[Lastname]]," ",Employees[[#This Row],[Firstname]], " ",LEFT(Employees[[#This Row],[Middlename]],1),IF(ISBLANK(Employees[[#This Row],[Middlename]])," ","."))</f>
        <v>OCAMPO NOVELYN U.</v>
      </c>
      <c r="C501" s="8" t="s">
        <v>838</v>
      </c>
      <c r="D501" s="8" t="s">
        <v>1604</v>
      </c>
      <c r="E501" s="8" t="s">
        <v>1605</v>
      </c>
      <c r="F501" s="8" t="s">
        <v>1290</v>
      </c>
      <c r="G501" s="18" t="s">
        <v>1290</v>
      </c>
      <c r="H501" s="8" t="s">
        <v>213</v>
      </c>
      <c r="I501" s="8" t="b">
        <f>COUNTIF(Employees[Employee Name],Employees[[#This Row],[Employee Name]])&gt;1</f>
        <v>0</v>
      </c>
    </row>
    <row r="502" spans="1:9" ht="30" hidden="1" customHeight="1" x14ac:dyDescent="0.3">
      <c r="A502" s="44">
        <f>IF(ISBLANK(Employees[[#This Row],[Employee Name]]),"",A501+1)</f>
        <v>491</v>
      </c>
      <c r="B502" s="8" t="str">
        <f>CONCATENATE(Employees[[#This Row],[Lastname]]," ",Employees[[#This Row],[Firstname]], " ",LEFT(Employees[[#This Row],[Middlename]],1),IF(ISBLANK(Employees[[#This Row],[Middlename]])," ","."))</f>
        <v>OCAMPO ORLANDO R.</v>
      </c>
      <c r="C502" s="8" t="s">
        <v>838</v>
      </c>
      <c r="D502" s="8" t="s">
        <v>839</v>
      </c>
      <c r="E502" s="8" t="s">
        <v>330</v>
      </c>
      <c r="F502" s="8" t="s">
        <v>198</v>
      </c>
      <c r="G502" s="18" t="s">
        <v>1997</v>
      </c>
      <c r="H502" s="8" t="s">
        <v>271</v>
      </c>
      <c r="I502" s="8" t="b">
        <f>COUNTIF(Employees[Employee Name],Employees[[#This Row],[Employee Name]])&gt;1</f>
        <v>0</v>
      </c>
    </row>
    <row r="503" spans="1:9" ht="30" hidden="1" customHeight="1" x14ac:dyDescent="0.3">
      <c r="A503" s="44">
        <f>IF(ISBLANK(Employees[[#This Row],[Employee Name]]),"",A502+1)</f>
        <v>492</v>
      </c>
      <c r="B503" s="8" t="str">
        <f>CONCATENATE(Employees[[#This Row],[Lastname]]," ",Employees[[#This Row],[Firstname]], " ",LEFT(Employees[[#This Row],[Middlename]],1),IF(ISBLANK(Employees[[#This Row],[Middlename]])," ","."))</f>
        <v>OLARTE GREATCHEL B.</v>
      </c>
      <c r="C503" s="8" t="s">
        <v>437</v>
      </c>
      <c r="D503" s="8" t="s">
        <v>438</v>
      </c>
      <c r="E503" s="8" t="s">
        <v>145</v>
      </c>
      <c r="F503" s="8" t="s">
        <v>174</v>
      </c>
      <c r="G503" s="18" t="s">
        <v>1997</v>
      </c>
      <c r="H503" s="8" t="s">
        <v>439</v>
      </c>
      <c r="I503" s="8" t="b">
        <f>COUNTIF(Employees[Employee Name],Employees[[#This Row],[Employee Name]])&gt;1</f>
        <v>0</v>
      </c>
    </row>
    <row r="504" spans="1:9" ht="30" hidden="1" customHeight="1" x14ac:dyDescent="0.3">
      <c r="A504" s="44">
        <f>IF(ISBLANK(Employees[[#This Row],[Employee Name]]),"",A503+1)</f>
        <v>493</v>
      </c>
      <c r="B504" s="8" t="str">
        <f>CONCATENATE(Employees[[#This Row],[Lastname]]," ",Employees[[#This Row],[Firstname]], " ",LEFT(Employees[[#This Row],[Middlename]],1),IF(ISBLANK(Employees[[#This Row],[Middlename]])," ","."))</f>
        <v>OLAZO LIZA E.</v>
      </c>
      <c r="C504" s="8" t="s">
        <v>1606</v>
      </c>
      <c r="D504" s="8" t="s">
        <v>1607</v>
      </c>
      <c r="E504" s="8" t="s">
        <v>378</v>
      </c>
      <c r="F504" s="8" t="s">
        <v>1705</v>
      </c>
      <c r="G504" s="18" t="s">
        <v>1705</v>
      </c>
      <c r="H504" s="8" t="s">
        <v>436</v>
      </c>
      <c r="I504" s="8" t="b">
        <f>COUNTIF(Employees[Employee Name],Employees[[#This Row],[Employee Name]])&gt;1</f>
        <v>0</v>
      </c>
    </row>
    <row r="505" spans="1:9" ht="30" hidden="1" customHeight="1" x14ac:dyDescent="0.3">
      <c r="A505" s="44">
        <f>IF(ISBLANK(Employees[[#This Row],[Employee Name]]),"",A504+1)</f>
        <v>494</v>
      </c>
      <c r="B505" s="8" t="str">
        <f>CONCATENATE(Employees[[#This Row],[Lastname]]," ",Employees[[#This Row],[Firstname]], " ",LEFT(Employees[[#This Row],[Middlename]],1),IF(ISBLANK(Employees[[#This Row],[Middlename]])," ","."))</f>
        <v>OLEGARIO LEONARD ERIC B.</v>
      </c>
      <c r="C505" s="8" t="s">
        <v>370</v>
      </c>
      <c r="D505" s="8" t="s">
        <v>1000</v>
      </c>
      <c r="E505" s="8" t="s">
        <v>145</v>
      </c>
      <c r="F505" s="8" t="s">
        <v>1001</v>
      </c>
      <c r="G505" s="18" t="s">
        <v>1997</v>
      </c>
      <c r="H505" s="8" t="s">
        <v>271</v>
      </c>
      <c r="I505" s="8" t="b">
        <f>COUNTIF(Employees[Employee Name],Employees[[#This Row],[Employee Name]])&gt;1</f>
        <v>0</v>
      </c>
    </row>
    <row r="506" spans="1:9" ht="30" hidden="1" customHeight="1" x14ac:dyDescent="0.3">
      <c r="A506" s="44">
        <f>IF(ISBLANK(Employees[[#This Row],[Employee Name]]),"",A505+1)</f>
        <v>495</v>
      </c>
      <c r="B506" s="8" t="str">
        <f>CONCATENATE(Employees[[#This Row],[Lastname]]," ",Employees[[#This Row],[Firstname]], " ",LEFT(Employees[[#This Row],[Middlename]],1),IF(ISBLANK(Employees[[#This Row],[Middlename]])," ","."))</f>
        <v>OLEGARIO NENITA A.</v>
      </c>
      <c r="C506" s="8" t="s">
        <v>370</v>
      </c>
      <c r="D506" s="8" t="s">
        <v>368</v>
      </c>
      <c r="E506" s="8" t="s">
        <v>88</v>
      </c>
      <c r="F506" s="8" t="s">
        <v>125</v>
      </c>
      <c r="G506" s="18" t="s">
        <v>1997</v>
      </c>
      <c r="H506" s="8" t="s">
        <v>369</v>
      </c>
      <c r="I506" s="8" t="b">
        <f>COUNTIF(Employees[Employee Name],Employees[[#This Row],[Employee Name]])&gt;1</f>
        <v>0</v>
      </c>
    </row>
    <row r="507" spans="1:9" ht="30" hidden="1" customHeight="1" x14ac:dyDescent="0.3">
      <c r="A507" s="44">
        <f>IF(ISBLANK(Employees[[#This Row],[Employee Name]]),"",A506+1)</f>
        <v>496</v>
      </c>
      <c r="B507" s="8" t="str">
        <f>CONCATENATE(Employees[[#This Row],[Lastname]]," ",Employees[[#This Row],[Firstname]], " ",LEFT(Employees[[#This Row],[Middlename]],1),IF(ISBLANK(Employees[[#This Row],[Middlename]])," ","."))</f>
        <v>OLEGARIO TEOFISTA B.</v>
      </c>
      <c r="C507" s="8" t="s">
        <v>370</v>
      </c>
      <c r="D507" s="8" t="s">
        <v>1079</v>
      </c>
      <c r="E507" s="8" t="s">
        <v>342</v>
      </c>
      <c r="F507" s="8" t="s">
        <v>414</v>
      </c>
      <c r="G507" s="8" t="s">
        <v>1997</v>
      </c>
      <c r="H507" s="8" t="s">
        <v>103</v>
      </c>
      <c r="I507" s="8" t="b">
        <f>COUNTIF(Employees[Employee Name],Employees[[#This Row],[Employee Name]])&gt;1</f>
        <v>0</v>
      </c>
    </row>
    <row r="508" spans="1:9" ht="30" hidden="1" customHeight="1" x14ac:dyDescent="0.3">
      <c r="A508" s="44">
        <f>IF(ISBLANK(Employees[[#This Row],[Employee Name]]),"",A507+1)</f>
        <v>497</v>
      </c>
      <c r="B508" s="8" t="str">
        <f>CONCATENATE(Employees[[#This Row],[Lastname]]," ",Employees[[#This Row],[Firstname]], " ",LEFT(Employees[[#This Row],[Middlename]],1),IF(ISBLANK(Employees[[#This Row],[Middlename]])," ","."))</f>
        <v>OLIMPO SHARIE MAE M.</v>
      </c>
      <c r="C508" s="18" t="s">
        <v>2065</v>
      </c>
      <c r="D508" s="18" t="s">
        <v>2066</v>
      </c>
      <c r="E508" s="18" t="s">
        <v>84</v>
      </c>
      <c r="F508" s="18" t="s">
        <v>1041</v>
      </c>
      <c r="G508" s="8"/>
      <c r="H508" s="18" t="s">
        <v>2054</v>
      </c>
      <c r="I508" s="8" t="b">
        <f>COUNTIF(Employees[Employee Name],Employees[[#This Row],[Employee Name]])&gt;1</f>
        <v>0</v>
      </c>
    </row>
    <row r="509" spans="1:9" ht="30" hidden="1" customHeight="1" x14ac:dyDescent="0.3">
      <c r="A509" s="44">
        <f>IF(ISBLANK(Employees[[#This Row],[Employee Name]]),"",A508+1)</f>
        <v>498</v>
      </c>
      <c r="B509" s="8" t="str">
        <f>CONCATENATE(Employees[[#This Row],[Lastname]]," ",Employees[[#This Row],[Firstname]], " ",LEFT(Employees[[#This Row],[Middlename]],1),IF(ISBLANK(Employees[[#This Row],[Middlename]])," ","."))</f>
        <v>OLINO PRECIOSA A.</v>
      </c>
      <c r="C509" s="8" t="s">
        <v>992</v>
      </c>
      <c r="D509" s="8" t="s">
        <v>993</v>
      </c>
      <c r="E509" s="8" t="s">
        <v>994</v>
      </c>
      <c r="F509" s="8" t="s">
        <v>198</v>
      </c>
      <c r="G509" s="18" t="s">
        <v>1997</v>
      </c>
      <c r="H509" s="8" t="s">
        <v>209</v>
      </c>
      <c r="I509" s="8" t="b">
        <f>COUNTIF(Employees[Employee Name],Employees[[#This Row],[Employee Name]])&gt;1</f>
        <v>0</v>
      </c>
    </row>
    <row r="510" spans="1:9" ht="30" hidden="1" customHeight="1" x14ac:dyDescent="0.3">
      <c r="A510" s="44">
        <f>IF(ISBLANK(Employees[[#This Row],[Employee Name]]),"",A509+1)</f>
        <v>499</v>
      </c>
      <c r="B510" s="8" t="str">
        <f>CONCATENATE(Employees[[#This Row],[Lastname]]," ",Employees[[#This Row],[Firstname]], " ",LEFT(Employees[[#This Row],[Middlename]],1),IF(ISBLANK(Employees[[#This Row],[Middlename]])," ","."))</f>
        <v>OLIVAR MARINA B.</v>
      </c>
      <c r="C510" s="8" t="s">
        <v>492</v>
      </c>
      <c r="D510" s="8" t="s">
        <v>493</v>
      </c>
      <c r="E510" s="8" t="s">
        <v>145</v>
      </c>
      <c r="F510" s="8" t="s">
        <v>125</v>
      </c>
      <c r="G510" s="18" t="s">
        <v>1997</v>
      </c>
      <c r="H510" s="8" t="s">
        <v>481</v>
      </c>
      <c r="I510" s="8" t="b">
        <f>COUNTIF(Employees[Employee Name],Employees[[#This Row],[Employee Name]])&gt;1</f>
        <v>0</v>
      </c>
    </row>
    <row r="511" spans="1:9" ht="30" hidden="1" customHeight="1" x14ac:dyDescent="0.3">
      <c r="A511" s="44">
        <f>IF(ISBLANK(Employees[[#This Row],[Employee Name]]),"",A510+1)</f>
        <v>500</v>
      </c>
      <c r="B511" s="8" t="str">
        <f>CONCATENATE(Employees[[#This Row],[Lastname]]," ",Employees[[#This Row],[Firstname]], " ",LEFT(Employees[[#This Row],[Middlename]],1),IF(ISBLANK(Employees[[#This Row],[Middlename]])," ","."))</f>
        <v>OPO CONEY V.</v>
      </c>
      <c r="C511" s="8" t="s">
        <v>1587</v>
      </c>
      <c r="D511" s="8" t="s">
        <v>1608</v>
      </c>
      <c r="E511" s="8" t="s">
        <v>723</v>
      </c>
      <c r="F511" s="8" t="s">
        <v>1290</v>
      </c>
      <c r="G511" s="18" t="s">
        <v>1290</v>
      </c>
      <c r="H511" s="8" t="s">
        <v>1725</v>
      </c>
      <c r="I511" s="8" t="b">
        <f>COUNTIF(Employees[Employee Name],Employees[[#This Row],[Employee Name]])&gt;1</f>
        <v>0</v>
      </c>
    </row>
    <row r="512" spans="1:9" ht="30" hidden="1" customHeight="1" x14ac:dyDescent="0.3">
      <c r="A512" s="44">
        <f>IF(ISBLANK(Employees[[#This Row],[Employee Name]]),"",A511+1)</f>
        <v>501</v>
      </c>
      <c r="B512" s="8" t="str">
        <f>CONCATENATE(Employees[[#This Row],[Lastname]]," ",Employees[[#This Row],[Firstname]], " ",LEFT(Employees[[#This Row],[Middlename]],1),IF(ISBLANK(Employees[[#This Row],[Middlename]])," ","."))</f>
        <v>OPO CORAZON R.</v>
      </c>
      <c r="C512" s="18" t="s">
        <v>1587</v>
      </c>
      <c r="D512" s="18" t="s">
        <v>1440</v>
      </c>
      <c r="E512" s="18" t="s">
        <v>330</v>
      </c>
      <c r="F512" s="18" t="s">
        <v>1290</v>
      </c>
      <c r="G512" s="8"/>
      <c r="H512" s="18" t="s">
        <v>199</v>
      </c>
      <c r="I512" s="8" t="b">
        <f>COUNTIF(Employees[Employee Name],Employees[[#This Row],[Employee Name]])&gt;1</f>
        <v>0</v>
      </c>
    </row>
    <row r="513" spans="1:9" ht="30" hidden="1" customHeight="1" x14ac:dyDescent="0.3">
      <c r="A513" s="44">
        <f>IF(ISBLANK(Employees[[#This Row],[Employee Name]]),"",A512+1)</f>
        <v>502</v>
      </c>
      <c r="B513" s="8" t="str">
        <f>CONCATENATE(Employees[[#This Row],[Lastname]]," ",Employees[[#This Row],[Firstname]], " ",LEFT(Employees[[#This Row],[Middlename]],1),IF(ISBLANK(Employees[[#This Row],[Middlename]])," ","."))</f>
        <v>ORSAL MARK LESTER B.</v>
      </c>
      <c r="C513" s="8" t="s">
        <v>1101</v>
      </c>
      <c r="D513" s="8" t="s">
        <v>1102</v>
      </c>
      <c r="E513" s="8" t="s">
        <v>815</v>
      </c>
      <c r="F513" s="8" t="s">
        <v>198</v>
      </c>
      <c r="G513" s="18" t="s">
        <v>1997</v>
      </c>
      <c r="H513" s="8" t="s">
        <v>141</v>
      </c>
      <c r="I513" s="8" t="b">
        <f>COUNTIF(Employees[Employee Name],Employees[[#This Row],[Employee Name]])&gt;1</f>
        <v>0</v>
      </c>
    </row>
    <row r="514" spans="1:9" ht="30" hidden="1" customHeight="1" x14ac:dyDescent="0.3">
      <c r="A514" s="44">
        <f>IF(ISBLANK(Employees[[#This Row],[Employee Name]]),"",A513+1)</f>
        <v>503</v>
      </c>
      <c r="B514" s="8" t="str">
        <f>CONCATENATE(Employees[[#This Row],[Lastname]]," ",Employees[[#This Row],[Firstname]], " ",LEFT(Employees[[#This Row],[Middlename]],1),IF(ISBLANK(Employees[[#This Row],[Middlename]])," ","."))</f>
        <v>ORTEGA RODEL R.</v>
      </c>
      <c r="C514" s="18" t="s">
        <v>1497</v>
      </c>
      <c r="D514" s="18" t="s">
        <v>2304</v>
      </c>
      <c r="E514" s="18" t="s">
        <v>330</v>
      </c>
      <c r="F514" s="18" t="s">
        <v>2220</v>
      </c>
      <c r="G514" s="8"/>
      <c r="H514" s="18" t="s">
        <v>2075</v>
      </c>
      <c r="I514" s="8" t="b">
        <f>COUNTIF(Employees[Employee Name],Employees[[#This Row],[Employee Name]])&gt;1</f>
        <v>0</v>
      </c>
    </row>
    <row r="515" spans="1:9" ht="30" hidden="1" customHeight="1" x14ac:dyDescent="0.3">
      <c r="A515" s="44">
        <f>IF(ISBLANK(Employees[[#This Row],[Employee Name]]),"",A514+1)</f>
        <v>504</v>
      </c>
      <c r="B515" s="8" t="str">
        <f>CONCATENATE(Employees[[#This Row],[Lastname]]," ",Employees[[#This Row],[Firstname]], " ",LEFT(Employees[[#This Row],[Middlename]],1),IF(ISBLANK(Employees[[#This Row],[Middlename]])," ","."))</f>
        <v>ORTIZ TRINIDAD D.</v>
      </c>
      <c r="C515" s="8" t="s">
        <v>531</v>
      </c>
      <c r="D515" s="8" t="s">
        <v>532</v>
      </c>
      <c r="E515" s="8" t="s">
        <v>533</v>
      </c>
      <c r="F515" s="8" t="s">
        <v>125</v>
      </c>
      <c r="G515" s="18" t="s">
        <v>1997</v>
      </c>
      <c r="H515" s="8" t="s">
        <v>209</v>
      </c>
      <c r="I515" s="8" t="b">
        <f>COUNTIF(Employees[Employee Name],Employees[[#This Row],[Employee Name]])&gt;1</f>
        <v>0</v>
      </c>
    </row>
    <row r="516" spans="1:9" ht="30" hidden="1" customHeight="1" x14ac:dyDescent="0.3">
      <c r="A516" s="44">
        <f>IF(ISBLANK(Employees[[#This Row],[Employee Name]]),"",A515+1)</f>
        <v>505</v>
      </c>
      <c r="B516" s="8" t="str">
        <f>CONCATENATE(Employees[[#This Row],[Lastname]]," ",Employees[[#This Row],[Firstname]], " ",LEFT(Employees[[#This Row],[Middlename]],1),IF(ISBLANK(Employees[[#This Row],[Middlename]])," ","."))</f>
        <v>OSTONAL IVY S.</v>
      </c>
      <c r="C516" s="8" t="s">
        <v>1024</v>
      </c>
      <c r="D516" s="8" t="s">
        <v>774</v>
      </c>
      <c r="E516" s="8" t="s">
        <v>773</v>
      </c>
      <c r="F516" s="8" t="s">
        <v>96</v>
      </c>
      <c r="G516" s="8" t="s">
        <v>1997</v>
      </c>
      <c r="H516" s="8" t="s">
        <v>97</v>
      </c>
      <c r="I516" s="8" t="b">
        <f>COUNTIF(Employees[Employee Name],Employees[[#This Row],[Employee Name]])&gt;1</f>
        <v>0</v>
      </c>
    </row>
    <row r="517" spans="1:9" ht="30" hidden="1" customHeight="1" x14ac:dyDescent="0.3">
      <c r="A517" s="44">
        <f>IF(ISBLANK(Employees[[#This Row],[Employee Name]]),"",A516+1)</f>
        <v>506</v>
      </c>
      <c r="B517" s="8" t="str">
        <f>CONCATENATE(Employees[[#This Row],[Lastname]]," ",Employees[[#This Row],[Firstname]], " ",LEFT(Employees[[#This Row],[Middlename]],1),IF(ISBLANK(Employees[[#This Row],[Middlename]])," ","."))</f>
        <v xml:space="preserve">OTACAN JAY  </v>
      </c>
      <c r="C517" s="8" t="s">
        <v>1609</v>
      </c>
      <c r="D517" s="8" t="s">
        <v>1610</v>
      </c>
      <c r="E517" s="8"/>
      <c r="F517" s="8" t="s">
        <v>1290</v>
      </c>
      <c r="G517" s="18" t="s">
        <v>1290</v>
      </c>
      <c r="H517" s="8" t="s">
        <v>289</v>
      </c>
      <c r="I517" s="8" t="b">
        <f>COUNTIF(Employees[Employee Name],Employees[[#This Row],[Employee Name]])&gt;1</f>
        <v>0</v>
      </c>
    </row>
    <row r="518" spans="1:9" ht="30" hidden="1" customHeight="1" x14ac:dyDescent="0.3">
      <c r="A518" s="44">
        <f>IF(ISBLANK(Employees[[#This Row],[Employee Name]]),"",A517+1)</f>
        <v>507</v>
      </c>
      <c r="B518" s="8" t="str">
        <f>CONCATENATE(Employees[[#This Row],[Lastname]]," ",Employees[[#This Row],[Firstname]], " ",LEFT(Employees[[#This Row],[Middlename]],1),IF(ISBLANK(Employees[[#This Row],[Middlename]])," ","."))</f>
        <v>PADILLA JANE Z.</v>
      </c>
      <c r="C518" s="8" t="s">
        <v>1611</v>
      </c>
      <c r="D518" s="8" t="s">
        <v>911</v>
      </c>
      <c r="E518" s="8" t="s">
        <v>1612</v>
      </c>
      <c r="F518" s="8" t="s">
        <v>1726</v>
      </c>
      <c r="G518" s="18" t="s">
        <v>1997</v>
      </c>
      <c r="H518" s="8" t="s">
        <v>141</v>
      </c>
      <c r="I518" s="8" t="b">
        <f>COUNTIF(Employees[Employee Name],Employees[[#This Row],[Employee Name]])&gt;1</f>
        <v>0</v>
      </c>
    </row>
    <row r="519" spans="1:9" ht="30" hidden="1" customHeight="1" x14ac:dyDescent="0.3">
      <c r="A519" s="44">
        <f>IF(ISBLANK(Employees[[#This Row],[Employee Name]]),"",A518+1)</f>
        <v>508</v>
      </c>
      <c r="B519" s="8" t="str">
        <f>CONCATENATE(Employees[[#This Row],[Lastname]]," ",Employees[[#This Row],[Firstname]], " ",LEFT(Employees[[#This Row],[Middlename]],1),IF(ISBLANK(Employees[[#This Row],[Middlename]])," ","."))</f>
        <v>PAGLINAWAN JESSIE M.</v>
      </c>
      <c r="C519" s="8" t="s">
        <v>1613</v>
      </c>
      <c r="D519" s="8" t="s">
        <v>1614</v>
      </c>
      <c r="E519" s="8" t="s">
        <v>84</v>
      </c>
      <c r="F519" s="8" t="s">
        <v>1290</v>
      </c>
      <c r="G519" s="18" t="s">
        <v>1290</v>
      </c>
      <c r="H519" s="8" t="s">
        <v>289</v>
      </c>
      <c r="I519" s="8" t="b">
        <f>COUNTIF(Employees[Employee Name],Employees[[#This Row],[Employee Name]])&gt;1</f>
        <v>0</v>
      </c>
    </row>
    <row r="520" spans="1:9" ht="30" hidden="1" customHeight="1" x14ac:dyDescent="0.3">
      <c r="A520" s="44">
        <f>IF(ISBLANK(Employees[[#This Row],[Employee Name]]),"",A519+1)</f>
        <v>509</v>
      </c>
      <c r="B520" s="8" t="str">
        <f>CONCATENATE(Employees[[#This Row],[Lastname]]," ",Employees[[#This Row],[Firstname]], " ",LEFT(Employees[[#This Row],[Middlename]],1),IF(ISBLANK(Employees[[#This Row],[Middlename]])," ","."))</f>
        <v>PAITON MARY ANN M.</v>
      </c>
      <c r="C520" s="8" t="s">
        <v>113</v>
      </c>
      <c r="D520" s="8" t="s">
        <v>114</v>
      </c>
      <c r="E520" s="8" t="s">
        <v>84</v>
      </c>
      <c r="F520" s="18" t="s">
        <v>870</v>
      </c>
      <c r="G520" s="18" t="s">
        <v>1997</v>
      </c>
      <c r="H520" s="8" t="s">
        <v>115</v>
      </c>
      <c r="I520" s="8" t="b">
        <f>COUNTIF(Employees[Employee Name],Employees[[#This Row],[Employee Name]])&gt;1</f>
        <v>0</v>
      </c>
    </row>
    <row r="521" spans="1:9" ht="30" hidden="1" customHeight="1" x14ac:dyDescent="0.3">
      <c r="A521" s="44">
        <f>IF(ISBLANK(Employees[[#This Row],[Employee Name]]),"",A520+1)</f>
        <v>510</v>
      </c>
      <c r="B521" s="8" t="str">
        <f>CONCATENATE(Employees[[#This Row],[Lastname]]," ",Employees[[#This Row],[Firstname]], " ",LEFT(Employees[[#This Row],[Middlename]],1),IF(ISBLANK(Employees[[#This Row],[Middlename]])," ","."))</f>
        <v>PAJENAGO FRANCIS B.</v>
      </c>
      <c r="C521" s="8" t="s">
        <v>1026</v>
      </c>
      <c r="D521" s="8" t="s">
        <v>600</v>
      </c>
      <c r="E521" s="8" t="s">
        <v>145</v>
      </c>
      <c r="F521" s="8" t="s">
        <v>1290</v>
      </c>
      <c r="G521" s="18" t="s">
        <v>1290</v>
      </c>
      <c r="H521" s="8" t="s">
        <v>213</v>
      </c>
      <c r="I521" s="8" t="b">
        <f>COUNTIF(Employees[Employee Name],Employees[[#This Row],[Employee Name]])&gt;1</f>
        <v>0</v>
      </c>
    </row>
    <row r="522" spans="1:9" ht="30" hidden="1" customHeight="1" x14ac:dyDescent="0.3">
      <c r="A522" s="44">
        <f>IF(ISBLANK(Employees[[#This Row],[Employee Name]]),"",A521+1)</f>
        <v>511</v>
      </c>
      <c r="B522" s="8" t="str">
        <f>CONCATENATE(Employees[[#This Row],[Lastname]]," ",Employees[[#This Row],[Firstname]], " ",LEFT(Employees[[#This Row],[Middlename]],1),IF(ISBLANK(Employees[[#This Row],[Middlename]])," ","."))</f>
        <v>PAJENAGO MAIDEN A.</v>
      </c>
      <c r="C522" s="8" t="s">
        <v>1026</v>
      </c>
      <c r="D522" s="8" t="s">
        <v>1027</v>
      </c>
      <c r="E522" s="8" t="s">
        <v>1028</v>
      </c>
      <c r="F522" s="8" t="s">
        <v>1029</v>
      </c>
      <c r="G522" s="18" t="s">
        <v>1290</v>
      </c>
      <c r="H522" s="8" t="s">
        <v>135</v>
      </c>
      <c r="I522" s="8" t="b">
        <f>COUNTIF(Employees[Employee Name],Employees[[#This Row],[Employee Name]])&gt;1</f>
        <v>0</v>
      </c>
    </row>
    <row r="523" spans="1:9" ht="30" hidden="1" customHeight="1" x14ac:dyDescent="0.3">
      <c r="A523" s="44">
        <f>IF(ISBLANK(Employees[[#This Row],[Employee Name]]),"",A522+1)</f>
        <v>512</v>
      </c>
      <c r="B523" s="8" t="str">
        <f>CONCATENATE(Employees[[#This Row],[Lastname]]," ",Employees[[#This Row],[Firstname]], " ",LEFT(Employees[[#This Row],[Middlename]],1),IF(ISBLANK(Employees[[#This Row],[Middlename]])," ","."))</f>
        <v>PALAD EMERSON U.</v>
      </c>
      <c r="C523" s="18" t="s">
        <v>2043</v>
      </c>
      <c r="D523" s="18" t="s">
        <v>2044</v>
      </c>
      <c r="E523" s="18" t="s">
        <v>2045</v>
      </c>
      <c r="F523" s="18" t="s">
        <v>2046</v>
      </c>
      <c r="G523" s="8" t="s">
        <v>1998</v>
      </c>
      <c r="H523" s="18" t="s">
        <v>537</v>
      </c>
      <c r="I523" s="8" t="b">
        <f>COUNTIF(Employees[Employee Name],Employees[[#This Row],[Employee Name]])&gt;1</f>
        <v>0</v>
      </c>
    </row>
    <row r="524" spans="1:9" ht="30" hidden="1" customHeight="1" x14ac:dyDescent="0.3">
      <c r="A524" s="44">
        <f>IF(ISBLANK(Employees[[#This Row],[Employee Name]]),"",A523+1)</f>
        <v>513</v>
      </c>
      <c r="B524" s="8" t="str">
        <f>CONCATENATE(Employees[[#This Row],[Lastname]]," ",Employees[[#This Row],[Firstname]], " ",LEFT(Employees[[#This Row],[Middlename]],1),IF(ISBLANK(Employees[[#This Row],[Middlename]])," ","."))</f>
        <v>PALADAN EMERSON M.</v>
      </c>
      <c r="C524" s="18" t="s">
        <v>551</v>
      </c>
      <c r="D524" s="18" t="s">
        <v>2044</v>
      </c>
      <c r="E524" s="18" t="s">
        <v>84</v>
      </c>
      <c r="F524" s="18" t="s">
        <v>1290</v>
      </c>
      <c r="G524" s="8" t="s">
        <v>1997</v>
      </c>
      <c r="H524" s="18" t="s">
        <v>156</v>
      </c>
      <c r="I524" s="8" t="b">
        <f>COUNTIF(Employees[Employee Name],Employees[[#This Row],[Employee Name]])&gt;1</f>
        <v>0</v>
      </c>
    </row>
    <row r="525" spans="1:9" ht="30" hidden="1" customHeight="1" x14ac:dyDescent="0.3">
      <c r="A525" s="44">
        <f>IF(ISBLANK(Employees[[#This Row],[Employee Name]]),"",A524+1)</f>
        <v>514</v>
      </c>
      <c r="B525" s="8" t="str">
        <f>CONCATENATE(Employees[[#This Row],[Lastname]]," ",Employees[[#This Row],[Firstname]], " ",LEFT(Employees[[#This Row],[Middlename]],1),IF(ISBLANK(Employees[[#This Row],[Middlename]])," ","."))</f>
        <v xml:space="preserve">PALADAN VICENTE  </v>
      </c>
      <c r="C525" s="8" t="s">
        <v>551</v>
      </c>
      <c r="D525" s="8" t="s">
        <v>552</v>
      </c>
      <c r="E525" s="8"/>
      <c r="F525" s="18" t="s">
        <v>870</v>
      </c>
      <c r="G525" s="18" t="s">
        <v>1997</v>
      </c>
      <c r="H525" s="8" t="s">
        <v>289</v>
      </c>
      <c r="I525" s="8" t="b">
        <f>COUNTIF(Employees[Employee Name],Employees[[#This Row],[Employee Name]])&gt;1</f>
        <v>0</v>
      </c>
    </row>
    <row r="526" spans="1:9" ht="30" hidden="1" customHeight="1" x14ac:dyDescent="0.3">
      <c r="A526" s="44">
        <f>IF(ISBLANK(Employees[[#This Row],[Employee Name]]),"",A525+1)</f>
        <v>515</v>
      </c>
      <c r="B526" s="8" t="str">
        <f>CONCATENATE(Employees[[#This Row],[Lastname]]," ",Employees[[#This Row],[Firstname]], " ",LEFT(Employees[[#This Row],[Middlename]],1),IF(ISBLANK(Employees[[#This Row],[Middlename]])," ","."))</f>
        <v>PALOMA ERICKA SHAYNE E.</v>
      </c>
      <c r="C526" s="8" t="s">
        <v>1615</v>
      </c>
      <c r="D526" s="8" t="s">
        <v>1616</v>
      </c>
      <c r="E526" s="8" t="s">
        <v>378</v>
      </c>
      <c r="F526" s="8" t="s">
        <v>1290</v>
      </c>
      <c r="G526" s="18" t="s">
        <v>1290</v>
      </c>
      <c r="H526" s="8" t="s">
        <v>1706</v>
      </c>
      <c r="I526" s="8" t="b">
        <f>COUNTIF(Employees[Employee Name],Employees[[#This Row],[Employee Name]])&gt;1</f>
        <v>0</v>
      </c>
    </row>
    <row r="527" spans="1:9" ht="30" hidden="1" customHeight="1" x14ac:dyDescent="0.3">
      <c r="A527" s="44">
        <f>IF(ISBLANK(Employees[[#This Row],[Employee Name]]),"",A526+1)</f>
        <v>516</v>
      </c>
      <c r="B527" s="8" t="str">
        <f>CONCATENATE(Employees[[#This Row],[Lastname]]," ",Employees[[#This Row],[Firstname]], " ",LEFT(Employees[[#This Row],[Middlename]],1),IF(ISBLANK(Employees[[#This Row],[Middlename]])," ","."))</f>
        <v>PAMAT CELESTINA R.</v>
      </c>
      <c r="C527" s="18" t="s">
        <v>2080</v>
      </c>
      <c r="D527" s="18" t="s">
        <v>2081</v>
      </c>
      <c r="E527" s="18" t="s">
        <v>330</v>
      </c>
      <c r="F527" s="18" t="s">
        <v>1290</v>
      </c>
      <c r="G527" s="8"/>
      <c r="H527" s="18" t="s">
        <v>209</v>
      </c>
      <c r="I527" s="8" t="b">
        <f>COUNTIF(Employees[Employee Name],Employees[[#This Row],[Employee Name]])&gt;1</f>
        <v>0</v>
      </c>
    </row>
    <row r="528" spans="1:9" ht="30" hidden="1" customHeight="1" x14ac:dyDescent="0.3">
      <c r="A528" s="44">
        <f>IF(ISBLANK(Employees[[#This Row],[Employee Name]]),"",A527+1)</f>
        <v>517</v>
      </c>
      <c r="B528" s="8" t="str">
        <f>CONCATENATE(Employees[[#This Row],[Lastname]]," ",Employees[[#This Row],[Firstname]], " ",LEFT(Employees[[#This Row],[Middlename]],1),IF(ISBLANK(Employees[[#This Row],[Middlename]])," ","."))</f>
        <v>PANALIGAN ERICSON R.</v>
      </c>
      <c r="C528" s="8" t="s">
        <v>667</v>
      </c>
      <c r="D528" s="8" t="s">
        <v>1617</v>
      </c>
      <c r="E528" s="8" t="s">
        <v>330</v>
      </c>
      <c r="F528" s="8" t="s">
        <v>1290</v>
      </c>
      <c r="G528" s="18" t="s">
        <v>1290</v>
      </c>
      <c r="H528" s="8" t="s">
        <v>199</v>
      </c>
      <c r="I528" s="8" t="b">
        <f>COUNTIF(Employees[Employee Name],Employees[[#This Row],[Employee Name]])&gt;1</f>
        <v>0</v>
      </c>
    </row>
    <row r="529" spans="1:9" ht="30" hidden="1" customHeight="1" x14ac:dyDescent="0.3">
      <c r="A529" s="44">
        <f>IF(ISBLANK(Employees[[#This Row],[Employee Name]]),"",A528+1)</f>
        <v>518</v>
      </c>
      <c r="B529" s="8" t="str">
        <f>CONCATENATE(Employees[[#This Row],[Lastname]]," ",Employees[[#This Row],[Firstname]], " ",LEFT(Employees[[#This Row],[Middlename]],1),IF(ISBLANK(Employees[[#This Row],[Middlename]])," ","."))</f>
        <v>PANALIGAN GIL L.</v>
      </c>
      <c r="C529" s="8" t="s">
        <v>667</v>
      </c>
      <c r="D529" s="8" t="s">
        <v>668</v>
      </c>
      <c r="E529" s="8" t="s">
        <v>669</v>
      </c>
      <c r="F529" s="8" t="s">
        <v>198</v>
      </c>
      <c r="G529" s="18" t="s">
        <v>1997</v>
      </c>
      <c r="H529" s="8" t="s">
        <v>642</v>
      </c>
      <c r="I529" s="8" t="b">
        <f>COUNTIF(Employees[Employee Name],Employees[[#This Row],[Employee Name]])&gt;1</f>
        <v>0</v>
      </c>
    </row>
    <row r="530" spans="1:9" ht="30" hidden="1" customHeight="1" x14ac:dyDescent="0.3">
      <c r="A530" s="44">
        <f>IF(ISBLANK(Employees[[#This Row],[Employee Name]]),"",A529+1)</f>
        <v>519</v>
      </c>
      <c r="B530" s="8" t="str">
        <f>CONCATENATE(Employees[[#This Row],[Lastname]]," ",Employees[[#This Row],[Firstname]], " ",LEFT(Employees[[#This Row],[Middlename]],1),IF(ISBLANK(Employees[[#This Row],[Middlename]])," ","."))</f>
        <v>PANGANIBAN CAROLINA L.</v>
      </c>
      <c r="C530" s="8" t="s">
        <v>176</v>
      </c>
      <c r="D530" s="8" t="s">
        <v>542</v>
      </c>
      <c r="E530" s="8" t="s">
        <v>227</v>
      </c>
      <c r="F530" s="8" t="s">
        <v>1290</v>
      </c>
      <c r="G530" s="18" t="s">
        <v>1290</v>
      </c>
      <c r="H530" s="8" t="s">
        <v>1706</v>
      </c>
      <c r="I530" s="8" t="b">
        <f>COUNTIF(Employees[Employee Name],Employees[[#This Row],[Employee Name]])&gt;1</f>
        <v>0</v>
      </c>
    </row>
    <row r="531" spans="1:9" ht="30" hidden="1" customHeight="1" x14ac:dyDescent="0.3">
      <c r="A531" s="44">
        <f>IF(ISBLANK(Employees[[#This Row],[Employee Name]]),"",A530+1)</f>
        <v>520</v>
      </c>
      <c r="B531" s="8" t="str">
        <f>CONCATENATE(Employees[[#This Row],[Lastname]]," ",Employees[[#This Row],[Firstname]], " ",LEFT(Employees[[#This Row],[Middlename]],1),IF(ISBLANK(Employees[[#This Row],[Middlename]])," ","."))</f>
        <v>PANGANIBAN CRISTETA M.</v>
      </c>
      <c r="C531" s="8" t="s">
        <v>176</v>
      </c>
      <c r="D531" s="8" t="s">
        <v>177</v>
      </c>
      <c r="E531" s="8" t="s">
        <v>786</v>
      </c>
      <c r="F531" s="8" t="s">
        <v>125</v>
      </c>
      <c r="G531" s="18" t="s">
        <v>1997</v>
      </c>
      <c r="H531" s="8" t="s">
        <v>178</v>
      </c>
      <c r="I531" s="8" t="b">
        <f>COUNTIF(Employees[Employee Name],Employees[[#This Row],[Employee Name]])&gt;1</f>
        <v>0</v>
      </c>
    </row>
    <row r="532" spans="1:9" ht="30" hidden="1" customHeight="1" x14ac:dyDescent="0.3">
      <c r="A532" s="44">
        <f>IF(ISBLANK(Employees[[#This Row],[Employee Name]]),"",A531+1)</f>
        <v>521</v>
      </c>
      <c r="B532" s="8" t="str">
        <f>CONCATENATE(Employees[[#This Row],[Lastname]]," ",Employees[[#This Row],[Firstname]], " ",LEFT(Employees[[#This Row],[Middlename]],1),IF(ISBLANK(Employees[[#This Row],[Middlename]])," ","."))</f>
        <v>PANGHULAN CONRADO C.</v>
      </c>
      <c r="C532" s="8" t="s">
        <v>2142</v>
      </c>
      <c r="D532" s="8" t="s">
        <v>2143</v>
      </c>
      <c r="E532" s="8" t="s">
        <v>652</v>
      </c>
      <c r="F532" s="8" t="s">
        <v>2144</v>
      </c>
      <c r="G532" s="8"/>
      <c r="H532" s="8" t="s">
        <v>156</v>
      </c>
      <c r="I532" s="8" t="b">
        <f>COUNTIF(Employees[Employee Name],Employees[[#This Row],[Employee Name]])&gt;1</f>
        <v>0</v>
      </c>
    </row>
    <row r="533" spans="1:9" ht="30" hidden="1" customHeight="1" x14ac:dyDescent="0.3">
      <c r="A533" s="44">
        <f>IF(ISBLANK(Employees[[#This Row],[Employee Name]]),"",A532+1)</f>
        <v>522</v>
      </c>
      <c r="B533" s="8" t="str">
        <f>CONCATENATE(Employees[[#This Row],[Lastname]]," ",Employees[[#This Row],[Firstname]], " ",LEFT(Employees[[#This Row],[Middlename]],1),IF(ISBLANK(Employees[[#This Row],[Middlename]])," ","."))</f>
        <v>PARAISO MARIA LORENA D.</v>
      </c>
      <c r="C533" s="8" t="s">
        <v>1618</v>
      </c>
      <c r="D533" s="8" t="s">
        <v>1619</v>
      </c>
      <c r="E533" s="8" t="s">
        <v>1620</v>
      </c>
      <c r="F533" s="8" t="s">
        <v>1290</v>
      </c>
      <c r="G533" s="18" t="s">
        <v>1290</v>
      </c>
      <c r="H533" s="8" t="s">
        <v>1708</v>
      </c>
      <c r="I533" s="8" t="b">
        <f>COUNTIF(Employees[Employee Name],Employees[[#This Row],[Employee Name]])&gt;1</f>
        <v>0</v>
      </c>
    </row>
    <row r="534" spans="1:9" ht="30" hidden="1" customHeight="1" x14ac:dyDescent="0.3">
      <c r="A534" s="44">
        <f>IF(ISBLANK(Employees[[#This Row],[Employee Name]]),"",A533+1)</f>
        <v>523</v>
      </c>
      <c r="B534" s="8" t="str">
        <f>CONCATENATE(Employees[[#This Row],[Lastname]]," ",Employees[[#This Row],[Firstname]], " ",LEFT(Employees[[#This Row],[Middlename]],1),IF(ISBLANK(Employees[[#This Row],[Middlename]])," ","."))</f>
        <v>PARAS TEOFILA A.</v>
      </c>
      <c r="C534" s="8" t="s">
        <v>310</v>
      </c>
      <c r="D534" s="8" t="s">
        <v>311</v>
      </c>
      <c r="E534" s="8" t="s">
        <v>88</v>
      </c>
      <c r="F534" s="8" t="s">
        <v>312</v>
      </c>
      <c r="G534" s="18" t="s">
        <v>1997</v>
      </c>
      <c r="H534" s="8" t="s">
        <v>271</v>
      </c>
      <c r="I534" s="8" t="b">
        <f>COUNTIF(Employees[Employee Name],Employees[[#This Row],[Employee Name]])&gt;1</f>
        <v>0</v>
      </c>
    </row>
    <row r="535" spans="1:9" ht="30" hidden="1" customHeight="1" x14ac:dyDescent="0.3">
      <c r="A535" s="44">
        <f>IF(ISBLANK(Employees[[#This Row],[Employee Name]]),"",A534+1)</f>
        <v>524</v>
      </c>
      <c r="B535" s="8" t="str">
        <f>CONCATENATE(Employees[[#This Row],[Lastname]]," ",Employees[[#This Row],[Firstname]], " ",LEFT(Employees[[#This Row],[Middlename]],1),IF(ISBLANK(Employees[[#This Row],[Middlename]])," ","."))</f>
        <v>PARASDAS OFELIA C.</v>
      </c>
      <c r="C535" s="8" t="s">
        <v>1098</v>
      </c>
      <c r="D535" s="8" t="s">
        <v>197</v>
      </c>
      <c r="E535" s="8" t="s">
        <v>1318</v>
      </c>
      <c r="F535" s="8" t="s">
        <v>198</v>
      </c>
      <c r="G535" s="18" t="s">
        <v>1997</v>
      </c>
      <c r="H535" s="18" t="s">
        <v>366</v>
      </c>
      <c r="I535" s="8" t="b">
        <f>COUNTIF(Employees[Employee Name],Employees[[#This Row],[Employee Name]])&gt;1</f>
        <v>0</v>
      </c>
    </row>
    <row r="536" spans="1:9" ht="30" hidden="1" customHeight="1" x14ac:dyDescent="0.3">
      <c r="A536" s="44">
        <f>IF(ISBLANK(Employees[[#This Row],[Employee Name]]),"",A535+1)</f>
        <v>525</v>
      </c>
      <c r="B536" s="8" t="str">
        <f>CONCATENATE(Employees[[#This Row],[Lastname]]," ",Employees[[#This Row],[Firstname]], " ",LEFT(Employees[[#This Row],[Middlename]],1),IF(ISBLANK(Employees[[#This Row],[Middlename]])," ","."))</f>
        <v>PARRA ANABELLE P.</v>
      </c>
      <c r="C536" s="18" t="s">
        <v>225</v>
      </c>
      <c r="D536" s="18" t="s">
        <v>2291</v>
      </c>
      <c r="E536" s="18" t="s">
        <v>2292</v>
      </c>
      <c r="F536" s="18" t="s">
        <v>198</v>
      </c>
      <c r="G536" s="8"/>
      <c r="H536" s="18" t="s">
        <v>2293</v>
      </c>
      <c r="I536" s="8" t="b">
        <f>COUNTIF(Employees[Employee Name],Employees[[#This Row],[Employee Name]])&gt;1</f>
        <v>0</v>
      </c>
    </row>
    <row r="537" spans="1:9" ht="30" hidden="1" customHeight="1" x14ac:dyDescent="0.3">
      <c r="A537" s="44">
        <f>IF(ISBLANK(Employees[[#This Row],[Employee Name]]),"",A536+1)</f>
        <v>526</v>
      </c>
      <c r="B537" s="8" t="str">
        <f>CONCATENATE(Employees[[#This Row],[Lastname]]," ",Employees[[#This Row],[Firstname]], " ",LEFT(Employees[[#This Row],[Middlename]],1),IF(ISBLANK(Employees[[#This Row],[Middlename]])," ","."))</f>
        <v>PARRA LORNA A.</v>
      </c>
      <c r="C537" s="8" t="s">
        <v>225</v>
      </c>
      <c r="D537" s="8" t="s">
        <v>1349</v>
      </c>
      <c r="E537" s="8" t="s">
        <v>88</v>
      </c>
      <c r="F537" s="8" t="s">
        <v>1344</v>
      </c>
      <c r="G537" s="18" t="s">
        <v>1997</v>
      </c>
      <c r="H537" s="8" t="s">
        <v>361</v>
      </c>
      <c r="I537" s="8" t="b">
        <f>COUNTIF(Employees[Employee Name],Employees[[#This Row],[Employee Name]])&gt;1</f>
        <v>0</v>
      </c>
    </row>
    <row r="538" spans="1:9" ht="30" hidden="1" customHeight="1" x14ac:dyDescent="0.3">
      <c r="A538" s="44">
        <f>IF(ISBLANK(Employees[[#This Row],[Employee Name]]),"",A537+1)</f>
        <v>527</v>
      </c>
      <c r="B538" s="8" t="str">
        <f>CONCATENATE(Employees[[#This Row],[Lastname]]," ",Employees[[#This Row],[Firstname]], " ",LEFT(Employees[[#This Row],[Middlename]],1),IF(ISBLANK(Employees[[#This Row],[Middlename]])," ","."))</f>
        <v>PARRA MARCIANA L.</v>
      </c>
      <c r="C538" s="8" t="s">
        <v>225</v>
      </c>
      <c r="D538" s="8" t="s">
        <v>226</v>
      </c>
      <c r="E538" s="8" t="s">
        <v>227</v>
      </c>
      <c r="F538" s="8" t="s">
        <v>223</v>
      </c>
      <c r="G538" s="8" t="s">
        <v>1997</v>
      </c>
      <c r="H538" s="8" t="s">
        <v>213</v>
      </c>
      <c r="I538" s="8" t="b">
        <f>COUNTIF(Employees[Employee Name],Employees[[#This Row],[Employee Name]])&gt;1</f>
        <v>0</v>
      </c>
    </row>
    <row r="539" spans="1:9" ht="30" hidden="1" customHeight="1" x14ac:dyDescent="0.3">
      <c r="A539" s="44">
        <f>IF(ISBLANK(Employees[[#This Row],[Employee Name]]),"",A538+1)</f>
        <v>528</v>
      </c>
      <c r="B539" s="8" t="str">
        <f>CONCATENATE(Employees[[#This Row],[Lastname]]," ",Employees[[#This Row],[Firstname]], " ",LEFT(Employees[[#This Row],[Middlename]],1),IF(ISBLANK(Employees[[#This Row],[Middlename]])," ","."))</f>
        <v>PARRA VICTORIA S.</v>
      </c>
      <c r="C539" s="8" t="s">
        <v>225</v>
      </c>
      <c r="D539" s="8" t="s">
        <v>625</v>
      </c>
      <c r="E539" s="8" t="s">
        <v>161</v>
      </c>
      <c r="F539" s="8" t="s">
        <v>198</v>
      </c>
      <c r="G539" s="18" t="s">
        <v>1997</v>
      </c>
      <c r="H539" s="8" t="s">
        <v>286</v>
      </c>
      <c r="I539" s="8" t="b">
        <f>COUNTIF(Employees[Employee Name],Employees[[#This Row],[Employee Name]])&gt;1</f>
        <v>0</v>
      </c>
    </row>
    <row r="540" spans="1:9" ht="30" hidden="1" customHeight="1" x14ac:dyDescent="0.3">
      <c r="A540" s="44">
        <f>IF(ISBLANK(Employees[[#This Row],[Employee Name]]),"",A539+1)</f>
        <v>529</v>
      </c>
      <c r="B540" s="8" t="str">
        <f>CONCATENATE(Employees[[#This Row],[Lastname]]," ",Employees[[#This Row],[Firstname]], " ",LEFT(Employees[[#This Row],[Middlename]],1),IF(ISBLANK(Employees[[#This Row],[Middlename]])," ","."))</f>
        <v>PARRA VIOLETA C.</v>
      </c>
      <c r="C540" s="8" t="s">
        <v>225</v>
      </c>
      <c r="D540" s="8" t="s">
        <v>99</v>
      </c>
      <c r="E540" s="8" t="s">
        <v>134</v>
      </c>
      <c r="F540" s="8" t="s">
        <v>897</v>
      </c>
      <c r="G540" s="8" t="s">
        <v>1997</v>
      </c>
      <c r="H540" s="8" t="s">
        <v>156</v>
      </c>
      <c r="I540" s="8" t="b">
        <f>COUNTIF(Employees[Employee Name],Employees[[#This Row],[Employee Name]])&gt;1</f>
        <v>0</v>
      </c>
    </row>
    <row r="541" spans="1:9" ht="30" hidden="1" customHeight="1" x14ac:dyDescent="0.3">
      <c r="A541" s="44">
        <f>IF(ISBLANK(Employees[[#This Row],[Employee Name]]),"",A540+1)</f>
        <v>530</v>
      </c>
      <c r="B541" s="8" t="str">
        <f>CONCATENATE(Employees[[#This Row],[Lastname]]," ",Employees[[#This Row],[Firstname]], " ",LEFT(Employees[[#This Row],[Middlename]],1),IF(ISBLANK(Employees[[#This Row],[Middlename]])," ","."))</f>
        <v>PASCUA LORENA D.</v>
      </c>
      <c r="C541" s="8" t="s">
        <v>190</v>
      </c>
      <c r="D541" s="8" t="s">
        <v>191</v>
      </c>
      <c r="E541" s="8" t="s">
        <v>447</v>
      </c>
      <c r="F541" s="8" t="s">
        <v>192</v>
      </c>
      <c r="G541" s="8" t="s">
        <v>1997</v>
      </c>
      <c r="H541" s="8" t="s">
        <v>97</v>
      </c>
      <c r="I541" s="8" t="b">
        <f>COUNTIF(Employees[Employee Name],Employees[[#This Row],[Employee Name]])&gt;1</f>
        <v>0</v>
      </c>
    </row>
    <row r="542" spans="1:9" ht="30" hidden="1" customHeight="1" x14ac:dyDescent="0.3">
      <c r="A542" s="44">
        <f>IF(ISBLANK(Employees[[#This Row],[Employee Name]]),"",A541+1)</f>
        <v>531</v>
      </c>
      <c r="B542" s="8" t="str">
        <f>CONCATENATE(Employees[[#This Row],[Lastname]]," ",Employees[[#This Row],[Firstname]], " ",LEFT(Employees[[#This Row],[Middlename]],1),IF(ISBLANK(Employees[[#This Row],[Middlename]])," ","."))</f>
        <v>PASENAGO MAIDEN A.</v>
      </c>
      <c r="C542" s="18" t="s">
        <v>2055</v>
      </c>
      <c r="D542" s="18" t="s">
        <v>1027</v>
      </c>
      <c r="E542" s="18" t="s">
        <v>1028</v>
      </c>
      <c r="F542" s="8"/>
      <c r="G542" s="8"/>
      <c r="H542" s="8"/>
      <c r="I542" s="8" t="b">
        <f>COUNTIF(Employees[Employee Name],Employees[[#This Row],[Employee Name]])&gt;1</f>
        <v>0</v>
      </c>
    </row>
    <row r="543" spans="1:9" ht="30" hidden="1" customHeight="1" x14ac:dyDescent="0.3">
      <c r="A543" s="44">
        <f>IF(ISBLANK(Employees[[#This Row],[Employee Name]]),"",A542+1)</f>
        <v>532</v>
      </c>
      <c r="B543" s="8" t="str">
        <f>CONCATENATE(Employees[[#This Row],[Lastname]]," ",Employees[[#This Row],[Firstname]], " ",LEFT(Employees[[#This Row],[Middlename]],1),IF(ISBLANK(Employees[[#This Row],[Middlename]])," ","."))</f>
        <v>PATAWE ELMA M.</v>
      </c>
      <c r="C543" s="8" t="s">
        <v>1228</v>
      </c>
      <c r="D543" s="8" t="s">
        <v>1229</v>
      </c>
      <c r="E543" s="8" t="s">
        <v>84</v>
      </c>
      <c r="F543" s="18" t="s">
        <v>2006</v>
      </c>
      <c r="G543" s="18" t="s">
        <v>1997</v>
      </c>
      <c r="H543" s="18" t="s">
        <v>1230</v>
      </c>
      <c r="I543" s="8" t="b">
        <f>COUNTIF(Employees[Employee Name],Employees[[#This Row],[Employee Name]])&gt;1</f>
        <v>0</v>
      </c>
    </row>
    <row r="544" spans="1:9" ht="30" hidden="1" customHeight="1" x14ac:dyDescent="0.3">
      <c r="A544" s="44">
        <f>IF(ISBLANK(Employees[[#This Row],[Employee Name]]),"",A543+1)</f>
        <v>533</v>
      </c>
      <c r="B544" s="8" t="str">
        <f>CONCATENATE(Employees[[#This Row],[Lastname]]," ",Employees[[#This Row],[Firstname]], " ",LEFT(Employees[[#This Row],[Middlename]],1),IF(ISBLANK(Employees[[#This Row],[Middlename]])," ","."))</f>
        <v>PATERNO MARIA LOURDERS P.</v>
      </c>
      <c r="C544" s="8" t="s">
        <v>633</v>
      </c>
      <c r="D544" s="8" t="s">
        <v>1621</v>
      </c>
      <c r="E544" s="8" t="s">
        <v>124</v>
      </c>
      <c r="F544" s="8" t="s">
        <v>1290</v>
      </c>
      <c r="G544" s="18" t="s">
        <v>1290</v>
      </c>
      <c r="H544" s="8" t="s">
        <v>366</v>
      </c>
      <c r="I544" s="8" t="b">
        <f>COUNTIF(Employees[Employee Name],Employees[[#This Row],[Employee Name]])&gt;1</f>
        <v>0</v>
      </c>
    </row>
    <row r="545" spans="1:9" ht="30" hidden="1" customHeight="1" x14ac:dyDescent="0.3">
      <c r="A545" s="44">
        <f>IF(ISBLANK(Employees[[#This Row],[Employee Name]]),"",A544+1)</f>
        <v>534</v>
      </c>
      <c r="B545" s="8" t="str">
        <f>CONCATENATE(Employees[[#This Row],[Lastname]]," ",Employees[[#This Row],[Firstname]], " ",LEFT(Employees[[#This Row],[Middlename]],1),IF(ISBLANK(Employees[[#This Row],[Middlename]])," ","."))</f>
        <v>PATERNO PAULINO P.</v>
      </c>
      <c r="C545" s="8" t="s">
        <v>633</v>
      </c>
      <c r="D545" s="8" t="s">
        <v>634</v>
      </c>
      <c r="E545" s="8" t="s">
        <v>124</v>
      </c>
      <c r="F545" s="8" t="s">
        <v>198</v>
      </c>
      <c r="G545" s="18" t="s">
        <v>1997</v>
      </c>
      <c r="H545" s="8" t="s">
        <v>286</v>
      </c>
      <c r="I545" s="8" t="b">
        <f>COUNTIF(Employees[Employee Name],Employees[[#This Row],[Employee Name]])&gt;1</f>
        <v>0</v>
      </c>
    </row>
    <row r="546" spans="1:9" ht="30" hidden="1" customHeight="1" x14ac:dyDescent="0.3">
      <c r="A546" s="44">
        <f>IF(ISBLANK(Employees[[#This Row],[Employee Name]]),"",A545+1)</f>
        <v>535</v>
      </c>
      <c r="B546" s="8" t="str">
        <f>CONCATENATE(Employees[[#This Row],[Lastname]]," ",Employees[[#This Row],[Firstname]], " ",LEFT(Employees[[#This Row],[Middlename]],1),IF(ISBLANK(Employees[[#This Row],[Middlename]])," ","."))</f>
        <v>PATRICIO APRIL V.</v>
      </c>
      <c r="C546" s="8" t="s">
        <v>1224</v>
      </c>
      <c r="D546" s="8" t="s">
        <v>1225</v>
      </c>
      <c r="E546" s="8" t="s">
        <v>345</v>
      </c>
      <c r="F546" s="18" t="s">
        <v>212</v>
      </c>
      <c r="G546" s="18" t="s">
        <v>1997</v>
      </c>
      <c r="H546" s="8"/>
      <c r="I546" s="8" t="b">
        <f>COUNTIF(Employees[Employee Name],Employees[[#This Row],[Employee Name]])&gt;1</f>
        <v>0</v>
      </c>
    </row>
    <row r="547" spans="1:9" ht="30" hidden="1" customHeight="1" x14ac:dyDescent="0.3">
      <c r="A547" s="44">
        <f>IF(ISBLANK(Employees[[#This Row],[Employee Name]]),"",A546+1)</f>
        <v>536</v>
      </c>
      <c r="B547" s="8" t="str">
        <f>CONCATENATE(Employees[[#This Row],[Lastname]]," ",Employees[[#This Row],[Firstname]], " ",LEFT(Employees[[#This Row],[Middlename]],1),IF(ISBLANK(Employees[[#This Row],[Middlename]])," ","."))</f>
        <v xml:space="preserve">PAYAD ALEXANDER  </v>
      </c>
      <c r="C547" s="8" t="s">
        <v>457</v>
      </c>
      <c r="D547" s="8" t="s">
        <v>565</v>
      </c>
      <c r="E547" s="8"/>
      <c r="F547" s="18" t="s">
        <v>198</v>
      </c>
      <c r="G547" s="18" t="s">
        <v>1997</v>
      </c>
      <c r="H547" s="8" t="s">
        <v>289</v>
      </c>
      <c r="I547" s="8" t="b">
        <f>COUNTIF(Employees[Employee Name],Employees[[#This Row],[Employee Name]])&gt;1</f>
        <v>0</v>
      </c>
    </row>
    <row r="548" spans="1:9" ht="30" hidden="1" customHeight="1" x14ac:dyDescent="0.3">
      <c r="A548" s="44">
        <f>IF(ISBLANK(Employees[[#This Row],[Employee Name]]),"",A547+1)</f>
        <v>537</v>
      </c>
      <c r="B548" s="8" t="str">
        <f>CONCATENATE(Employees[[#This Row],[Lastname]]," ",Employees[[#This Row],[Firstname]], " ",LEFT(Employees[[#This Row],[Middlename]],1),IF(ISBLANK(Employees[[#This Row],[Middlename]])," ","."))</f>
        <v>PAYAD EDGARDO F.</v>
      </c>
      <c r="C548" s="8" t="s">
        <v>457</v>
      </c>
      <c r="D548" s="8" t="s">
        <v>1108</v>
      </c>
      <c r="E548" s="8" t="s">
        <v>237</v>
      </c>
      <c r="F548" s="18" t="s">
        <v>125</v>
      </c>
      <c r="G548" s="18" t="s">
        <v>1997</v>
      </c>
      <c r="H548" s="8" t="s">
        <v>289</v>
      </c>
      <c r="I548" s="8" t="b">
        <f>COUNTIF(Employees[Employee Name],Employees[[#This Row],[Employee Name]])&gt;1</f>
        <v>0</v>
      </c>
    </row>
    <row r="549" spans="1:9" ht="30" hidden="1" customHeight="1" x14ac:dyDescent="0.3">
      <c r="A549" s="44">
        <f>IF(ISBLANK(Employees[[#This Row],[Employee Name]]),"",A548+1)</f>
        <v>538</v>
      </c>
      <c r="B549" s="8" t="str">
        <f>CONCATENATE(Employees[[#This Row],[Lastname]]," ",Employees[[#This Row],[Firstname]], " ",LEFT(Employees[[#This Row],[Middlename]],1),IF(ISBLANK(Employees[[#This Row],[Middlename]])," ","."))</f>
        <v>PAYAD MARICEL  Q.</v>
      </c>
      <c r="C549" s="8" t="s">
        <v>457</v>
      </c>
      <c r="D549" s="8" t="s">
        <v>458</v>
      </c>
      <c r="E549" s="8" t="s">
        <v>1107</v>
      </c>
      <c r="F549" s="18" t="s">
        <v>198</v>
      </c>
      <c r="G549" s="18" t="s">
        <v>1997</v>
      </c>
      <c r="H549" s="8" t="s">
        <v>89</v>
      </c>
      <c r="I549" s="8" t="b">
        <f>COUNTIF(Employees[Employee Name],Employees[[#This Row],[Employee Name]])&gt;1</f>
        <v>0</v>
      </c>
    </row>
    <row r="550" spans="1:9" ht="30" hidden="1" customHeight="1" x14ac:dyDescent="0.3">
      <c r="A550" s="44">
        <f>IF(ISBLANK(Employees[[#This Row],[Employee Name]]),"",A549+1)</f>
        <v>539</v>
      </c>
      <c r="B550" s="8" t="str">
        <f>CONCATENATE(Employees[[#This Row],[Lastname]]," ",Employees[[#This Row],[Firstname]], " ",LEFT(Employees[[#This Row],[Middlename]],1),IF(ISBLANK(Employees[[#This Row],[Middlename]])," ","."))</f>
        <v xml:space="preserve">PAYAD RONALDO  </v>
      </c>
      <c r="C550" s="8" t="s">
        <v>457</v>
      </c>
      <c r="D550" s="8" t="s">
        <v>1622</v>
      </c>
      <c r="E550" s="8"/>
      <c r="F550" s="8" t="s">
        <v>1290</v>
      </c>
      <c r="G550" s="18" t="s">
        <v>1290</v>
      </c>
      <c r="H550" s="8" t="s">
        <v>289</v>
      </c>
      <c r="I550" s="8" t="b">
        <f>COUNTIF(Employees[Employee Name],Employees[[#This Row],[Employee Name]])&gt;1</f>
        <v>0</v>
      </c>
    </row>
    <row r="551" spans="1:9" ht="30" hidden="1" customHeight="1" x14ac:dyDescent="0.3">
      <c r="A551" s="44">
        <f>IF(ISBLANK(Employees[[#This Row],[Employee Name]]),"",A550+1)</f>
        <v>540</v>
      </c>
      <c r="B551" s="8" t="str">
        <f>CONCATENATE(Employees[[#This Row],[Lastname]]," ",Employees[[#This Row],[Firstname]], " ",LEFT(Employees[[#This Row],[Middlename]],1),IF(ISBLANK(Employees[[#This Row],[Middlename]])," ","."))</f>
        <v>PAZ JOSUE O.</v>
      </c>
      <c r="C551" s="8" t="s">
        <v>1623</v>
      </c>
      <c r="D551" s="8" t="s">
        <v>1624</v>
      </c>
      <c r="E551" s="8" t="s">
        <v>1625</v>
      </c>
      <c r="F551" s="8" t="s">
        <v>1290</v>
      </c>
      <c r="G551" s="18" t="s">
        <v>1290</v>
      </c>
      <c r="H551" s="8" t="s">
        <v>289</v>
      </c>
      <c r="I551" s="8" t="b">
        <f>COUNTIF(Employees[Employee Name],Employees[[#This Row],[Employee Name]])&gt;1</f>
        <v>0</v>
      </c>
    </row>
    <row r="552" spans="1:9" ht="30" hidden="1" customHeight="1" x14ac:dyDescent="0.3">
      <c r="A552" s="44">
        <f>IF(ISBLANK(Employees[[#This Row],[Employee Name]]),"",A551+1)</f>
        <v>541</v>
      </c>
      <c r="B552" s="8" t="str">
        <f>CONCATENATE(Employees[[#This Row],[Lastname]]," ",Employees[[#This Row],[Firstname]], " ",LEFT(Employees[[#This Row],[Middlename]],1),IF(ISBLANK(Employees[[#This Row],[Middlename]])," ","."))</f>
        <v>PEJI NARCISO V.</v>
      </c>
      <c r="C552" s="8" t="s">
        <v>866</v>
      </c>
      <c r="D552" s="8" t="s">
        <v>1626</v>
      </c>
      <c r="E552" s="8" t="s">
        <v>861</v>
      </c>
      <c r="F552" s="8" t="s">
        <v>1705</v>
      </c>
      <c r="G552" s="18" t="s">
        <v>1705</v>
      </c>
      <c r="H552" s="8" t="s">
        <v>1710</v>
      </c>
      <c r="I552" s="8" t="b">
        <f>COUNTIF(Employees[Employee Name],Employees[[#This Row],[Employee Name]])&gt;1</f>
        <v>0</v>
      </c>
    </row>
    <row r="553" spans="1:9" ht="30" hidden="1" customHeight="1" x14ac:dyDescent="0.3">
      <c r="A553" s="44">
        <f>IF(ISBLANK(Employees[[#This Row],[Employee Name]]),"",A552+1)</f>
        <v>542</v>
      </c>
      <c r="B553" s="8" t="str">
        <f>CONCATENATE(Employees[[#This Row],[Lastname]]," ",Employees[[#This Row],[Firstname]], " ",LEFT(Employees[[#This Row],[Middlename]],1),IF(ISBLANK(Employees[[#This Row],[Middlename]])," ","."))</f>
        <v>PEJI REGINE B.</v>
      </c>
      <c r="C553" s="8" t="s">
        <v>866</v>
      </c>
      <c r="D553" s="8" t="s">
        <v>1627</v>
      </c>
      <c r="E553" s="8" t="s">
        <v>1628</v>
      </c>
      <c r="F553" s="8" t="s">
        <v>1290</v>
      </c>
      <c r="G553" s="18" t="s">
        <v>1290</v>
      </c>
      <c r="H553" s="8" t="s">
        <v>126</v>
      </c>
      <c r="I553" s="8" t="b">
        <f>COUNTIF(Employees[Employee Name],Employees[[#This Row],[Employee Name]])&gt;1</f>
        <v>0</v>
      </c>
    </row>
    <row r="554" spans="1:9" ht="30" hidden="1" customHeight="1" x14ac:dyDescent="0.3">
      <c r="A554" s="44">
        <f>IF(ISBLANK(Employees[[#This Row],[Employee Name]]),"",A553+1)</f>
        <v>543</v>
      </c>
      <c r="B554" s="8" t="str">
        <f>CONCATENATE(Employees[[#This Row],[Lastname]]," ",Employees[[#This Row],[Firstname]], " ",LEFT(Employees[[#This Row],[Middlename]],1),IF(ISBLANK(Employees[[#This Row],[Middlename]])," ","."))</f>
        <v>PELIMBERGO MICHELLE A.</v>
      </c>
      <c r="C554" s="8" t="s">
        <v>1011</v>
      </c>
      <c r="D554" s="8" t="s">
        <v>1012</v>
      </c>
      <c r="E554" s="8" t="s">
        <v>1013</v>
      </c>
      <c r="F554" s="8" t="s">
        <v>212</v>
      </c>
      <c r="G554" s="18" t="s">
        <v>1997</v>
      </c>
      <c r="H554" s="8" t="s">
        <v>213</v>
      </c>
      <c r="I554" s="8" t="b">
        <f>COUNTIF(Employees[Employee Name],Employees[[#This Row],[Employee Name]])&gt;1</f>
        <v>0</v>
      </c>
    </row>
    <row r="555" spans="1:9" ht="30" hidden="1" customHeight="1" x14ac:dyDescent="0.3">
      <c r="A555" s="44">
        <f>IF(ISBLANK(Employees[[#This Row],[Employee Name]]),"",A554+1)</f>
        <v>544</v>
      </c>
      <c r="B555" s="8" t="str">
        <f>CONCATENATE(Employees[[#This Row],[Lastname]]," ",Employees[[#This Row],[Firstname]], " ",LEFT(Employees[[#This Row],[Middlename]],1),IF(ISBLANK(Employees[[#This Row],[Middlename]])," ","."))</f>
        <v>PEÑAFIEL MELISSA Q.</v>
      </c>
      <c r="C555" s="8" t="s">
        <v>613</v>
      </c>
      <c r="D555" s="8" t="s">
        <v>614</v>
      </c>
      <c r="E555" s="8" t="s">
        <v>1107</v>
      </c>
      <c r="F555" s="8" t="s">
        <v>125</v>
      </c>
      <c r="G555" s="18" t="s">
        <v>1997</v>
      </c>
      <c r="H555" s="8" t="s">
        <v>182</v>
      </c>
      <c r="I555" s="8" t="b">
        <f>COUNTIF(Employees[Employee Name],Employees[[#This Row],[Employee Name]])&gt;1</f>
        <v>0</v>
      </c>
    </row>
    <row r="556" spans="1:9" ht="30" hidden="1" customHeight="1" x14ac:dyDescent="0.3">
      <c r="A556" s="44">
        <f>IF(ISBLANK(Employees[[#This Row],[Employee Name]]),"",A555+1)</f>
        <v>545</v>
      </c>
      <c r="B556" s="8" t="str">
        <f>CONCATENATE(Employees[[#This Row],[Lastname]]," ",Employees[[#This Row],[Firstname]], " ",LEFT(Employees[[#This Row],[Middlename]],1),IF(ISBLANK(Employees[[#This Row],[Middlename]])," ","."))</f>
        <v>PEÑAFLORIDA LORYN B.</v>
      </c>
      <c r="C556" s="8" t="s">
        <v>738</v>
      </c>
      <c r="D556" s="8" t="s">
        <v>739</v>
      </c>
      <c r="E556" s="8" t="s">
        <v>145</v>
      </c>
      <c r="F556" s="8" t="s">
        <v>212</v>
      </c>
      <c r="G556" s="18" t="s">
        <v>1997</v>
      </c>
      <c r="H556" s="8" t="s">
        <v>213</v>
      </c>
      <c r="I556" s="8" t="b">
        <f>COUNTIF(Employees[Employee Name],Employees[[#This Row],[Employee Name]])&gt;1</f>
        <v>0</v>
      </c>
    </row>
    <row r="557" spans="1:9" ht="30" hidden="1" customHeight="1" x14ac:dyDescent="0.3">
      <c r="A557" s="44">
        <f>IF(ISBLANK(Employees[[#This Row],[Employee Name]]),"",A556+1)</f>
        <v>546</v>
      </c>
      <c r="B557" s="8" t="str">
        <f>CONCATENATE(Employees[[#This Row],[Lastname]]," ",Employees[[#This Row],[Firstname]], " ",LEFT(Employees[[#This Row],[Middlename]],1),IF(ISBLANK(Employees[[#This Row],[Middlename]])," ","."))</f>
        <v>PENALES GLORIA P.</v>
      </c>
      <c r="C557" s="8" t="s">
        <v>712</v>
      </c>
      <c r="D557" s="8" t="s">
        <v>661</v>
      </c>
      <c r="E557" s="8" t="s">
        <v>124</v>
      </c>
      <c r="F557" s="8" t="s">
        <v>756</v>
      </c>
      <c r="G557" s="8" t="s">
        <v>1997</v>
      </c>
      <c r="H557" s="8" t="s">
        <v>463</v>
      </c>
      <c r="I557" s="8" t="b">
        <f>COUNTIF(Employees[Employee Name],Employees[[#This Row],[Employee Name]])&gt;1</f>
        <v>0</v>
      </c>
    </row>
    <row r="558" spans="1:9" ht="30" hidden="1" customHeight="1" x14ac:dyDescent="0.3">
      <c r="A558" s="44">
        <f>IF(ISBLANK(Employees[[#This Row],[Employee Name]]),"",A557+1)</f>
        <v>547</v>
      </c>
      <c r="B558" s="8" t="str">
        <f>CONCATENATE(Employees[[#This Row],[Lastname]]," ",Employees[[#This Row],[Firstname]], " ",LEFT(Employees[[#This Row],[Middlename]],1),IF(ISBLANK(Employees[[#This Row],[Middlename]])," ","."))</f>
        <v>PENALES GUILLERMA B.</v>
      </c>
      <c r="C558" s="8" t="s">
        <v>712</v>
      </c>
      <c r="D558" s="8" t="s">
        <v>713</v>
      </c>
      <c r="E558" s="8" t="s">
        <v>145</v>
      </c>
      <c r="F558" s="8" t="s">
        <v>312</v>
      </c>
      <c r="G558" s="18" t="s">
        <v>1997</v>
      </c>
      <c r="H558" s="8" t="s">
        <v>182</v>
      </c>
      <c r="I558" s="8" t="b">
        <f>COUNTIF(Employees[Employee Name],Employees[[#This Row],[Employee Name]])&gt;1</f>
        <v>0</v>
      </c>
    </row>
    <row r="559" spans="1:9" ht="30" hidden="1" customHeight="1" x14ac:dyDescent="0.3">
      <c r="A559" s="44">
        <f>IF(ISBLANK(Employees[[#This Row],[Employee Name]]),"",A558+1)</f>
        <v>548</v>
      </c>
      <c r="B559" s="8" t="str">
        <f>CONCATENATE(Employees[[#This Row],[Lastname]]," ",Employees[[#This Row],[Firstname]], " ",LEFT(Employees[[#This Row],[Middlename]],1),IF(ISBLANK(Employees[[#This Row],[Middlename]])," ","."))</f>
        <v>PEÑANO DARYL BAMBI B.</v>
      </c>
      <c r="C559" s="8" t="s">
        <v>1313</v>
      </c>
      <c r="D559" s="8" t="s">
        <v>1032</v>
      </c>
      <c r="E559" s="8" t="s">
        <v>1033</v>
      </c>
      <c r="F559" s="8" t="s">
        <v>96</v>
      </c>
      <c r="G559" s="8" t="s">
        <v>1997</v>
      </c>
      <c r="H559" s="8" t="s">
        <v>97</v>
      </c>
      <c r="I559" s="8" t="b">
        <f>COUNTIF(Employees[Employee Name],Employees[[#This Row],[Employee Name]])&gt;1</f>
        <v>0</v>
      </c>
    </row>
    <row r="560" spans="1:9" ht="30" hidden="1" customHeight="1" x14ac:dyDescent="0.3">
      <c r="A560" s="44">
        <f>IF(ISBLANK(Employees[[#This Row],[Employee Name]]),"",A559+1)</f>
        <v>549</v>
      </c>
      <c r="B560" s="8" t="str">
        <f>CONCATENATE(Employees[[#This Row],[Lastname]]," ",Employees[[#This Row],[Firstname]], " ",LEFT(Employees[[#This Row],[Middlename]],1),IF(ISBLANK(Employees[[#This Row],[Middlename]])," ","."))</f>
        <v>PEÑARANDA MARIA KEREN N.</v>
      </c>
      <c r="C560" s="8" t="s">
        <v>1276</v>
      </c>
      <c r="D560" s="8" t="s">
        <v>1277</v>
      </c>
      <c r="E560" s="8" t="s">
        <v>334</v>
      </c>
      <c r="F560" s="8" t="s">
        <v>1278</v>
      </c>
      <c r="G560" s="8" t="s">
        <v>1997</v>
      </c>
      <c r="H560" s="8"/>
      <c r="I560" s="8" t="b">
        <f>COUNTIF(Employees[Employee Name],Employees[[#This Row],[Employee Name]])&gt;1</f>
        <v>0</v>
      </c>
    </row>
    <row r="561" spans="1:9" ht="30" hidden="1" customHeight="1" x14ac:dyDescent="0.3">
      <c r="A561" s="44">
        <f>IF(ISBLANK(Employees[[#This Row],[Employee Name]]),"",A560+1)</f>
        <v>550</v>
      </c>
      <c r="B561" s="8" t="str">
        <f>CONCATENATE(Employees[[#This Row],[Lastname]]," ",Employees[[#This Row],[Firstname]], " ",LEFT(Employees[[#This Row],[Middlename]],1),IF(ISBLANK(Employees[[#This Row],[Middlename]])," ","."))</f>
        <v>PEÑERO LILIBETH B.</v>
      </c>
      <c r="C561" s="8" t="s">
        <v>215</v>
      </c>
      <c r="D561" s="8" t="s">
        <v>216</v>
      </c>
      <c r="E561" s="8" t="s">
        <v>145</v>
      </c>
      <c r="F561" s="8" t="s">
        <v>212</v>
      </c>
      <c r="G561" s="18" t="s">
        <v>1997</v>
      </c>
      <c r="H561" s="8" t="s">
        <v>213</v>
      </c>
      <c r="I561" s="8" t="b">
        <f>COUNTIF(Employees[Employee Name],Employees[[#This Row],[Employee Name]])&gt;1</f>
        <v>0</v>
      </c>
    </row>
    <row r="562" spans="1:9" ht="30" hidden="1" customHeight="1" x14ac:dyDescent="0.3">
      <c r="A562" s="44">
        <f>IF(ISBLANK(Employees[[#This Row],[Employee Name]]),"",A561+1)</f>
        <v>551</v>
      </c>
      <c r="B562" s="8" t="str">
        <f>CONCATENATE(Employees[[#This Row],[Lastname]]," ",Employees[[#This Row],[Firstname]], " ",LEFT(Employees[[#This Row],[Middlename]],1),IF(ISBLANK(Employees[[#This Row],[Middlename]])," ","."))</f>
        <v>PEPA ARIEL N.</v>
      </c>
      <c r="C562" s="8" t="s">
        <v>1629</v>
      </c>
      <c r="D562" s="8" t="s">
        <v>400</v>
      </c>
      <c r="E562" s="8" t="s">
        <v>1590</v>
      </c>
      <c r="F562" s="8" t="s">
        <v>1290</v>
      </c>
      <c r="G562" s="18" t="s">
        <v>1290</v>
      </c>
      <c r="H562" s="8" t="s">
        <v>135</v>
      </c>
      <c r="I562" s="8" t="b">
        <f>COUNTIF(Employees[Employee Name],Employees[[#This Row],[Employee Name]])&gt;1</f>
        <v>0</v>
      </c>
    </row>
    <row r="563" spans="1:9" ht="30" hidden="1" customHeight="1" x14ac:dyDescent="0.3">
      <c r="A563" s="44">
        <f>IF(ISBLANK(Employees[[#This Row],[Employee Name]]),"",A562+1)</f>
        <v>552</v>
      </c>
      <c r="B563" s="8" t="str">
        <f>CONCATENATE(Employees[[#This Row],[Lastname]]," ",Employees[[#This Row],[Firstname]], " ",LEFT(Employees[[#This Row],[Middlename]],1),IF(ISBLANK(Employees[[#This Row],[Middlename]])," ","."))</f>
        <v>PEREA BABEL G.</v>
      </c>
      <c r="C563" s="8" t="s">
        <v>1630</v>
      </c>
      <c r="D563" s="8" t="s">
        <v>1631</v>
      </c>
      <c r="E563" s="8" t="s">
        <v>166</v>
      </c>
      <c r="F563" s="8" t="s">
        <v>1290</v>
      </c>
      <c r="G563" s="18" t="s">
        <v>1290</v>
      </c>
      <c r="H563" s="8" t="s">
        <v>1725</v>
      </c>
      <c r="I563" s="8" t="b">
        <f>COUNTIF(Employees[Employee Name],Employees[[#This Row],[Employee Name]])&gt;1</f>
        <v>0</v>
      </c>
    </row>
    <row r="564" spans="1:9" ht="30" hidden="1" customHeight="1" x14ac:dyDescent="0.3">
      <c r="A564" s="44">
        <f>IF(ISBLANK(Employees[[#This Row],[Employee Name]]),"",A563+1)</f>
        <v>553</v>
      </c>
      <c r="B564" s="8" t="str">
        <f>CONCATENATE(Employees[[#This Row],[Lastname]]," ",Employees[[#This Row],[Firstname]], " ",LEFT(Employees[[#This Row],[Middlename]],1),IF(ISBLANK(Employees[[#This Row],[Middlename]])," ","."))</f>
        <v>PERENA RUBILINDA C.</v>
      </c>
      <c r="C564" s="8" t="s">
        <v>696</v>
      </c>
      <c r="D564" s="8" t="s">
        <v>697</v>
      </c>
      <c r="E564" s="8" t="s">
        <v>847</v>
      </c>
      <c r="F564" s="8" t="s">
        <v>848</v>
      </c>
      <c r="G564" s="8" t="s">
        <v>1997</v>
      </c>
      <c r="H564" s="8" t="s">
        <v>126</v>
      </c>
      <c r="I564" s="8" t="b">
        <f>COUNTIF(Employees[Employee Name],Employees[[#This Row],[Employee Name]])&gt;1</f>
        <v>0</v>
      </c>
    </row>
    <row r="565" spans="1:9" ht="30" hidden="1" customHeight="1" x14ac:dyDescent="0.3">
      <c r="A565" s="44">
        <f>IF(ISBLANK(Employees[[#This Row],[Employee Name]]),"",A564+1)</f>
        <v>554</v>
      </c>
      <c r="B565" s="8" t="str">
        <f>CONCATENATE(Employees[[#This Row],[Lastname]]," ",Employees[[#This Row],[Firstname]], " ",LEFT(Employees[[#This Row],[Middlename]],1),IF(ISBLANK(Employees[[#This Row],[Middlename]])," ","."))</f>
        <v>PEREÑA VERGILIO R.</v>
      </c>
      <c r="C565" s="8" t="s">
        <v>836</v>
      </c>
      <c r="D565" s="8" t="s">
        <v>1632</v>
      </c>
      <c r="E565" s="8" t="s">
        <v>330</v>
      </c>
      <c r="F565" s="8" t="s">
        <v>1290</v>
      </c>
      <c r="G565" s="18" t="s">
        <v>1290</v>
      </c>
      <c r="H565" s="8" t="s">
        <v>1706</v>
      </c>
      <c r="I565" s="8" t="b">
        <f>COUNTIF(Employees[Employee Name],Employees[[#This Row],[Employee Name]])&gt;1</f>
        <v>0</v>
      </c>
    </row>
    <row r="566" spans="1:9" ht="30" hidden="1" customHeight="1" x14ac:dyDescent="0.3">
      <c r="A566" s="44">
        <f>IF(ISBLANK(Employees[[#This Row],[Employee Name]]),"",A565+1)</f>
        <v>555</v>
      </c>
      <c r="B566" s="8" t="str">
        <f>CONCATENATE(Employees[[#This Row],[Lastname]]," ",Employees[[#This Row],[Firstname]], " ",LEFT(Employees[[#This Row],[Middlename]],1),IF(ISBLANK(Employees[[#This Row],[Middlename]])," ","."))</f>
        <v>PEREY AIRENE O.</v>
      </c>
      <c r="C566" s="8" t="s">
        <v>579</v>
      </c>
      <c r="D566" s="8" t="s">
        <v>580</v>
      </c>
      <c r="E566" s="8" t="s">
        <v>2337</v>
      </c>
      <c r="F566" s="8" t="s">
        <v>582</v>
      </c>
      <c r="G566" s="18" t="s">
        <v>1997</v>
      </c>
      <c r="H566" s="8" t="s">
        <v>366</v>
      </c>
      <c r="I566" s="8" t="b">
        <f>COUNTIF(Employees[Employee Name],Employees[[#This Row],[Employee Name]])&gt;1</f>
        <v>0</v>
      </c>
    </row>
    <row r="567" spans="1:9" ht="30" hidden="1" customHeight="1" x14ac:dyDescent="0.3">
      <c r="A567" s="44">
        <f>IF(ISBLANK(Employees[[#This Row],[Employee Name]]),"",A566+1)</f>
        <v>556</v>
      </c>
      <c r="B567" s="8" t="str">
        <f>CONCATENATE(Employees[[#This Row],[Lastname]]," ",Employees[[#This Row],[Firstname]], " ",LEFT(Employees[[#This Row],[Middlename]],1),IF(ISBLANK(Employees[[#This Row],[Middlename]])," ","."))</f>
        <v>PEREY EDWIN M.</v>
      </c>
      <c r="C567" s="8" t="s">
        <v>579</v>
      </c>
      <c r="D567" s="8" t="s">
        <v>250</v>
      </c>
      <c r="E567" s="8" t="s">
        <v>84</v>
      </c>
      <c r="F567" s="8" t="s">
        <v>1290</v>
      </c>
      <c r="G567" s="18" t="s">
        <v>1290</v>
      </c>
      <c r="H567" s="8" t="s">
        <v>1710</v>
      </c>
      <c r="I567" s="8" t="b">
        <f>COUNTIF(Employees[Employee Name],Employees[[#This Row],[Employee Name]])&gt;1</f>
        <v>0</v>
      </c>
    </row>
    <row r="568" spans="1:9" ht="30" hidden="1" customHeight="1" x14ac:dyDescent="0.3">
      <c r="A568" s="44">
        <f>IF(ISBLANK(Employees[[#This Row],[Employee Name]]),"",A567+1)</f>
        <v>557</v>
      </c>
      <c r="B568" s="8" t="str">
        <f>CONCATENATE(Employees[[#This Row],[Lastname]]," ",Employees[[#This Row],[Firstname]], " ",LEFT(Employees[[#This Row],[Middlename]],1),IF(ISBLANK(Employees[[#This Row],[Middlename]])," ","."))</f>
        <v>PEREY GENNILYN M.</v>
      </c>
      <c r="C568" s="8" t="s">
        <v>579</v>
      </c>
      <c r="D568" s="8" t="s">
        <v>843</v>
      </c>
      <c r="E568" s="8" t="s">
        <v>148</v>
      </c>
      <c r="F568" s="8" t="s">
        <v>1290</v>
      </c>
      <c r="G568" s="18" t="s">
        <v>1290</v>
      </c>
      <c r="H568" s="8" t="s">
        <v>366</v>
      </c>
      <c r="I568" s="8" t="b">
        <f>COUNTIF(Employees[Employee Name],Employees[[#This Row],[Employee Name]])&gt;1</f>
        <v>0</v>
      </c>
    </row>
    <row r="569" spans="1:9" ht="30" hidden="1" customHeight="1" x14ac:dyDescent="0.3">
      <c r="A569" s="44">
        <f>IF(ISBLANK(Employees[[#This Row],[Employee Name]]),"",A568+1)</f>
        <v>558</v>
      </c>
      <c r="B569" s="8" t="str">
        <f>CONCATENATE(Employees[[#This Row],[Lastname]]," ",Employees[[#This Row],[Firstname]], " ",LEFT(Employees[[#This Row],[Middlename]],1),IF(ISBLANK(Employees[[#This Row],[Middlename]])," ","."))</f>
        <v>PEREY LUCIANA B.</v>
      </c>
      <c r="C569" s="18" t="s">
        <v>579</v>
      </c>
      <c r="D569" s="18" t="s">
        <v>1635</v>
      </c>
      <c r="E569" s="18" t="s">
        <v>877</v>
      </c>
      <c r="F569" s="18" t="s">
        <v>2089</v>
      </c>
      <c r="G569" s="8"/>
      <c r="H569" s="18" t="s">
        <v>2054</v>
      </c>
      <c r="I569" s="8" t="b">
        <f>COUNTIF(Employees[Employee Name],Employees[[#This Row],[Employee Name]])&gt;1</f>
        <v>0</v>
      </c>
    </row>
    <row r="570" spans="1:9" ht="30" hidden="1" customHeight="1" x14ac:dyDescent="0.3">
      <c r="A570" s="44">
        <f>IF(ISBLANK(Employees[[#This Row],[Employee Name]]),"",A569+1)</f>
        <v>559</v>
      </c>
      <c r="B570" s="8" t="str">
        <f>CONCATENATE(Employees[[#This Row],[Lastname]]," ",Employees[[#This Row],[Firstname]], " ",LEFT(Employees[[#This Row],[Middlename]],1),IF(ISBLANK(Employees[[#This Row],[Middlename]])," ","."))</f>
        <v>PERIDO BEVERLY T.</v>
      </c>
      <c r="C570" s="8" t="s">
        <v>243</v>
      </c>
      <c r="D570" s="8" t="s">
        <v>1307</v>
      </c>
      <c r="E570" s="8" t="s">
        <v>107</v>
      </c>
      <c r="F570" s="8" t="s">
        <v>198</v>
      </c>
      <c r="G570" s="18" t="s">
        <v>1997</v>
      </c>
      <c r="H570" s="8" t="s">
        <v>103</v>
      </c>
      <c r="I570" s="8" t="b">
        <f>COUNTIF(Employees[Employee Name],Employees[[#This Row],[Employee Name]])&gt;1</f>
        <v>0</v>
      </c>
    </row>
    <row r="571" spans="1:9" ht="30" hidden="1" customHeight="1" x14ac:dyDescent="0.3">
      <c r="A571" s="44">
        <f>IF(ISBLANK(Employees[[#This Row],[Employee Name]]),"",A570+1)</f>
        <v>560</v>
      </c>
      <c r="B571" s="8" t="str">
        <f>CONCATENATE(Employees[[#This Row],[Lastname]]," ",Employees[[#This Row],[Firstname]], " ",LEFT(Employees[[#This Row],[Middlename]],1),IF(ISBLANK(Employees[[#This Row],[Middlename]])," ","."))</f>
        <v>PERIDO EDWIN A.</v>
      </c>
      <c r="C571" s="8" t="s">
        <v>243</v>
      </c>
      <c r="D571" s="8" t="s">
        <v>250</v>
      </c>
      <c r="E571" s="8" t="s">
        <v>88</v>
      </c>
      <c r="F571" s="8" t="s">
        <v>198</v>
      </c>
      <c r="G571" s="18" t="s">
        <v>1997</v>
      </c>
      <c r="H571" s="8" t="s">
        <v>209</v>
      </c>
      <c r="I571" s="8" t="b">
        <f>COUNTIF(Employees[Employee Name],Employees[[#This Row],[Employee Name]])&gt;1</f>
        <v>0</v>
      </c>
    </row>
    <row r="572" spans="1:9" ht="30" hidden="1" customHeight="1" x14ac:dyDescent="0.3">
      <c r="A572" s="44">
        <f>IF(ISBLANK(Employees[[#This Row],[Employee Name]]),"",A571+1)</f>
        <v>561</v>
      </c>
      <c r="B572" s="8" t="str">
        <f>CONCATENATE(Employees[[#This Row],[Lastname]]," ",Employees[[#This Row],[Firstname]], " ",LEFT(Employees[[#This Row],[Middlename]],1),IF(ISBLANK(Employees[[#This Row],[Middlename]])," ","."))</f>
        <v>PERIDO MARITES V.</v>
      </c>
      <c r="C572" s="8" t="s">
        <v>243</v>
      </c>
      <c r="D572" s="8" t="s">
        <v>244</v>
      </c>
      <c r="E572" s="8" t="s">
        <v>861</v>
      </c>
      <c r="F572" s="8" t="s">
        <v>245</v>
      </c>
      <c r="G572" s="18" t="s">
        <v>1997</v>
      </c>
      <c r="H572" s="8" t="s">
        <v>241</v>
      </c>
      <c r="I572" s="8" t="b">
        <f>COUNTIF(Employees[Employee Name],Employees[[#This Row],[Employee Name]])&gt;1</f>
        <v>0</v>
      </c>
    </row>
    <row r="573" spans="1:9" ht="30" hidden="1" customHeight="1" x14ac:dyDescent="0.3">
      <c r="A573" s="44">
        <f>IF(ISBLANK(Employees[[#This Row],[Employee Name]]),"",A572+1)</f>
        <v>562</v>
      </c>
      <c r="B573" s="8" t="str">
        <f>CONCATENATE(Employees[[#This Row],[Lastname]]," ",Employees[[#This Row],[Firstname]], " ",LEFT(Employees[[#This Row],[Middlename]],1),IF(ISBLANK(Employees[[#This Row],[Middlename]])," ","."))</f>
        <v xml:space="preserve">PESIGAN EDUARDO  </v>
      </c>
      <c r="C573" s="18" t="s">
        <v>2385</v>
      </c>
      <c r="D573" s="18" t="s">
        <v>2386</v>
      </c>
      <c r="E573" s="8"/>
      <c r="F573" s="8"/>
      <c r="G573" s="18" t="s">
        <v>1290</v>
      </c>
      <c r="H573" s="18" t="s">
        <v>1717</v>
      </c>
      <c r="I573" s="8" t="b">
        <f>COUNTIF(Employees[Employee Name],Employees[[#This Row],[Employee Name]])&gt;1</f>
        <v>0</v>
      </c>
    </row>
    <row r="574" spans="1:9" ht="30" hidden="1" customHeight="1" x14ac:dyDescent="0.3">
      <c r="A574" s="44">
        <f>IF(ISBLANK(Employees[[#This Row],[Employee Name]]),"",A573+1)</f>
        <v>563</v>
      </c>
      <c r="B574" s="8" t="str">
        <f>CONCATENATE(Employees[[#This Row],[Lastname]]," ",Employees[[#This Row],[Firstname]], " ",LEFT(Employees[[#This Row],[Middlename]],1),IF(ISBLANK(Employees[[#This Row],[Middlename]])," ","."))</f>
        <v>PETIL GLENDA D.</v>
      </c>
      <c r="C574" s="8" t="s">
        <v>575</v>
      </c>
      <c r="D574" s="8" t="s">
        <v>576</v>
      </c>
      <c r="E574" s="8" t="s">
        <v>337</v>
      </c>
      <c r="F574" s="8" t="s">
        <v>577</v>
      </c>
      <c r="G574" s="18" t="s">
        <v>1997</v>
      </c>
      <c r="H574" s="8" t="s">
        <v>366</v>
      </c>
      <c r="I574" s="8" t="b">
        <f>COUNTIF(Employees[Employee Name],Employees[[#This Row],[Employee Name]])&gt;1</f>
        <v>0</v>
      </c>
    </row>
    <row r="575" spans="1:9" ht="30" hidden="1" customHeight="1" x14ac:dyDescent="0.3">
      <c r="A575" s="44">
        <f>IF(ISBLANK(Employees[[#This Row],[Employee Name]]),"",A574+1)</f>
        <v>564</v>
      </c>
      <c r="B575" s="8" t="str">
        <f>CONCATENATE(Employees[[#This Row],[Lastname]]," ",Employees[[#This Row],[Firstname]], " ",LEFT(Employees[[#This Row],[Middlename]],1),IF(ISBLANK(Employees[[#This Row],[Middlename]])," ","."))</f>
        <v>PINEDA DANICCA NOELLE V.</v>
      </c>
      <c r="C575" s="18" t="s">
        <v>2323</v>
      </c>
      <c r="D575" s="18" t="s">
        <v>2324</v>
      </c>
      <c r="E575" s="18" t="s">
        <v>150</v>
      </c>
      <c r="F575" s="18" t="s">
        <v>2007</v>
      </c>
      <c r="G575" s="8"/>
      <c r="H575" s="18" t="s">
        <v>97</v>
      </c>
      <c r="I575" s="8" t="b">
        <f>COUNTIF(Employees[Employee Name],Employees[[#This Row],[Employee Name]])&gt;1</f>
        <v>0</v>
      </c>
    </row>
    <row r="576" spans="1:9" ht="30" hidden="1" customHeight="1" x14ac:dyDescent="0.3">
      <c r="A576" s="44">
        <f>IF(ISBLANK(Employees[[#This Row],[Employee Name]]),"",A575+1)</f>
        <v>565</v>
      </c>
      <c r="B576" s="8" t="str">
        <f>CONCATENATE(Employees[[#This Row],[Lastname]]," ",Employees[[#This Row],[Firstname]], " ",LEFT(Employees[[#This Row],[Middlename]],1),IF(ISBLANK(Employees[[#This Row],[Middlename]])," ","."))</f>
        <v>PRIMO GRACE M.</v>
      </c>
      <c r="C576" s="8" t="s">
        <v>1633</v>
      </c>
      <c r="D576" s="8" t="s">
        <v>1460</v>
      </c>
      <c r="E576" s="8" t="s">
        <v>84</v>
      </c>
      <c r="F576" s="8" t="s">
        <v>1290</v>
      </c>
      <c r="G576" s="18" t="s">
        <v>1290</v>
      </c>
      <c r="H576" s="8" t="s">
        <v>1708</v>
      </c>
      <c r="I576" s="8" t="b">
        <f>COUNTIF(Employees[Employee Name],Employees[[#This Row],[Employee Name]])&gt;1</f>
        <v>0</v>
      </c>
    </row>
    <row r="577" spans="1:9" ht="30" hidden="1" customHeight="1" x14ac:dyDescent="0.3">
      <c r="A577" s="44">
        <f>IF(ISBLANK(Employees[[#This Row],[Employee Name]]),"",A576+1)</f>
        <v>566</v>
      </c>
      <c r="B577" s="8" t="str">
        <f>CONCATENATE(Employees[[#This Row],[Lastname]]," ",Employees[[#This Row],[Firstname]], " ",LEFT(Employees[[#This Row],[Middlename]],1),IF(ISBLANK(Employees[[#This Row],[Middlename]])," ","."))</f>
        <v>PUNZALAN LUCIANA A.</v>
      </c>
      <c r="C577" s="8" t="s">
        <v>1634</v>
      </c>
      <c r="D577" s="8" t="s">
        <v>1635</v>
      </c>
      <c r="E577" s="8" t="s">
        <v>88</v>
      </c>
      <c r="F577" s="8" t="s">
        <v>1290</v>
      </c>
      <c r="G577" s="18" t="s">
        <v>1290</v>
      </c>
      <c r="H577" s="8" t="s">
        <v>1302</v>
      </c>
      <c r="I577" s="8" t="b">
        <f>COUNTIF(Employees[Employee Name],Employees[[#This Row],[Employee Name]])&gt;1</f>
        <v>0</v>
      </c>
    </row>
    <row r="578" spans="1:9" ht="30" hidden="1" customHeight="1" x14ac:dyDescent="0.3">
      <c r="A578" s="44">
        <f>IF(ISBLANK(Employees[[#This Row],[Employee Name]]),"",A577+1)</f>
        <v>567</v>
      </c>
      <c r="B578" s="8" t="str">
        <f>CONCATENATE(Employees[[#This Row],[Lastname]]," ",Employees[[#This Row],[Firstname]], " ",LEFT(Employees[[#This Row],[Middlename]],1),IF(ISBLANK(Employees[[#This Row],[Middlename]])," ","."))</f>
        <v>QUIAMBAO ERICSON B.</v>
      </c>
      <c r="C578" s="8" t="s">
        <v>1636</v>
      </c>
      <c r="D578" s="8" t="s">
        <v>1617</v>
      </c>
      <c r="E578" s="8" t="s">
        <v>98</v>
      </c>
      <c r="F578" s="8" t="s">
        <v>1705</v>
      </c>
      <c r="G578" s="18" t="s">
        <v>1705</v>
      </c>
      <c r="H578" s="8" t="s">
        <v>1706</v>
      </c>
      <c r="I578" s="8" t="b">
        <f>COUNTIF(Employees[Employee Name],Employees[[#This Row],[Employee Name]])&gt;1</f>
        <v>0</v>
      </c>
    </row>
    <row r="579" spans="1:9" ht="30" hidden="1" customHeight="1" x14ac:dyDescent="0.3">
      <c r="A579" s="44">
        <f>IF(ISBLANK(Employees[[#This Row],[Employee Name]]),"",A578+1)</f>
        <v>568</v>
      </c>
      <c r="B579" s="8" t="str">
        <f>CONCATENATE(Employees[[#This Row],[Lastname]]," ",Employees[[#This Row],[Firstname]], " ",LEFT(Employees[[#This Row],[Middlename]],1),IF(ISBLANK(Employees[[#This Row],[Middlename]])," ","."))</f>
        <v>QUIAN JHON RAYMOND P.</v>
      </c>
      <c r="C579" s="18" t="s">
        <v>2268</v>
      </c>
      <c r="D579" s="18" t="s">
        <v>2269</v>
      </c>
      <c r="E579" s="18" t="s">
        <v>2270</v>
      </c>
      <c r="F579" s="18" t="s">
        <v>1712</v>
      </c>
      <c r="G579" s="8"/>
      <c r="H579" s="18" t="s">
        <v>1302</v>
      </c>
      <c r="I579" s="8" t="b">
        <f>COUNTIF(Employees[Employee Name],Employees[[#This Row],[Employee Name]])&gt;1</f>
        <v>0</v>
      </c>
    </row>
    <row r="580" spans="1:9" ht="30" hidden="1" customHeight="1" x14ac:dyDescent="0.3">
      <c r="A580" s="44">
        <f>IF(ISBLANK(Employees[[#This Row],[Employee Name]]),"",A579+1)</f>
        <v>569</v>
      </c>
      <c r="B580" s="8" t="str">
        <f>CONCATENATE(Employees[[#This Row],[Lastname]]," ",Employees[[#This Row],[Firstname]], " ",LEFT(Employees[[#This Row],[Middlename]],1),IF(ISBLANK(Employees[[#This Row],[Middlename]])," ","."))</f>
        <v>QUILAO REYVI E.</v>
      </c>
      <c r="C580" s="8" t="s">
        <v>1107</v>
      </c>
      <c r="D580" s="8" t="s">
        <v>1342</v>
      </c>
      <c r="E580" s="8" t="s">
        <v>1343</v>
      </c>
      <c r="F580" s="8" t="s">
        <v>1344</v>
      </c>
      <c r="G580" s="18" t="s">
        <v>1997</v>
      </c>
      <c r="H580" s="8" t="s">
        <v>361</v>
      </c>
      <c r="I580" s="8" t="b">
        <f>COUNTIF(Employees[Employee Name],Employees[[#This Row],[Employee Name]])&gt;1</f>
        <v>0</v>
      </c>
    </row>
    <row r="581" spans="1:9" ht="30" hidden="1" customHeight="1" x14ac:dyDescent="0.3">
      <c r="A581" s="44">
        <f>IF(ISBLANK(Employees[[#This Row],[Employee Name]]),"",A580+1)</f>
        <v>570</v>
      </c>
      <c r="B581" s="8" t="str">
        <f>CONCATENATE(Employees[[#This Row],[Lastname]]," ",Employees[[#This Row],[Firstname]], " ",LEFT(Employees[[#This Row],[Middlename]],1),IF(ISBLANK(Employees[[#This Row],[Middlename]])," ","."))</f>
        <v>RAMA RAQUEL J.</v>
      </c>
      <c r="C581" s="8" t="s">
        <v>1637</v>
      </c>
      <c r="D581" s="8" t="s">
        <v>1638</v>
      </c>
      <c r="E581" s="8" t="s">
        <v>139</v>
      </c>
      <c r="F581" s="8" t="s">
        <v>1290</v>
      </c>
      <c r="G581" s="18" t="s">
        <v>1290</v>
      </c>
      <c r="H581" s="8" t="s">
        <v>331</v>
      </c>
      <c r="I581" s="8" t="b">
        <f>COUNTIF(Employees[Employee Name],Employees[[#This Row],[Employee Name]])&gt;1</f>
        <v>0</v>
      </c>
    </row>
    <row r="582" spans="1:9" ht="30" hidden="1" customHeight="1" x14ac:dyDescent="0.3">
      <c r="A582" s="44">
        <f>IF(ISBLANK(Employees[[#This Row],[Employee Name]]),"",A581+1)</f>
        <v>571</v>
      </c>
      <c r="B582" s="8" t="str">
        <f>CONCATENATE(Employees[[#This Row],[Lastname]]," ",Employees[[#This Row],[Firstname]], " ",LEFT(Employees[[#This Row],[Middlename]],1),IF(ISBLANK(Employees[[#This Row],[Middlename]])," ","."))</f>
        <v>RAMOS EULOGIA A.</v>
      </c>
      <c r="C582" s="18" t="s">
        <v>817</v>
      </c>
      <c r="D582" s="18" t="s">
        <v>2207</v>
      </c>
      <c r="E582" s="18" t="s">
        <v>994</v>
      </c>
      <c r="F582" s="18" t="s">
        <v>1290</v>
      </c>
      <c r="G582" s="8"/>
      <c r="H582" s="18" t="s">
        <v>1706</v>
      </c>
      <c r="I582" s="8" t="b">
        <f>COUNTIF(Employees[Employee Name],Employees[[#This Row],[Employee Name]])&gt;1</f>
        <v>0</v>
      </c>
    </row>
    <row r="583" spans="1:9" ht="30" hidden="1" customHeight="1" x14ac:dyDescent="0.3">
      <c r="A583" s="44">
        <f>IF(ISBLANK(Employees[[#This Row],[Employee Name]]),"",A582+1)</f>
        <v>572</v>
      </c>
      <c r="B583" s="8" t="str">
        <f>CONCATENATE(Employees[[#This Row],[Lastname]]," ",Employees[[#This Row],[Firstname]], " ",LEFT(Employees[[#This Row],[Middlename]],1),IF(ISBLANK(Employees[[#This Row],[Middlename]])," ","."))</f>
        <v>RAMOS REMELYN A.</v>
      </c>
      <c r="C583" s="18" t="s">
        <v>817</v>
      </c>
      <c r="D583" s="18" t="s">
        <v>2300</v>
      </c>
      <c r="E583" s="18" t="s">
        <v>994</v>
      </c>
      <c r="F583" s="18" t="s">
        <v>2301</v>
      </c>
      <c r="G583" s="8"/>
      <c r="H583" s="18" t="s">
        <v>2302</v>
      </c>
      <c r="I583" s="8" t="b">
        <f>COUNTIF(Employees[Employee Name],Employees[[#This Row],[Employee Name]])&gt;1</f>
        <v>0</v>
      </c>
    </row>
    <row r="584" spans="1:9" ht="30" hidden="1" customHeight="1" x14ac:dyDescent="0.3">
      <c r="A584" s="44">
        <f>IF(ISBLANK(Employees[[#This Row],[Employee Name]]),"",A583+1)</f>
        <v>573</v>
      </c>
      <c r="B584" s="8" t="str">
        <f>CONCATENATE(Employees[[#This Row],[Lastname]]," ",Employees[[#This Row],[Firstname]], " ",LEFT(Employees[[#This Row],[Middlename]],1),IF(ISBLANK(Employees[[#This Row],[Middlename]])," ","."))</f>
        <v>REGINALDO MARISSA C.</v>
      </c>
      <c r="C584" s="8" t="s">
        <v>1639</v>
      </c>
      <c r="D584" s="8" t="s">
        <v>185</v>
      </c>
      <c r="E584" s="8" t="s">
        <v>134</v>
      </c>
      <c r="F584" s="8" t="s">
        <v>1712</v>
      </c>
      <c r="G584" s="8" t="s">
        <v>1705</v>
      </c>
      <c r="H584" s="8" t="s">
        <v>1710</v>
      </c>
      <c r="I584" s="8" t="b">
        <f>COUNTIF(Employees[Employee Name],Employees[[#This Row],[Employee Name]])&gt;1</f>
        <v>0</v>
      </c>
    </row>
    <row r="585" spans="1:9" ht="30" hidden="1" customHeight="1" x14ac:dyDescent="0.3">
      <c r="A585" s="44">
        <f>IF(ISBLANK(Employees[[#This Row],[Employee Name]]),"",A584+1)</f>
        <v>574</v>
      </c>
      <c r="B585" s="8" t="str">
        <f>CONCATENATE(Employees[[#This Row],[Lastname]]," ",Employees[[#This Row],[Firstname]], " ",LEFT(Employees[[#This Row],[Middlename]],1),IF(ISBLANK(Employees[[#This Row],[Middlename]])," ","."))</f>
        <v>REMOLLENO MICHELLE U.</v>
      </c>
      <c r="C585" s="8" t="s">
        <v>1319</v>
      </c>
      <c r="D585" s="8" t="s">
        <v>1012</v>
      </c>
      <c r="E585" s="8" t="s">
        <v>1320</v>
      </c>
      <c r="F585" s="8" t="s">
        <v>96</v>
      </c>
      <c r="G585" s="8" t="s">
        <v>1997</v>
      </c>
      <c r="H585" s="8" t="s">
        <v>135</v>
      </c>
      <c r="I585" s="8" t="b">
        <f>COUNTIF(Employees[Employee Name],Employees[[#This Row],[Employee Name]])&gt;1</f>
        <v>0</v>
      </c>
    </row>
    <row r="586" spans="1:9" ht="30" hidden="1" customHeight="1" x14ac:dyDescent="0.3">
      <c r="A586" s="44">
        <f>IF(ISBLANK(Employees[[#This Row],[Employee Name]]),"",A585+1)</f>
        <v>575</v>
      </c>
      <c r="B586" s="8" t="str">
        <f>CONCATENATE(Employees[[#This Row],[Lastname]]," ",Employees[[#This Row],[Firstname]], " ",LEFT(Employees[[#This Row],[Middlename]],1),IF(ISBLANK(Employees[[#This Row],[Middlename]])," ","."))</f>
        <v>REOSA CECILIA A.</v>
      </c>
      <c r="C586" s="8" t="s">
        <v>728</v>
      </c>
      <c r="D586" s="8" t="s">
        <v>729</v>
      </c>
      <c r="E586" s="8" t="s">
        <v>88</v>
      </c>
      <c r="F586" s="8" t="s">
        <v>125</v>
      </c>
      <c r="G586" s="18" t="s">
        <v>1997</v>
      </c>
      <c r="H586" s="8" t="s">
        <v>361</v>
      </c>
      <c r="I586" s="8" t="b">
        <f>COUNTIF(Employees[Employee Name],Employees[[#This Row],[Employee Name]])&gt;1</f>
        <v>0</v>
      </c>
    </row>
    <row r="587" spans="1:9" ht="30" hidden="1" customHeight="1" x14ac:dyDescent="0.3">
      <c r="A587" s="44">
        <f>IF(ISBLANK(Employees[[#This Row],[Employee Name]]),"",A586+1)</f>
        <v>576</v>
      </c>
      <c r="B587" s="8" t="str">
        <f>CONCATENATE(Employees[[#This Row],[Lastname]]," ",Employees[[#This Row],[Firstname]], " ",LEFT(Employees[[#This Row],[Middlename]],1),IF(ISBLANK(Employees[[#This Row],[Middlename]])," ","."))</f>
        <v>REPILLO AMMY LOU M.</v>
      </c>
      <c r="C587" s="8" t="s">
        <v>403</v>
      </c>
      <c r="D587" s="8" t="s">
        <v>404</v>
      </c>
      <c r="E587" s="8" t="s">
        <v>84</v>
      </c>
      <c r="F587" s="8" t="s">
        <v>125</v>
      </c>
      <c r="G587" s="18" t="s">
        <v>1997</v>
      </c>
      <c r="H587" s="8" t="s">
        <v>103</v>
      </c>
      <c r="I587" s="8" t="b">
        <f>COUNTIF(Employees[Employee Name],Employees[[#This Row],[Employee Name]])&gt;1</f>
        <v>0</v>
      </c>
    </row>
    <row r="588" spans="1:9" ht="30" hidden="1" customHeight="1" x14ac:dyDescent="0.3">
      <c r="A588" s="44">
        <f>IF(ISBLANK(Employees[[#This Row],[Employee Name]]),"",A587+1)</f>
        <v>577</v>
      </c>
      <c r="B588" s="8" t="str">
        <f>CONCATENATE(Employees[[#This Row],[Lastname]]," ",Employees[[#This Row],[Firstname]], " ",LEFT(Employees[[#This Row],[Middlename]],1),IF(ISBLANK(Employees[[#This Row],[Middlename]])," ","."))</f>
        <v>REYES ELSA T.</v>
      </c>
      <c r="C588" s="8" t="s">
        <v>672</v>
      </c>
      <c r="D588" s="8" t="s">
        <v>673</v>
      </c>
      <c r="E588" s="8" t="s">
        <v>674</v>
      </c>
      <c r="F588" s="8" t="s">
        <v>120</v>
      </c>
      <c r="G588" s="18" t="s">
        <v>1997</v>
      </c>
      <c r="H588" s="8" t="s">
        <v>361</v>
      </c>
      <c r="I588" s="8" t="b">
        <f>COUNTIF(Employees[Employee Name],Employees[[#This Row],[Employee Name]])&gt;1</f>
        <v>0</v>
      </c>
    </row>
    <row r="589" spans="1:9" ht="30" hidden="1" customHeight="1" x14ac:dyDescent="0.3">
      <c r="A589" s="44">
        <f>IF(ISBLANK(Employees[[#This Row],[Employee Name]]),"",A588+1)</f>
        <v>578</v>
      </c>
      <c r="B589" s="8" t="str">
        <f>CONCATENATE(Employees[[#This Row],[Lastname]]," ",Employees[[#This Row],[Firstname]], " ",LEFT(Employees[[#This Row],[Middlename]],1),IF(ISBLANK(Employees[[#This Row],[Middlename]])," ","."))</f>
        <v>REYES GERARDO GABRIEL C.</v>
      </c>
      <c r="C589" s="18" t="s">
        <v>672</v>
      </c>
      <c r="D589" s="18" t="s">
        <v>2168</v>
      </c>
      <c r="E589" s="18" t="s">
        <v>134</v>
      </c>
      <c r="F589" s="8"/>
      <c r="G589" s="8"/>
      <c r="H589" s="18" t="s">
        <v>2169</v>
      </c>
      <c r="I589" s="8" t="b">
        <f>COUNTIF(Employees[Employee Name],Employees[[#This Row],[Employee Name]])&gt;1</f>
        <v>0</v>
      </c>
    </row>
    <row r="590" spans="1:9" ht="30" hidden="1" customHeight="1" x14ac:dyDescent="0.3">
      <c r="A590" s="44">
        <f>IF(ISBLANK(Employees[[#This Row],[Employee Name]]),"",A589+1)</f>
        <v>579</v>
      </c>
      <c r="B590" s="8" t="str">
        <f>CONCATENATE(Employees[[#This Row],[Lastname]]," ",Employees[[#This Row],[Firstname]], " ",LEFT(Employees[[#This Row],[Middlename]],1),IF(ISBLANK(Employees[[#This Row],[Middlename]])," ","."))</f>
        <v>REYES JOSEPHINE J.</v>
      </c>
      <c r="C590" s="8" t="s">
        <v>672</v>
      </c>
      <c r="D590" s="8" t="s">
        <v>406</v>
      </c>
      <c r="E590" s="8" t="s">
        <v>139</v>
      </c>
      <c r="F590" s="8" t="s">
        <v>1290</v>
      </c>
      <c r="G590" s="18" t="s">
        <v>1290</v>
      </c>
      <c r="H590" s="8" t="s">
        <v>361</v>
      </c>
      <c r="I590" s="8" t="b">
        <f>COUNTIF(Employees[Employee Name],Employees[[#This Row],[Employee Name]])&gt;1</f>
        <v>0</v>
      </c>
    </row>
    <row r="591" spans="1:9" ht="30" hidden="1" customHeight="1" x14ac:dyDescent="0.3">
      <c r="A591" s="44">
        <f>IF(ISBLANK(Employees[[#This Row],[Employee Name]]),"",A590+1)</f>
        <v>580</v>
      </c>
      <c r="B591" s="8" t="str">
        <f>CONCATENATE(Employees[[#This Row],[Lastname]]," ",Employees[[#This Row],[Firstname]], " ",LEFT(Employees[[#This Row],[Middlename]],1),IF(ISBLANK(Employees[[#This Row],[Middlename]])," ","."))</f>
        <v>REYES JUANITO P.</v>
      </c>
      <c r="C591" s="8" t="s">
        <v>672</v>
      </c>
      <c r="D591" s="8" t="s">
        <v>548</v>
      </c>
      <c r="E591" s="8" t="s">
        <v>124</v>
      </c>
      <c r="F591" s="8" t="s">
        <v>880</v>
      </c>
      <c r="G591" s="8" t="s">
        <v>1997</v>
      </c>
      <c r="H591" s="8" t="s">
        <v>881</v>
      </c>
      <c r="I591" s="8" t="b">
        <f>COUNTIF(Employees[Employee Name],Employees[[#This Row],[Employee Name]])&gt;1</f>
        <v>0</v>
      </c>
    </row>
    <row r="592" spans="1:9" ht="30" hidden="1" customHeight="1" x14ac:dyDescent="0.3">
      <c r="A592" s="44">
        <f>IF(ISBLANK(Employees[[#This Row],[Employee Name]]),"",A591+1)</f>
        <v>581</v>
      </c>
      <c r="B592" s="8" t="str">
        <f>CONCATENATE(Employees[[#This Row],[Lastname]]," ",Employees[[#This Row],[Firstname]], " ",LEFT(Employees[[#This Row],[Middlename]],1),IF(ISBLANK(Employees[[#This Row],[Middlename]])," ","."))</f>
        <v>REYES NORALYN B.</v>
      </c>
      <c r="C592" s="8" t="s">
        <v>672</v>
      </c>
      <c r="D592" s="8" t="s">
        <v>733</v>
      </c>
      <c r="E592" s="8" t="s">
        <v>1640</v>
      </c>
      <c r="F592" s="8" t="s">
        <v>734</v>
      </c>
      <c r="G592" s="18" t="s">
        <v>1997</v>
      </c>
      <c r="H592" s="8" t="s">
        <v>361</v>
      </c>
      <c r="I592" s="8" t="b">
        <f>COUNTIF(Employees[Employee Name],Employees[[#This Row],[Employee Name]])&gt;1</f>
        <v>0</v>
      </c>
    </row>
    <row r="593" spans="1:9" ht="30" hidden="1" customHeight="1" x14ac:dyDescent="0.3">
      <c r="A593" s="44">
        <f>IF(ISBLANK(Employees[[#This Row],[Employee Name]]),"",A592+1)</f>
        <v>582</v>
      </c>
      <c r="B593" s="8" t="str">
        <f>CONCATENATE(Employees[[#This Row],[Lastname]]," ",Employees[[#This Row],[Firstname]], " ",LEFT(Employees[[#This Row],[Middlename]],1),IF(ISBLANK(Employees[[#This Row],[Middlename]])," ","."))</f>
        <v>ROBINO OFELIA M.</v>
      </c>
      <c r="C593" s="8" t="s">
        <v>196</v>
      </c>
      <c r="D593" s="8" t="s">
        <v>197</v>
      </c>
      <c r="E593" s="8" t="s">
        <v>84</v>
      </c>
      <c r="F593" s="8" t="s">
        <v>198</v>
      </c>
      <c r="G593" s="18" t="s">
        <v>1997</v>
      </c>
      <c r="H593" s="8" t="s">
        <v>199</v>
      </c>
      <c r="I593" s="8" t="b">
        <f>COUNTIF(Employees[Employee Name],Employees[[#This Row],[Employee Name]])&gt;1</f>
        <v>0</v>
      </c>
    </row>
    <row r="594" spans="1:9" ht="30" hidden="1" customHeight="1" x14ac:dyDescent="0.3">
      <c r="A594" s="44">
        <f>IF(ISBLANK(Employees[[#This Row],[Employee Name]]),"",A593+1)</f>
        <v>583</v>
      </c>
      <c r="B594" s="8" t="str">
        <f>CONCATENATE(Employees[[#This Row],[Lastname]]," ",Employees[[#This Row],[Firstname]], " ",LEFT(Employees[[#This Row],[Middlename]],1),IF(ISBLANK(Employees[[#This Row],[Middlename]])," ","."))</f>
        <v>ROCILLO CECILLA A.</v>
      </c>
      <c r="C594" s="8" t="s">
        <v>514</v>
      </c>
      <c r="D594" s="8" t="s">
        <v>515</v>
      </c>
      <c r="E594" s="8" t="s">
        <v>472</v>
      </c>
      <c r="F594" s="8" t="s">
        <v>120</v>
      </c>
      <c r="G594" s="18" t="s">
        <v>1997</v>
      </c>
      <c r="H594" s="8" t="s">
        <v>439</v>
      </c>
      <c r="I594" s="8" t="b">
        <f>COUNTIF(Employees[Employee Name],Employees[[#This Row],[Employee Name]])&gt;1</f>
        <v>0</v>
      </c>
    </row>
    <row r="595" spans="1:9" ht="30" hidden="1" customHeight="1" x14ac:dyDescent="0.3">
      <c r="A595" s="44">
        <f>IF(ISBLANK(Employees[[#This Row],[Employee Name]]),"",A594+1)</f>
        <v>584</v>
      </c>
      <c r="B595" s="8" t="str">
        <f>CONCATENATE(Employees[[#This Row],[Lastname]]," ",Employees[[#This Row],[Firstname]], " ",LEFT(Employees[[#This Row],[Middlename]],1),IF(ISBLANK(Employees[[#This Row],[Middlename]])," ","."))</f>
        <v xml:space="preserve">ROCILLO JUNE BYRONN  </v>
      </c>
      <c r="C595" s="8" t="s">
        <v>514</v>
      </c>
      <c r="D595" s="8" t="s">
        <v>1641</v>
      </c>
      <c r="E595" s="8"/>
      <c r="F595" s="8" t="s">
        <v>1705</v>
      </c>
      <c r="G595" s="18" t="s">
        <v>1705</v>
      </c>
      <c r="H595" s="8" t="s">
        <v>1706</v>
      </c>
      <c r="I595" s="8" t="b">
        <f>COUNTIF(Employees[Employee Name],Employees[[#This Row],[Employee Name]])&gt;1</f>
        <v>0</v>
      </c>
    </row>
    <row r="596" spans="1:9" ht="30" hidden="1" customHeight="1" x14ac:dyDescent="0.3">
      <c r="A596" s="44">
        <f>IF(ISBLANK(Employees[[#This Row],[Employee Name]]),"",A595+1)</f>
        <v>585</v>
      </c>
      <c r="B596" s="8" t="str">
        <f>CONCATENATE(Employees[[#This Row],[Lastname]]," ",Employees[[#This Row],[Firstname]], " ",LEFT(Employees[[#This Row],[Middlename]],1),IF(ISBLANK(Employees[[#This Row],[Middlename]])," ","."))</f>
        <v xml:space="preserve">RODENAS ALBERT RAPHAEL  </v>
      </c>
      <c r="C596" s="8" t="s">
        <v>1642</v>
      </c>
      <c r="D596" s="8" t="s">
        <v>1643</v>
      </c>
      <c r="E596" s="8"/>
      <c r="F596" s="8" t="s">
        <v>1290</v>
      </c>
      <c r="G596" s="18" t="s">
        <v>1290</v>
      </c>
      <c r="H596" s="8" t="s">
        <v>289</v>
      </c>
      <c r="I596" s="8" t="b">
        <f>COUNTIF(Employees[Employee Name],Employees[[#This Row],[Employee Name]])&gt;1</f>
        <v>0</v>
      </c>
    </row>
    <row r="597" spans="1:9" ht="30" hidden="1" customHeight="1" x14ac:dyDescent="0.3">
      <c r="A597" s="44">
        <f>IF(ISBLANK(Employees[[#This Row],[Employee Name]]),"",A596+1)</f>
        <v>586</v>
      </c>
      <c r="B597" s="8" t="str">
        <f>CONCATENATE(Employees[[#This Row],[Lastname]]," ",Employees[[#This Row],[Firstname]], " ",LEFT(Employees[[#This Row],[Middlename]],1),IF(ISBLANK(Employees[[#This Row],[Middlename]])," ","."))</f>
        <v xml:space="preserve">RODRIGUEZ ARNEL  </v>
      </c>
      <c r="C597" s="8" t="s">
        <v>557</v>
      </c>
      <c r="D597" s="8" t="s">
        <v>1644</v>
      </c>
      <c r="E597" s="8"/>
      <c r="F597" s="8" t="s">
        <v>1290</v>
      </c>
      <c r="G597" s="18" t="s">
        <v>1290</v>
      </c>
      <c r="H597" s="8" t="s">
        <v>289</v>
      </c>
      <c r="I597" s="8" t="b">
        <f>COUNTIF(Employees[Employee Name],Employees[[#This Row],[Employee Name]])&gt;1</f>
        <v>0</v>
      </c>
    </row>
    <row r="598" spans="1:9" ht="30" hidden="1" customHeight="1" x14ac:dyDescent="0.3">
      <c r="A598" s="44">
        <f>IF(ISBLANK(Employees[[#This Row],[Employee Name]]),"",A597+1)</f>
        <v>587</v>
      </c>
      <c r="B598" s="8" t="str">
        <f>CONCATENATE(Employees[[#This Row],[Lastname]]," ",Employees[[#This Row],[Firstname]], " ",LEFT(Employees[[#This Row],[Middlename]],1),IF(ISBLANK(Employees[[#This Row],[Middlename]])," ","."))</f>
        <v xml:space="preserve">RODRIGUEZ GREGORIO  </v>
      </c>
      <c r="C598" s="8" t="s">
        <v>557</v>
      </c>
      <c r="D598" s="8" t="s">
        <v>558</v>
      </c>
      <c r="E598" s="8"/>
      <c r="F598" s="18" t="s">
        <v>198</v>
      </c>
      <c r="G598" s="18" t="s">
        <v>1997</v>
      </c>
      <c r="H598" s="8" t="s">
        <v>289</v>
      </c>
      <c r="I598" s="8" t="b">
        <f>COUNTIF(Employees[Employee Name],Employees[[#This Row],[Employee Name]])&gt;1</f>
        <v>0</v>
      </c>
    </row>
    <row r="599" spans="1:9" ht="30" hidden="1" customHeight="1" x14ac:dyDescent="0.3">
      <c r="A599" s="44">
        <f>IF(ISBLANK(Employees[[#This Row],[Employee Name]]),"",A598+1)</f>
        <v>588</v>
      </c>
      <c r="B599" s="8" t="str">
        <f>CONCATENATE(Employees[[#This Row],[Lastname]]," ",Employees[[#This Row],[Firstname]], " ",LEFT(Employees[[#This Row],[Middlename]],1),IF(ISBLANK(Employees[[#This Row],[Middlename]])," ","."))</f>
        <v xml:space="preserve">RODRIGUEZ IGNACIO  </v>
      </c>
      <c r="C599" s="8" t="s">
        <v>557</v>
      </c>
      <c r="D599" s="8" t="s">
        <v>563</v>
      </c>
      <c r="E599" s="8"/>
      <c r="F599" s="18" t="s">
        <v>198</v>
      </c>
      <c r="G599" s="18" t="s">
        <v>1997</v>
      </c>
      <c r="H599" s="8" t="s">
        <v>289</v>
      </c>
      <c r="I599" s="8" t="b">
        <f>COUNTIF(Employees[Employee Name],Employees[[#This Row],[Employee Name]])&gt;1</f>
        <v>0</v>
      </c>
    </row>
    <row r="600" spans="1:9" ht="30" hidden="1" customHeight="1" x14ac:dyDescent="0.3">
      <c r="A600" s="44">
        <f>IF(ISBLANK(Employees[[#This Row],[Employee Name]]),"",A599+1)</f>
        <v>589</v>
      </c>
      <c r="B600" s="8" t="str">
        <f>CONCATENATE(Employees[[#This Row],[Lastname]]," ",Employees[[#This Row],[Firstname]], " ",LEFT(Employees[[#This Row],[Middlename]],1),IF(ISBLANK(Employees[[#This Row],[Middlename]])," ","."))</f>
        <v xml:space="preserve">RODRIGUEZ JERALD  </v>
      </c>
      <c r="C600" s="8" t="s">
        <v>557</v>
      </c>
      <c r="D600" s="8" t="s">
        <v>1645</v>
      </c>
      <c r="E600" s="8"/>
      <c r="F600" s="8" t="s">
        <v>1290</v>
      </c>
      <c r="G600" s="18" t="s">
        <v>1290</v>
      </c>
      <c r="H600" s="8" t="s">
        <v>289</v>
      </c>
      <c r="I600" s="8" t="b">
        <f>COUNTIF(Employees[Employee Name],Employees[[#This Row],[Employee Name]])&gt;1</f>
        <v>0</v>
      </c>
    </row>
    <row r="601" spans="1:9" ht="30" hidden="1" customHeight="1" x14ac:dyDescent="0.3">
      <c r="A601" s="44">
        <f>IF(ISBLANK(Employees[[#This Row],[Employee Name]]),"",A600+1)</f>
        <v>590</v>
      </c>
      <c r="B601" s="8" t="str">
        <f>CONCATENATE(Employees[[#This Row],[Lastname]]," ",Employees[[#This Row],[Firstname]], " ",LEFT(Employees[[#This Row],[Middlename]],1),IF(ISBLANK(Employees[[#This Row],[Middlename]])," ","."))</f>
        <v xml:space="preserve">RODRIGUEZ JOEL  </v>
      </c>
      <c r="C601" s="8" t="s">
        <v>557</v>
      </c>
      <c r="D601" s="8" t="s">
        <v>790</v>
      </c>
      <c r="E601" s="8"/>
      <c r="F601" s="18" t="s">
        <v>198</v>
      </c>
      <c r="G601" s="18" t="s">
        <v>1997</v>
      </c>
      <c r="H601" s="8" t="s">
        <v>289</v>
      </c>
      <c r="I601" s="8" t="b">
        <f>COUNTIF(Employees[Employee Name],Employees[[#This Row],[Employee Name]])&gt;1</f>
        <v>0</v>
      </c>
    </row>
    <row r="602" spans="1:9" ht="30" hidden="1" customHeight="1" x14ac:dyDescent="0.3">
      <c r="A602" s="44">
        <f>IF(ISBLANK(Employees[[#This Row],[Employee Name]]),"",A601+1)</f>
        <v>591</v>
      </c>
      <c r="B602" s="8" t="str">
        <f>CONCATENATE(Employees[[#This Row],[Lastname]]," ",Employees[[#This Row],[Firstname]], " ",LEFT(Employees[[#This Row],[Middlename]],1),IF(ISBLANK(Employees[[#This Row],[Middlename]])," ","."))</f>
        <v>RODRIGUEZ JOSEPHINE R.</v>
      </c>
      <c r="C602" s="8" t="s">
        <v>557</v>
      </c>
      <c r="D602" s="8" t="s">
        <v>406</v>
      </c>
      <c r="E602" s="8" t="s">
        <v>330</v>
      </c>
      <c r="F602" s="8" t="s">
        <v>1290</v>
      </c>
      <c r="G602" s="18" t="s">
        <v>1290</v>
      </c>
      <c r="H602" s="8" t="s">
        <v>1706</v>
      </c>
      <c r="I602" s="8" t="b">
        <f>COUNTIF(Employees[Employee Name],Employees[[#This Row],[Employee Name]])&gt;1</f>
        <v>0</v>
      </c>
    </row>
    <row r="603" spans="1:9" ht="30" hidden="1" customHeight="1" x14ac:dyDescent="0.3">
      <c r="A603" s="44">
        <f>IF(ISBLANK(Employees[[#This Row],[Employee Name]]),"",A602+1)</f>
        <v>592</v>
      </c>
      <c r="B603" s="8" t="str">
        <f>CONCATENATE(Employees[[#This Row],[Lastname]]," ",Employees[[#This Row],[Firstname]], " ",LEFT(Employees[[#This Row],[Middlename]],1),IF(ISBLANK(Employees[[#This Row],[Middlename]])," ","."))</f>
        <v xml:space="preserve">RODRIGUEZ MANNY  </v>
      </c>
      <c r="C603" s="8" t="s">
        <v>557</v>
      </c>
      <c r="D603" s="8" t="s">
        <v>1646</v>
      </c>
      <c r="E603" s="8"/>
      <c r="F603" s="8" t="s">
        <v>1290</v>
      </c>
      <c r="G603" s="18" t="s">
        <v>1290</v>
      </c>
      <c r="H603" s="8" t="s">
        <v>289</v>
      </c>
      <c r="I603" s="8" t="b">
        <f>COUNTIF(Employees[Employee Name],Employees[[#This Row],[Employee Name]])&gt;1</f>
        <v>0</v>
      </c>
    </row>
    <row r="604" spans="1:9" ht="30" hidden="1" customHeight="1" x14ac:dyDescent="0.3">
      <c r="A604" s="44">
        <f>IF(ISBLANK(Employees[[#This Row],[Employee Name]]),"",A603+1)</f>
        <v>593</v>
      </c>
      <c r="B604" s="8" t="str">
        <f>CONCATENATE(Employees[[#This Row],[Lastname]]," ",Employees[[#This Row],[Firstname]], " ",LEFT(Employees[[#This Row],[Middlename]],1),IF(ISBLANK(Employees[[#This Row],[Middlename]])," ","."))</f>
        <v>RODRIGUEZ NARCISCO E.</v>
      </c>
      <c r="C604" s="8" t="s">
        <v>557</v>
      </c>
      <c r="D604" s="8" t="s">
        <v>1647</v>
      </c>
      <c r="E604" s="8" t="s">
        <v>122</v>
      </c>
      <c r="F604" s="8" t="s">
        <v>1290</v>
      </c>
      <c r="G604" s="18" t="s">
        <v>1290</v>
      </c>
      <c r="H604" s="8" t="s">
        <v>1708</v>
      </c>
      <c r="I604" s="8" t="b">
        <f>COUNTIF(Employees[Employee Name],Employees[[#This Row],[Employee Name]])&gt;1</f>
        <v>0</v>
      </c>
    </row>
    <row r="605" spans="1:9" ht="30" hidden="1" customHeight="1" x14ac:dyDescent="0.3">
      <c r="A605" s="44">
        <f>IF(ISBLANK(Employees[[#This Row],[Employee Name]]),"",A604+1)</f>
        <v>594</v>
      </c>
      <c r="B605" s="8" t="str">
        <f>CONCATENATE(Employees[[#This Row],[Lastname]]," ",Employees[[#This Row],[Firstname]], " ",LEFT(Employees[[#This Row],[Middlename]],1),IF(ISBLANK(Employees[[#This Row],[Middlename]])," ","."))</f>
        <v xml:space="preserve">RODRIGUEZ RAYMUNDO  </v>
      </c>
      <c r="C605" s="8" t="s">
        <v>557</v>
      </c>
      <c r="D605" s="8" t="s">
        <v>1648</v>
      </c>
      <c r="E605" s="8"/>
      <c r="F605" s="8" t="s">
        <v>1290</v>
      </c>
      <c r="G605" s="18" t="s">
        <v>1290</v>
      </c>
      <c r="H605" s="8" t="s">
        <v>289</v>
      </c>
      <c r="I605" s="8" t="b">
        <f>COUNTIF(Employees[Employee Name],Employees[[#This Row],[Employee Name]])&gt;1</f>
        <v>0</v>
      </c>
    </row>
    <row r="606" spans="1:9" ht="30" hidden="1" customHeight="1" x14ac:dyDescent="0.3">
      <c r="A606" s="44">
        <f>IF(ISBLANK(Employees[[#This Row],[Employee Name]]),"",A605+1)</f>
        <v>595</v>
      </c>
      <c r="B606" s="8" t="str">
        <f>CONCATENATE(Employees[[#This Row],[Lastname]]," ",Employees[[#This Row],[Firstname]], " ",LEFT(Employees[[#This Row],[Middlename]],1),IF(ISBLANK(Employees[[#This Row],[Middlename]])," ","."))</f>
        <v>RODRIGUEZ REIMART L.</v>
      </c>
      <c r="C606" s="8" t="s">
        <v>557</v>
      </c>
      <c r="D606" s="8" t="s">
        <v>1649</v>
      </c>
      <c r="E606" s="8" t="s">
        <v>1539</v>
      </c>
      <c r="F606" s="8" t="s">
        <v>1290</v>
      </c>
      <c r="G606" s="18" t="s">
        <v>1290</v>
      </c>
      <c r="H606" s="8" t="s">
        <v>1065</v>
      </c>
      <c r="I606" s="8" t="b">
        <f>COUNTIF(Employees[Employee Name],Employees[[#This Row],[Employee Name]])&gt;1</f>
        <v>0</v>
      </c>
    </row>
    <row r="607" spans="1:9" ht="30" hidden="1" customHeight="1" x14ac:dyDescent="0.3">
      <c r="A607" s="44">
        <f>IF(ISBLANK(Employees[[#This Row],[Employee Name]]),"",A606+1)</f>
        <v>596</v>
      </c>
      <c r="B607" s="8" t="str">
        <f>CONCATENATE(Employees[[#This Row],[Lastname]]," ",Employees[[#This Row],[Firstname]], " ",LEFT(Employees[[#This Row],[Middlename]],1),IF(ISBLANK(Employees[[#This Row],[Middlename]])," ","."))</f>
        <v xml:space="preserve">RODRIGUEZ RIZALDE  </v>
      </c>
      <c r="C607" s="18" t="s">
        <v>557</v>
      </c>
      <c r="D607" s="18" t="s">
        <v>2232</v>
      </c>
      <c r="E607" s="8"/>
      <c r="F607" s="18" t="s">
        <v>1290</v>
      </c>
      <c r="G607" s="8"/>
      <c r="H607" s="18" t="s">
        <v>289</v>
      </c>
      <c r="I607" s="8" t="b">
        <f>COUNTIF(Employees[Employee Name],Employees[[#This Row],[Employee Name]])&gt;1</f>
        <v>0</v>
      </c>
    </row>
    <row r="608" spans="1:9" ht="30" hidden="1" customHeight="1" x14ac:dyDescent="0.3">
      <c r="A608" s="44">
        <f>IF(ISBLANK(Employees[[#This Row],[Employee Name]]),"",A607+1)</f>
        <v>597</v>
      </c>
      <c r="B608" s="8" t="str">
        <f>CONCATENATE(Employees[[#This Row],[Lastname]]," ",Employees[[#This Row],[Firstname]], " ",LEFT(Employees[[#This Row],[Middlename]],1),IF(ISBLANK(Employees[[#This Row],[Middlename]])," ","."))</f>
        <v xml:space="preserve">RODRIGUEZ RUEL  </v>
      </c>
      <c r="C608" s="8" t="s">
        <v>557</v>
      </c>
      <c r="D608" s="8" t="s">
        <v>1045</v>
      </c>
      <c r="E608" s="8"/>
      <c r="F608" s="8" t="s">
        <v>198</v>
      </c>
      <c r="G608" s="18" t="s">
        <v>1997</v>
      </c>
      <c r="H608" s="8" t="s">
        <v>289</v>
      </c>
      <c r="I608" s="8" t="b">
        <f>COUNTIF(Employees[Employee Name],Employees[[#This Row],[Employee Name]])&gt;1</f>
        <v>0</v>
      </c>
    </row>
    <row r="609" spans="1:9" ht="30" hidden="1" customHeight="1" x14ac:dyDescent="0.3">
      <c r="A609" s="44">
        <f>IF(ISBLANK(Employees[[#This Row],[Employee Name]]),"",A608+1)</f>
        <v>598</v>
      </c>
      <c r="B609" s="8" t="str">
        <f>CONCATENATE(Employees[[#This Row],[Lastname]]," ",Employees[[#This Row],[Firstname]], " ",LEFT(Employees[[#This Row],[Middlename]],1),IF(ISBLANK(Employees[[#This Row],[Middlename]])," ","."))</f>
        <v>ROLLE CARIZA P.</v>
      </c>
      <c r="C609" s="8" t="s">
        <v>1650</v>
      </c>
      <c r="D609" s="8" t="s">
        <v>1651</v>
      </c>
      <c r="E609" s="8" t="s">
        <v>1313</v>
      </c>
      <c r="F609" s="8" t="s">
        <v>1290</v>
      </c>
      <c r="G609" s="18" t="s">
        <v>1290</v>
      </c>
      <c r="H609" s="8" t="s">
        <v>135</v>
      </c>
      <c r="I609" s="8" t="b">
        <f>COUNTIF(Employees[Employee Name],Employees[[#This Row],[Employee Name]])&gt;1</f>
        <v>0</v>
      </c>
    </row>
    <row r="610" spans="1:9" ht="30" hidden="1" customHeight="1" x14ac:dyDescent="0.3">
      <c r="A610" s="44">
        <f>IF(ISBLANK(Employees[[#This Row],[Employee Name]]),"",A609+1)</f>
        <v>599</v>
      </c>
      <c r="B610" s="8" t="str">
        <f>CONCATENATE(Employees[[#This Row],[Lastname]]," ",Employees[[#This Row],[Firstname]], " ",LEFT(Employees[[#This Row],[Middlename]],1),IF(ISBLANK(Employees[[#This Row],[Middlename]])," ","."))</f>
        <v>ROLLE MICHELLYN G.</v>
      </c>
      <c r="C610" s="8" t="s">
        <v>1650</v>
      </c>
      <c r="D610" s="8" t="s">
        <v>1652</v>
      </c>
      <c r="E610" s="8" t="s">
        <v>1653</v>
      </c>
      <c r="F610" s="8" t="s">
        <v>1290</v>
      </c>
      <c r="G610" s="18" t="s">
        <v>1290</v>
      </c>
      <c r="H610" s="8" t="s">
        <v>97</v>
      </c>
      <c r="I610" s="8" t="b">
        <f>COUNTIF(Employees[Employee Name],Employees[[#This Row],[Employee Name]])&gt;1</f>
        <v>0</v>
      </c>
    </row>
    <row r="611" spans="1:9" ht="30" hidden="1" customHeight="1" x14ac:dyDescent="0.3">
      <c r="A611" s="44">
        <f>IF(ISBLANK(Employees[[#This Row],[Employee Name]]),"",A610+1)</f>
        <v>600</v>
      </c>
      <c r="B611" s="8" t="str">
        <f>CONCATENATE(Employees[[#This Row],[Lastname]]," ",Employees[[#This Row],[Firstname]], " ",LEFT(Employees[[#This Row],[Middlename]],1),IF(ISBLANK(Employees[[#This Row],[Middlename]])," ","."))</f>
        <v>ROMILLA EDITH D.</v>
      </c>
      <c r="C611" s="8" t="s">
        <v>154</v>
      </c>
      <c r="D611" s="8" t="s">
        <v>155</v>
      </c>
      <c r="E611" s="8" t="s">
        <v>119</v>
      </c>
      <c r="F611" s="8" t="s">
        <v>120</v>
      </c>
      <c r="G611" s="18" t="s">
        <v>1997</v>
      </c>
      <c r="H611" s="8" t="s">
        <v>156</v>
      </c>
      <c r="I611" s="8" t="b">
        <f>COUNTIF(Employees[Employee Name],Employees[[#This Row],[Employee Name]])&gt;1</f>
        <v>0</v>
      </c>
    </row>
    <row r="612" spans="1:9" ht="30" hidden="1" customHeight="1" x14ac:dyDescent="0.3">
      <c r="A612" s="44">
        <f>IF(ISBLANK(Employees[[#This Row],[Employee Name]]),"",A611+1)</f>
        <v>601</v>
      </c>
      <c r="B612" s="8" t="str">
        <f>CONCATENATE(Employees[[#This Row],[Lastname]]," ",Employees[[#This Row],[Firstname]], " ",LEFT(Employees[[#This Row],[Middlename]],1),IF(ISBLANK(Employees[[#This Row],[Middlename]])," ","."))</f>
        <v>ROMILLA MARIBEL P.</v>
      </c>
      <c r="C612" s="8" t="s">
        <v>154</v>
      </c>
      <c r="D612" s="8" t="s">
        <v>1654</v>
      </c>
      <c r="E612" s="8" t="s">
        <v>1655</v>
      </c>
      <c r="F612" s="8" t="s">
        <v>1290</v>
      </c>
      <c r="G612" s="18" t="s">
        <v>1290</v>
      </c>
      <c r="H612" s="8" t="s">
        <v>439</v>
      </c>
      <c r="I612" s="8" t="b">
        <f>COUNTIF(Employees[Employee Name],Employees[[#This Row],[Employee Name]])&gt;1</f>
        <v>0</v>
      </c>
    </row>
    <row r="613" spans="1:9" ht="30" hidden="1" customHeight="1" x14ac:dyDescent="0.3">
      <c r="A613" s="44">
        <f>IF(ISBLANK(Employees[[#This Row],[Employee Name]]),"",A612+1)</f>
        <v>602</v>
      </c>
      <c r="B613" s="8" t="str">
        <f>CONCATENATE(Employees[[#This Row],[Lastname]]," ",Employees[[#This Row],[Firstname]], " ",LEFT(Employees[[#This Row],[Middlename]],1),IF(ISBLANK(Employees[[#This Row],[Middlename]])," ","."))</f>
        <v>ROQUITE MAIRECAR L.</v>
      </c>
      <c r="C613" s="8" t="s">
        <v>1656</v>
      </c>
      <c r="D613" s="8" t="s">
        <v>1657</v>
      </c>
      <c r="E613" s="8" t="s">
        <v>227</v>
      </c>
      <c r="F613" s="8" t="s">
        <v>1290</v>
      </c>
      <c r="G613" s="18" t="s">
        <v>1290</v>
      </c>
      <c r="H613" s="8" t="s">
        <v>366</v>
      </c>
      <c r="I613" s="8" t="b">
        <f>COUNTIF(Employees[Employee Name],Employees[[#This Row],[Employee Name]])&gt;1</f>
        <v>0</v>
      </c>
    </row>
    <row r="614" spans="1:9" ht="30" hidden="1" customHeight="1" x14ac:dyDescent="0.3">
      <c r="A614" s="44">
        <f>IF(ISBLANK(Employees[[#This Row],[Employee Name]]),"",A613+1)</f>
        <v>603</v>
      </c>
      <c r="B614" s="8" t="str">
        <f>CONCATENATE(Employees[[#This Row],[Lastname]]," ",Employees[[#This Row],[Firstname]], " ",LEFT(Employees[[#This Row],[Middlename]],1),IF(ISBLANK(Employees[[#This Row],[Middlename]])," ","."))</f>
        <v>ROXAS ZHANINE R.</v>
      </c>
      <c r="C614" s="18" t="s">
        <v>2277</v>
      </c>
      <c r="D614" s="18" t="s">
        <v>2278</v>
      </c>
      <c r="E614" s="18" t="s">
        <v>330</v>
      </c>
      <c r="F614" s="18" t="s">
        <v>2279</v>
      </c>
      <c r="G614" s="8"/>
      <c r="H614" s="8"/>
      <c r="I614" s="8" t="b">
        <f>COUNTIF(Employees[Employee Name],Employees[[#This Row],[Employee Name]])&gt;1</f>
        <v>0</v>
      </c>
    </row>
    <row r="615" spans="1:9" ht="30" hidden="1" customHeight="1" x14ac:dyDescent="0.3">
      <c r="A615" s="44">
        <f>IF(ISBLANK(Employees[[#This Row],[Employee Name]]),"",A614+1)</f>
        <v>604</v>
      </c>
      <c r="B615" s="8" t="str">
        <f>CONCATENATE(Employees[[#This Row],[Lastname]]," ",Employees[[#This Row],[Firstname]], " ",LEFT(Employees[[#This Row],[Middlename]],1),IF(ISBLANK(Employees[[#This Row],[Middlename]])," ","."))</f>
        <v>MAGO ROLANDO V.</v>
      </c>
      <c r="C615" s="8" t="s">
        <v>2341</v>
      </c>
      <c r="D615" s="8" t="s">
        <v>1527</v>
      </c>
      <c r="E615" s="8" t="s">
        <v>150</v>
      </c>
      <c r="F615" s="8" t="s">
        <v>2033</v>
      </c>
      <c r="G615" s="8" t="s">
        <v>1290</v>
      </c>
      <c r="H615" s="8" t="s">
        <v>1065</v>
      </c>
      <c r="I615" s="8" t="b">
        <f>COUNTIF(Employees[Employee Name],Employees[[#This Row],[Employee Name]])&gt;1</f>
        <v>0</v>
      </c>
    </row>
    <row r="616" spans="1:9" ht="30" hidden="1" customHeight="1" x14ac:dyDescent="0.3">
      <c r="A616" s="44">
        <f>IF(ISBLANK(Employees[[#This Row],[Employee Name]]),"",A615+1)</f>
        <v>605</v>
      </c>
      <c r="B616" s="8" t="str">
        <f>CONCATENATE(Employees[[#This Row],[Lastname]]," ",Employees[[#This Row],[Firstname]], " ",LEFT(Employees[[#This Row],[Middlename]],1),IF(ISBLANK(Employees[[#This Row],[Middlename]])," ","."))</f>
        <v>ROZUL FLORENCIA M.</v>
      </c>
      <c r="C616" s="8" t="s">
        <v>745</v>
      </c>
      <c r="D616" s="8" t="s">
        <v>746</v>
      </c>
      <c r="E616" s="8" t="s">
        <v>84</v>
      </c>
      <c r="F616" s="8" t="s">
        <v>747</v>
      </c>
      <c r="G616" s="8" t="s">
        <v>1997</v>
      </c>
      <c r="H616" s="8" t="s">
        <v>213</v>
      </c>
      <c r="I616" s="8" t="b">
        <f>COUNTIF(Employees[Employee Name],Employees[[#This Row],[Employee Name]])&gt;1</f>
        <v>0</v>
      </c>
    </row>
    <row r="617" spans="1:9" ht="30" hidden="1" customHeight="1" x14ac:dyDescent="0.3">
      <c r="A617" s="44">
        <f>IF(ISBLANK(Employees[[#This Row],[Employee Name]]),"",A616+1)</f>
        <v>606</v>
      </c>
      <c r="B617" s="8" t="str">
        <f>CONCATENATE(Employees[[#This Row],[Lastname]]," ",Employees[[#This Row],[Firstname]], " ",LEFT(Employees[[#This Row],[Middlename]],1),IF(ISBLANK(Employees[[#This Row],[Middlename]])," ","."))</f>
        <v>SABULAAN MARIA LEAH M.</v>
      </c>
      <c r="C617" s="8" t="s">
        <v>1658</v>
      </c>
      <c r="D617" s="8" t="s">
        <v>1659</v>
      </c>
      <c r="E617" s="8" t="s">
        <v>554</v>
      </c>
      <c r="F617" s="8" t="s">
        <v>1290</v>
      </c>
      <c r="G617" s="18" t="s">
        <v>1290</v>
      </c>
      <c r="H617" s="8" t="s">
        <v>141</v>
      </c>
      <c r="I617" s="8" t="b">
        <f>COUNTIF(Employees[Employee Name],Employees[[#This Row],[Employee Name]])&gt;1</f>
        <v>0</v>
      </c>
    </row>
    <row r="618" spans="1:9" ht="30" hidden="1" customHeight="1" x14ac:dyDescent="0.3">
      <c r="A618" s="44">
        <f>IF(ISBLANK(Employees[[#This Row],[Employee Name]]),"",A617+1)</f>
        <v>607</v>
      </c>
      <c r="B618" s="8" t="str">
        <f>CONCATENATE(Employees[[#This Row],[Lastname]]," ",Employees[[#This Row],[Firstname]], " ",LEFT(Employees[[#This Row],[Middlename]],1),IF(ISBLANK(Employees[[#This Row],[Middlename]])," ","."))</f>
        <v>SALAZAR FRANCIS D.</v>
      </c>
      <c r="C618" s="8" t="s">
        <v>951</v>
      </c>
      <c r="D618" s="8" t="s">
        <v>600</v>
      </c>
      <c r="E618" s="8" t="s">
        <v>119</v>
      </c>
      <c r="F618" s="8" t="s">
        <v>1290</v>
      </c>
      <c r="G618" s="8"/>
      <c r="H618" s="8" t="s">
        <v>289</v>
      </c>
      <c r="I618" s="8" t="b">
        <f>COUNTIF(Employees[Employee Name],Employees[[#This Row],[Employee Name]])&gt;1</f>
        <v>0</v>
      </c>
    </row>
    <row r="619" spans="1:9" ht="30" hidden="1" customHeight="1" x14ac:dyDescent="0.3">
      <c r="A619" s="44">
        <f>IF(ISBLANK(Employees[[#This Row],[Employee Name]]),"",A618+1)</f>
        <v>608</v>
      </c>
      <c r="B619" s="8" t="str">
        <f>CONCATENATE(Employees[[#This Row],[Lastname]]," ",Employees[[#This Row],[Firstname]], " ",LEFT(Employees[[#This Row],[Middlename]],1),IF(ISBLANK(Employees[[#This Row],[Middlename]])," ","."))</f>
        <v>SALAZAR JOSIELYN G.</v>
      </c>
      <c r="C619" s="18" t="s">
        <v>951</v>
      </c>
      <c r="D619" s="18" t="s">
        <v>2319</v>
      </c>
      <c r="E619" s="18" t="s">
        <v>166</v>
      </c>
      <c r="F619" s="18" t="s">
        <v>1290</v>
      </c>
      <c r="G619" s="8"/>
      <c r="H619" s="18" t="s">
        <v>199</v>
      </c>
      <c r="I619" s="8" t="b">
        <f>COUNTIF(Employees[Employee Name],Employees[[#This Row],[Employee Name]])&gt;1</f>
        <v>0</v>
      </c>
    </row>
    <row r="620" spans="1:9" ht="30" hidden="1" customHeight="1" x14ac:dyDescent="0.3">
      <c r="A620" s="44">
        <f>IF(ISBLANK(Employees[[#This Row],[Employee Name]]),"",A619+1)</f>
        <v>609</v>
      </c>
      <c r="B620" s="8" t="str">
        <f>CONCATENATE(Employees[[#This Row],[Lastname]]," ",Employees[[#This Row],[Firstname]], " ",LEFT(Employees[[#This Row],[Middlename]],1),IF(ISBLANK(Employees[[#This Row],[Middlename]])," ","."))</f>
        <v>SALONGA LUCY M.</v>
      </c>
      <c r="C620" s="8" t="s">
        <v>419</v>
      </c>
      <c r="D620" s="8" t="s">
        <v>945</v>
      </c>
      <c r="E620" s="8" t="s">
        <v>84</v>
      </c>
      <c r="F620" s="8" t="s">
        <v>349</v>
      </c>
      <c r="G620" s="8" t="s">
        <v>1997</v>
      </c>
      <c r="H620" s="8" t="s">
        <v>286</v>
      </c>
      <c r="I620" s="8" t="b">
        <f>COUNTIF(Employees[Employee Name],Employees[[#This Row],[Employee Name]])&gt;1</f>
        <v>0</v>
      </c>
    </row>
    <row r="621" spans="1:9" ht="30" hidden="1" customHeight="1" x14ac:dyDescent="0.3">
      <c r="A621" s="44">
        <f>IF(ISBLANK(Employees[[#This Row],[Employee Name]]),"",A620+1)</f>
        <v>610</v>
      </c>
      <c r="B621" s="8" t="str">
        <f>CONCATENATE(Employees[[#This Row],[Lastname]]," ",Employees[[#This Row],[Firstname]], " ",LEFT(Employees[[#This Row],[Middlename]],1),IF(ISBLANK(Employees[[#This Row],[Middlename]])," ","."))</f>
        <v>SAN JUAN EVA RUTH M.</v>
      </c>
      <c r="C621" s="8" t="s">
        <v>1660</v>
      </c>
      <c r="D621" s="8" t="s">
        <v>1661</v>
      </c>
      <c r="E621" s="8" t="s">
        <v>1662</v>
      </c>
      <c r="F621" s="8" t="s">
        <v>1290</v>
      </c>
      <c r="G621" s="18" t="s">
        <v>1290</v>
      </c>
      <c r="H621" s="8" t="s">
        <v>199</v>
      </c>
      <c r="I621" s="8" t="b">
        <f>COUNTIF(Employees[Employee Name],Employees[[#This Row],[Employee Name]])&gt;1</f>
        <v>0</v>
      </c>
    </row>
    <row r="622" spans="1:9" ht="30" hidden="1" customHeight="1" x14ac:dyDescent="0.3">
      <c r="A622" s="44">
        <f>IF(ISBLANK(Employees[[#This Row],[Employee Name]]),"",A621+1)</f>
        <v>611</v>
      </c>
      <c r="B622" s="8" t="str">
        <f>CONCATENATE(Employees[[#This Row],[Lastname]]," ",Employees[[#This Row],[Firstname]], " ",LEFT(Employees[[#This Row],[Middlename]],1),IF(ISBLANK(Employees[[#This Row],[Middlename]])," ","."))</f>
        <v>SANARES DAN T.</v>
      </c>
      <c r="C622" s="8" t="s">
        <v>1259</v>
      </c>
      <c r="D622" s="8" t="s">
        <v>1260</v>
      </c>
      <c r="E622" s="8" t="s">
        <v>460</v>
      </c>
      <c r="F622" s="8" t="s">
        <v>679</v>
      </c>
      <c r="G622" s="8" t="s">
        <v>1997</v>
      </c>
      <c r="H622" s="8" t="s">
        <v>135</v>
      </c>
      <c r="I622" s="8" t="b">
        <f>COUNTIF(Employees[Employee Name],Employees[[#This Row],[Employee Name]])&gt;1</f>
        <v>0</v>
      </c>
    </row>
    <row r="623" spans="1:9" ht="30" hidden="1" customHeight="1" x14ac:dyDescent="0.3">
      <c r="A623" s="44">
        <f>IF(ISBLANK(Employees[[#This Row],[Employee Name]]),"",A622+1)</f>
        <v>612</v>
      </c>
      <c r="B623" s="8" t="str">
        <f>CONCATENATE(Employees[[#This Row],[Lastname]]," ",Employees[[#This Row],[Firstname]], " ",LEFT(Employees[[#This Row],[Middlename]],1),IF(ISBLANK(Employees[[#This Row],[Middlename]])," ","."))</f>
        <v>SANTERA MARICRIS S.</v>
      </c>
      <c r="C623" s="8" t="s">
        <v>204</v>
      </c>
      <c r="D623" s="8" t="s">
        <v>205</v>
      </c>
      <c r="E623" s="8" t="s">
        <v>161</v>
      </c>
      <c r="F623" s="8" t="s">
        <v>96</v>
      </c>
      <c r="G623" s="8" t="s">
        <v>1997</v>
      </c>
      <c r="H623" s="8" t="s">
        <v>97</v>
      </c>
      <c r="I623" s="8" t="b">
        <f>COUNTIF(Employees[Employee Name],Employees[[#This Row],[Employee Name]])&gt;1</f>
        <v>0</v>
      </c>
    </row>
    <row r="624" spans="1:9" ht="30" hidden="1" customHeight="1" x14ac:dyDescent="0.3">
      <c r="A624" s="44">
        <f>IF(ISBLANK(Employees[[#This Row],[Employee Name]]),"",A623+1)</f>
        <v>613</v>
      </c>
      <c r="B624" s="8" t="str">
        <f>CONCATENATE(Employees[[#This Row],[Lastname]]," ",Employees[[#This Row],[Firstname]], " ",LEFT(Employees[[#This Row],[Middlename]],1),IF(ISBLANK(Employees[[#This Row],[Middlename]])," ","."))</f>
        <v>SARDINOLA  GINABLETH J.</v>
      </c>
      <c r="C624" s="8" t="s">
        <v>978</v>
      </c>
      <c r="D624" s="8" t="s">
        <v>979</v>
      </c>
      <c r="E624" s="8" t="s">
        <v>139</v>
      </c>
      <c r="F624" s="8" t="s">
        <v>125</v>
      </c>
      <c r="G624" s="18" t="s">
        <v>1997</v>
      </c>
      <c r="H624" s="8" t="s">
        <v>126</v>
      </c>
      <c r="I624" s="8" t="b">
        <f>COUNTIF(Employees[Employee Name],Employees[[#This Row],[Employee Name]])&gt;1</f>
        <v>0</v>
      </c>
    </row>
    <row r="625" spans="1:9" ht="30" hidden="1" customHeight="1" x14ac:dyDescent="0.3">
      <c r="A625" s="44">
        <f>IF(ISBLANK(Employees[[#This Row],[Employee Name]]),"",A624+1)</f>
        <v>614</v>
      </c>
      <c r="B625" s="8" t="str">
        <f>CONCATENATE(Employees[[#This Row],[Lastname]]," ",Employees[[#This Row],[Firstname]], " ",LEFT(Employees[[#This Row],[Middlename]],1),IF(ISBLANK(Employees[[#This Row],[Middlename]])," ","."))</f>
        <v>SARDIÑOLA REBECCA C.</v>
      </c>
      <c r="C625" s="8" t="s">
        <v>1663</v>
      </c>
      <c r="D625" s="8" t="s">
        <v>1664</v>
      </c>
      <c r="E625" s="8" t="s">
        <v>1665</v>
      </c>
      <c r="F625" s="8" t="s">
        <v>1290</v>
      </c>
      <c r="G625" s="18" t="s">
        <v>1290</v>
      </c>
      <c r="H625" s="8" t="s">
        <v>361</v>
      </c>
      <c r="I625" s="8" t="b">
        <f>COUNTIF(Employees[Employee Name],Employees[[#This Row],[Employee Name]])&gt;1</f>
        <v>0</v>
      </c>
    </row>
    <row r="626" spans="1:9" ht="30" hidden="1" customHeight="1" x14ac:dyDescent="0.3">
      <c r="A626" s="44">
        <f>IF(ISBLANK(Employees[[#This Row],[Employee Name]]),"",A625+1)</f>
        <v>615</v>
      </c>
      <c r="B626" s="8" t="str">
        <f>CONCATENATE(Employees[[#This Row],[Lastname]]," ",Employees[[#This Row],[Firstname]], " ",LEFT(Employees[[#This Row],[Middlename]],1),IF(ISBLANK(Employees[[#This Row],[Middlename]])," ","."))</f>
        <v>SARMIENTO TERESA E.</v>
      </c>
      <c r="C626" s="8" t="s">
        <v>1666</v>
      </c>
      <c r="D626" s="8" t="s">
        <v>1667</v>
      </c>
      <c r="E626" s="8" t="s">
        <v>1668</v>
      </c>
      <c r="F626" s="8" t="s">
        <v>1727</v>
      </c>
      <c r="G626" s="18" t="s">
        <v>1290</v>
      </c>
      <c r="H626" s="8" t="s">
        <v>97</v>
      </c>
      <c r="I626" s="8" t="b">
        <f>COUNTIF(Employees[Employee Name],Employees[[#This Row],[Employee Name]])&gt;1</f>
        <v>0</v>
      </c>
    </row>
    <row r="627" spans="1:9" ht="30" hidden="1" customHeight="1" x14ac:dyDescent="0.3">
      <c r="A627" s="44">
        <f>IF(ISBLANK(Employees[[#This Row],[Employee Name]]),"",A626+1)</f>
        <v>616</v>
      </c>
      <c r="B627" s="8" t="str">
        <f>CONCATENATE(Employees[[#This Row],[Lastname]]," ",Employees[[#This Row],[Firstname]], " ",LEFT(Employees[[#This Row],[Middlename]],1),IF(ISBLANK(Employees[[#This Row],[Middlename]])," ","."))</f>
        <v>SEDUCON ESTELITO D.</v>
      </c>
      <c r="C627" s="18" t="s">
        <v>489</v>
      </c>
      <c r="D627" s="18" t="s">
        <v>2165</v>
      </c>
      <c r="E627" s="18" t="s">
        <v>119</v>
      </c>
      <c r="F627" s="18" t="s">
        <v>2166</v>
      </c>
      <c r="G627" s="8"/>
      <c r="H627" s="18" t="s">
        <v>2054</v>
      </c>
      <c r="I627" s="8" t="b">
        <f>COUNTIF(Employees[Employee Name],Employees[[#This Row],[Employee Name]])&gt;1</f>
        <v>0</v>
      </c>
    </row>
    <row r="628" spans="1:9" ht="30" hidden="1" customHeight="1" x14ac:dyDescent="0.3">
      <c r="A628" s="44">
        <f>IF(ISBLANK(Employees[[#This Row],[Employee Name]]),"",A627+1)</f>
        <v>617</v>
      </c>
      <c r="B628" s="8" t="str">
        <f>CONCATENATE(Employees[[#This Row],[Lastname]]," ",Employees[[#This Row],[Firstname]], " ",LEFT(Employees[[#This Row],[Middlename]],1),IF(ISBLANK(Employees[[#This Row],[Middlename]])," ","."))</f>
        <v>SEDUCON LUCIO F.</v>
      </c>
      <c r="C628" s="8" t="s">
        <v>489</v>
      </c>
      <c r="D628" s="8" t="s">
        <v>490</v>
      </c>
      <c r="E628" s="8" t="s">
        <v>784</v>
      </c>
      <c r="F628" s="18" t="s">
        <v>120</v>
      </c>
      <c r="G628" s="18" t="s">
        <v>1997</v>
      </c>
      <c r="H628" s="8" t="s">
        <v>481</v>
      </c>
      <c r="I628" s="8" t="b">
        <f>COUNTIF(Employees[Employee Name],Employees[[#This Row],[Employee Name]])&gt;1</f>
        <v>0</v>
      </c>
    </row>
    <row r="629" spans="1:9" ht="30" hidden="1" customHeight="1" x14ac:dyDescent="0.3">
      <c r="A629" s="44">
        <f>IF(ISBLANK(Employees[[#This Row],[Employee Name]]),"",A628+1)</f>
        <v>618</v>
      </c>
      <c r="B629" s="8" t="str">
        <f>CONCATENATE(Employees[[#This Row],[Lastname]]," ",Employees[[#This Row],[Firstname]], " ",LEFT(Employees[[#This Row],[Middlename]],1),IF(ISBLANK(Employees[[#This Row],[Middlename]])," ","."))</f>
        <v>SEMBRANA JENNIE S.</v>
      </c>
      <c r="C629" s="8" t="s">
        <v>1669</v>
      </c>
      <c r="D629" s="8" t="s">
        <v>1670</v>
      </c>
      <c r="E629" s="8" t="s">
        <v>1671</v>
      </c>
      <c r="F629" s="8" t="s">
        <v>1705</v>
      </c>
      <c r="G629" s="18" t="s">
        <v>1705</v>
      </c>
      <c r="H629" s="8" t="s">
        <v>135</v>
      </c>
      <c r="I629" s="8" t="b">
        <f>COUNTIF(Employees[Employee Name],Employees[[#This Row],[Employee Name]])&gt;1</f>
        <v>0</v>
      </c>
    </row>
    <row r="630" spans="1:9" ht="30" hidden="1" customHeight="1" x14ac:dyDescent="0.3">
      <c r="A630" s="44">
        <f>IF(ISBLANK(Employees[[#This Row],[Employee Name]]),"",A629+1)</f>
        <v>619</v>
      </c>
      <c r="B630" s="8" t="str">
        <f>CONCATENATE(Employees[[#This Row],[Lastname]]," ",Employees[[#This Row],[Firstname]], " ",LEFT(Employees[[#This Row],[Middlename]],1),IF(ISBLANK(Employees[[#This Row],[Middlename]])," ","."))</f>
        <v>SEÑA MARILYN B.</v>
      </c>
      <c r="C630" s="8" t="s">
        <v>752</v>
      </c>
      <c r="D630" s="8" t="s">
        <v>753</v>
      </c>
      <c r="E630" s="8" t="s">
        <v>145</v>
      </c>
      <c r="F630" s="8" t="s">
        <v>198</v>
      </c>
      <c r="G630" s="18" t="s">
        <v>1997</v>
      </c>
      <c r="H630" s="8" t="s">
        <v>260</v>
      </c>
      <c r="I630" s="8" t="b">
        <f>COUNTIF(Employees[Employee Name],Employees[[#This Row],[Employee Name]])&gt;1</f>
        <v>0</v>
      </c>
    </row>
    <row r="631" spans="1:9" ht="30" hidden="1" customHeight="1" x14ac:dyDescent="0.3">
      <c r="A631" s="44">
        <f>IF(ISBLANK(Employees[[#This Row],[Employee Name]]),"",A630+1)</f>
        <v>620</v>
      </c>
      <c r="B631" s="8" t="str">
        <f>CONCATENATE(Employees[[#This Row],[Lastname]]," ",Employees[[#This Row],[Firstname]], " ",LEFT(Employees[[#This Row],[Middlename]],1),IF(ISBLANK(Employees[[#This Row],[Middlename]])," ","."))</f>
        <v>SEPINO BRIGIDA M.</v>
      </c>
      <c r="C631" s="8" t="s">
        <v>1071</v>
      </c>
      <c r="D631" s="8" t="s">
        <v>749</v>
      </c>
      <c r="E631" s="8" t="s">
        <v>689</v>
      </c>
      <c r="F631" s="8" t="s">
        <v>212</v>
      </c>
      <c r="G631" s="18" t="s">
        <v>1997</v>
      </c>
      <c r="H631" s="8" t="s">
        <v>213</v>
      </c>
      <c r="I631" s="8" t="b">
        <f>COUNTIF(Employees[Employee Name],Employees[[#This Row],[Employee Name]])&gt;1</f>
        <v>0</v>
      </c>
    </row>
    <row r="632" spans="1:9" ht="30" hidden="1" customHeight="1" x14ac:dyDescent="0.3">
      <c r="A632" s="44">
        <f>IF(ISBLANK(Employees[[#This Row],[Employee Name]]),"",A631+1)</f>
        <v>621</v>
      </c>
      <c r="B632" s="8" t="str">
        <f>CONCATENATE(Employees[[#This Row],[Lastname]]," ",Employees[[#This Row],[Firstname]], " ",LEFT(Employees[[#This Row],[Middlename]],1),IF(ISBLANK(Employees[[#This Row],[Middlename]])," ","."))</f>
        <v>SEPINO MARIE CHIARRE M.</v>
      </c>
      <c r="C632" s="18" t="s">
        <v>1071</v>
      </c>
      <c r="D632" s="18" t="s">
        <v>2389</v>
      </c>
      <c r="E632" s="18" t="s">
        <v>962</v>
      </c>
      <c r="F632" s="18" t="s">
        <v>2390</v>
      </c>
      <c r="G632" s="18"/>
      <c r="H632" s="18" t="s">
        <v>213</v>
      </c>
      <c r="I632" s="8" t="b">
        <f>COUNTIF(Employees[Employee Name],Employees[[#This Row],[Employee Name]])&gt;1</f>
        <v>0</v>
      </c>
    </row>
    <row r="633" spans="1:9" ht="30" hidden="1" customHeight="1" x14ac:dyDescent="0.3">
      <c r="A633" s="44">
        <f>IF(ISBLANK(Employees[[#This Row],[Employee Name]]),"",A632+1)</f>
        <v>622</v>
      </c>
      <c r="B633" s="8" t="str">
        <f>CONCATENATE(Employees[[#This Row],[Lastname]]," ",Employees[[#This Row],[Firstname]], " ",LEFT(Employees[[#This Row],[Middlename]],1),IF(ISBLANK(Employees[[#This Row],[Middlename]])," ","."))</f>
        <v>SESMA LAZARO C.</v>
      </c>
      <c r="C633" s="8" t="s">
        <v>1340</v>
      </c>
      <c r="D633" s="8" t="s">
        <v>1672</v>
      </c>
      <c r="E633" s="8" t="s">
        <v>134</v>
      </c>
      <c r="F633" s="8" t="s">
        <v>1290</v>
      </c>
      <c r="G633" s="18" t="s">
        <v>1290</v>
      </c>
      <c r="H633" s="8" t="s">
        <v>199</v>
      </c>
      <c r="I633" s="8" t="b">
        <f>COUNTIF(Employees[Employee Name],Employees[[#This Row],[Employee Name]])&gt;1</f>
        <v>0</v>
      </c>
    </row>
    <row r="634" spans="1:9" ht="30" hidden="1" customHeight="1" x14ac:dyDescent="0.3">
      <c r="A634" s="44">
        <f>IF(ISBLANK(Employees[[#This Row],[Employee Name]]),"",A633+1)</f>
        <v>623</v>
      </c>
      <c r="B634" s="8" t="str">
        <f>CONCATENATE(Employees[[#This Row],[Lastname]]," ",Employees[[#This Row],[Firstname]], " ",LEFT(Employees[[#This Row],[Middlename]],1),IF(ISBLANK(Employees[[#This Row],[Middlename]])," ","."))</f>
        <v xml:space="preserve">SIERRA SALVADOR  </v>
      </c>
      <c r="C634" s="8" t="s">
        <v>1673</v>
      </c>
      <c r="D634" s="8" t="s">
        <v>1674</v>
      </c>
      <c r="E634" s="8"/>
      <c r="F634" s="8" t="s">
        <v>1290</v>
      </c>
      <c r="G634" s="18" t="s">
        <v>1290</v>
      </c>
      <c r="H634" s="8" t="s">
        <v>199</v>
      </c>
      <c r="I634" s="8" t="b">
        <f>COUNTIF(Employees[Employee Name],Employees[[#This Row],[Employee Name]])&gt;1</f>
        <v>0</v>
      </c>
    </row>
    <row r="635" spans="1:9" ht="30" hidden="1" customHeight="1" x14ac:dyDescent="0.3">
      <c r="A635" s="44">
        <f>IF(ISBLANK(Employees[[#This Row],[Employee Name]]),"",A634+1)</f>
        <v>624</v>
      </c>
      <c r="B635" s="8" t="str">
        <f>CONCATENATE(Employees[[#This Row],[Lastname]]," ",Employees[[#This Row],[Firstname]], " ",LEFT(Employees[[#This Row],[Middlename]],1),IF(ISBLANK(Employees[[#This Row],[Middlename]])," ","."))</f>
        <v>SIM JO RITZELLE C.</v>
      </c>
      <c r="C635" s="8" t="s">
        <v>1050</v>
      </c>
      <c r="D635" s="8" t="s">
        <v>1051</v>
      </c>
      <c r="E635" s="8" t="s">
        <v>584</v>
      </c>
      <c r="F635" s="8" t="s">
        <v>1711</v>
      </c>
      <c r="G635" s="18" t="s">
        <v>1290</v>
      </c>
      <c r="H635" s="8" t="s">
        <v>135</v>
      </c>
      <c r="I635" s="8" t="b">
        <f>COUNTIF(Employees[Employee Name],Employees[[#This Row],[Employee Name]])&gt;1</f>
        <v>0</v>
      </c>
    </row>
    <row r="636" spans="1:9" ht="30" hidden="1" customHeight="1" x14ac:dyDescent="0.3">
      <c r="A636" s="44">
        <f>IF(ISBLANK(Employees[[#This Row],[Employee Name]]),"",A635+1)</f>
        <v>625</v>
      </c>
      <c r="B636" s="8" t="str">
        <f>CONCATENATE(Employees[[#This Row],[Lastname]]," ",Employees[[#This Row],[Firstname]], " ",LEFT(Employees[[#This Row],[Middlename]],1),IF(ISBLANK(Employees[[#This Row],[Middlename]])," ","."))</f>
        <v xml:space="preserve">SOLANOY KARENE  </v>
      </c>
      <c r="C636" s="8" t="s">
        <v>702</v>
      </c>
      <c r="D636" s="8" t="s">
        <v>703</v>
      </c>
      <c r="E636" s="8"/>
      <c r="F636" s="18" t="s">
        <v>2007</v>
      </c>
      <c r="G636" s="18" t="s">
        <v>1997</v>
      </c>
      <c r="H636" s="8" t="s">
        <v>97</v>
      </c>
      <c r="I636" s="8" t="b">
        <f>COUNTIF(Employees[Employee Name],Employees[[#This Row],[Employee Name]])&gt;1</f>
        <v>0</v>
      </c>
    </row>
    <row r="637" spans="1:9" ht="30" hidden="1" customHeight="1" x14ac:dyDescent="0.3">
      <c r="A637" s="44">
        <f>IF(ISBLANK(Employees[[#This Row],[Employee Name]]),"",A636+1)</f>
        <v>626</v>
      </c>
      <c r="B637" s="8" t="str">
        <f>CONCATENATE(Employees[[#This Row],[Lastname]]," ",Employees[[#This Row],[Firstname]], " ",LEFT(Employees[[#This Row],[Middlename]],1),IF(ISBLANK(Employees[[#This Row],[Middlename]])," ","."))</f>
        <v>SOLIS ANGELA MARI M.</v>
      </c>
      <c r="C637" s="18" t="s">
        <v>2171</v>
      </c>
      <c r="D637" s="18" t="s">
        <v>2172</v>
      </c>
      <c r="E637" s="18" t="s">
        <v>84</v>
      </c>
      <c r="F637" s="18" t="s">
        <v>892</v>
      </c>
      <c r="G637" s="8"/>
      <c r="H637" s="18" t="s">
        <v>2054</v>
      </c>
      <c r="I637" s="8" t="b">
        <f>COUNTIF(Employees[Employee Name],Employees[[#This Row],[Employee Name]])&gt;1</f>
        <v>0</v>
      </c>
    </row>
    <row r="638" spans="1:9" ht="30" hidden="1" customHeight="1" x14ac:dyDescent="0.3">
      <c r="A638" s="44">
        <f>IF(ISBLANK(Employees[[#This Row],[Employee Name]]),"",A637+1)</f>
        <v>627</v>
      </c>
      <c r="B638" s="8" t="str">
        <f>CONCATENATE(Employees[[#This Row],[Lastname]]," ",Employees[[#This Row],[Firstname]], " ",LEFT(Employees[[#This Row],[Middlename]],1),IF(ISBLANK(Employees[[#This Row],[Middlename]])," ","."))</f>
        <v>SORIANO FRANCISCO O.</v>
      </c>
      <c r="C638" s="8" t="s">
        <v>1675</v>
      </c>
      <c r="D638" s="8" t="s">
        <v>1583</v>
      </c>
      <c r="E638" s="8" t="s">
        <v>531</v>
      </c>
      <c r="F638" s="8" t="s">
        <v>1290</v>
      </c>
      <c r="G638" s="18" t="s">
        <v>1290</v>
      </c>
      <c r="H638" s="8" t="s">
        <v>1706</v>
      </c>
      <c r="I638" s="8" t="b">
        <f>COUNTIF(Employees[Employee Name],Employees[[#This Row],[Employee Name]])&gt;1</f>
        <v>0</v>
      </c>
    </row>
    <row r="639" spans="1:9" ht="30" hidden="1" customHeight="1" x14ac:dyDescent="0.3">
      <c r="A639" s="44">
        <f>IF(ISBLANK(Employees[[#This Row],[Employee Name]]),"",A638+1)</f>
        <v>628</v>
      </c>
      <c r="B639" s="8" t="str">
        <f>CONCATENATE(Employees[[#This Row],[Lastname]]," ",Employees[[#This Row],[Firstname]], " ",LEFT(Employees[[#This Row],[Middlename]],1),IF(ISBLANK(Employees[[#This Row],[Middlename]])," ","."))</f>
        <v>SUMAGUI DESZERIE ANN A.</v>
      </c>
      <c r="C639" s="8" t="s">
        <v>314</v>
      </c>
      <c r="D639" s="8" t="s">
        <v>1676</v>
      </c>
      <c r="E639" s="8" t="s">
        <v>1373</v>
      </c>
      <c r="F639" s="8" t="s">
        <v>1722</v>
      </c>
      <c r="G639" s="8" t="s">
        <v>1997</v>
      </c>
      <c r="H639" s="8" t="s">
        <v>97</v>
      </c>
      <c r="I639" s="8" t="b">
        <f>COUNTIF(Employees[Employee Name],Employees[[#This Row],[Employee Name]])&gt;1</f>
        <v>0</v>
      </c>
    </row>
    <row r="640" spans="1:9" ht="30" hidden="1" customHeight="1" x14ac:dyDescent="0.3">
      <c r="A640" s="44">
        <f>IF(ISBLANK(Employees[[#This Row],[Employee Name]]),"",A639+1)</f>
        <v>629</v>
      </c>
      <c r="B640" s="8" t="str">
        <f>CONCATENATE(Employees[[#This Row],[Lastname]]," ",Employees[[#This Row],[Firstname]], " ",LEFT(Employees[[#This Row],[Middlename]],1),IF(ISBLANK(Employees[[#This Row],[Middlename]])," ","."))</f>
        <v>SUMAGUI FELICITAS M.</v>
      </c>
      <c r="C640" s="8" t="s">
        <v>314</v>
      </c>
      <c r="D640" s="8" t="s">
        <v>1677</v>
      </c>
      <c r="E640" s="8" t="s">
        <v>84</v>
      </c>
      <c r="F640" s="8" t="s">
        <v>1290</v>
      </c>
      <c r="G640" s="18" t="s">
        <v>1290</v>
      </c>
      <c r="H640" s="8" t="s">
        <v>213</v>
      </c>
      <c r="I640" s="8" t="b">
        <f>COUNTIF(Employees[Employee Name],Employees[[#This Row],[Employee Name]])&gt;1</f>
        <v>0</v>
      </c>
    </row>
    <row r="641" spans="1:9" ht="30" hidden="1" customHeight="1" x14ac:dyDescent="0.3">
      <c r="A641" s="44">
        <f>IF(ISBLANK(Employees[[#This Row],[Employee Name]]),"",A640+1)</f>
        <v>630</v>
      </c>
      <c r="B641" s="8" t="str">
        <f>CONCATENATE(Employees[[#This Row],[Lastname]]," ",Employees[[#This Row],[Firstname]], " ",LEFT(Employees[[#This Row],[Middlename]],1),IF(ISBLANK(Employees[[#This Row],[Middlename]])," ","."))</f>
        <v>SUMAGUI LORENA P.</v>
      </c>
      <c r="C641" s="8" t="s">
        <v>314</v>
      </c>
      <c r="D641" s="8" t="s">
        <v>191</v>
      </c>
      <c r="E641" s="8" t="s">
        <v>1678</v>
      </c>
      <c r="F641" s="8" t="s">
        <v>1290</v>
      </c>
      <c r="G641" s="18" t="s">
        <v>1290</v>
      </c>
      <c r="H641" s="8" t="s">
        <v>1728</v>
      </c>
      <c r="I641" s="8" t="b">
        <f>COUNTIF(Employees[Employee Name],Employees[[#This Row],[Employee Name]])&gt;1</f>
        <v>0</v>
      </c>
    </row>
    <row r="642" spans="1:9" ht="30" hidden="1" customHeight="1" x14ac:dyDescent="0.3">
      <c r="A642" s="44">
        <f>IF(ISBLANK(Employees[[#This Row],[Employee Name]]),"",A641+1)</f>
        <v>631</v>
      </c>
      <c r="B642" s="8" t="str">
        <f>CONCATENATE(Employees[[#This Row],[Lastname]]," ",Employees[[#This Row],[Firstname]], " ",LEFT(Employees[[#This Row],[Middlename]],1),IF(ISBLANK(Employees[[#This Row],[Middlename]])," ","."))</f>
        <v>SUMAGUI MARISSA D.</v>
      </c>
      <c r="C642" s="8" t="s">
        <v>314</v>
      </c>
      <c r="D642" s="8" t="s">
        <v>185</v>
      </c>
      <c r="E642" s="8" t="s">
        <v>100</v>
      </c>
      <c r="F642" s="8" t="s">
        <v>198</v>
      </c>
      <c r="G642" s="18" t="s">
        <v>1997</v>
      </c>
      <c r="H642" s="8" t="s">
        <v>271</v>
      </c>
      <c r="I642" s="8" t="b">
        <f>COUNTIF(Employees[Employee Name],Employees[[#This Row],[Employee Name]])&gt;1</f>
        <v>0</v>
      </c>
    </row>
    <row r="643" spans="1:9" ht="30" hidden="1" customHeight="1" x14ac:dyDescent="0.3">
      <c r="A643" s="44">
        <f>IF(ISBLANK(Employees[[#This Row],[Employee Name]]),"",A642+1)</f>
        <v>632</v>
      </c>
      <c r="B643" s="8" t="str">
        <f>CONCATENATE(Employees[[#This Row],[Lastname]]," ",Employees[[#This Row],[Firstname]], " ",LEFT(Employees[[#This Row],[Middlename]],1),IF(ISBLANK(Employees[[#This Row],[Middlename]])," ","."))</f>
        <v xml:space="preserve">SUMAONG DANILO  </v>
      </c>
      <c r="C643" s="8" t="s">
        <v>305</v>
      </c>
      <c r="D643" s="8" t="s">
        <v>306</v>
      </c>
      <c r="E643" s="8"/>
      <c r="F643" s="8" t="s">
        <v>307</v>
      </c>
      <c r="G643" s="18" t="s">
        <v>1997</v>
      </c>
      <c r="H643" s="8" t="s">
        <v>308</v>
      </c>
      <c r="I643" s="8" t="b">
        <f>COUNTIF(Employees[Employee Name],Employees[[#This Row],[Employee Name]])&gt;1</f>
        <v>0</v>
      </c>
    </row>
    <row r="644" spans="1:9" ht="30" hidden="1" customHeight="1" x14ac:dyDescent="0.3">
      <c r="A644" s="44">
        <f>IF(ISBLANK(Employees[[#This Row],[Employee Name]]),"",A643+1)</f>
        <v>633</v>
      </c>
      <c r="B644" s="8" t="str">
        <f>CONCATENATE(Employees[[#This Row],[Lastname]]," ",Employees[[#This Row],[Firstname]], " ",LEFT(Employees[[#This Row],[Middlename]],1),IF(ISBLANK(Employees[[#This Row],[Middlename]])," ","."))</f>
        <v>SUÑIGA CARLOS J.</v>
      </c>
      <c r="C644" s="8" t="s">
        <v>137</v>
      </c>
      <c r="D644" s="8" t="s">
        <v>138</v>
      </c>
      <c r="E644" s="8" t="s">
        <v>193</v>
      </c>
      <c r="F644" s="8" t="s">
        <v>140</v>
      </c>
      <c r="G644" s="8" t="s">
        <v>1997</v>
      </c>
      <c r="H644" s="8" t="s">
        <v>141</v>
      </c>
      <c r="I644" s="8" t="b">
        <f>COUNTIF(Employees[Employee Name],Employees[[#This Row],[Employee Name]])&gt;1</f>
        <v>0</v>
      </c>
    </row>
    <row r="645" spans="1:9" ht="30" hidden="1" customHeight="1" x14ac:dyDescent="0.3">
      <c r="A645" s="44">
        <f>IF(ISBLANK(Employees[[#This Row],[Employee Name]]),"",A644+1)</f>
        <v>634</v>
      </c>
      <c r="B645" s="8" t="str">
        <f>CONCATENATE(Employees[[#This Row],[Lastname]]," ",Employees[[#This Row],[Firstname]], " ",LEFT(Employees[[#This Row],[Middlename]],1),IF(ISBLANK(Employees[[#This Row],[Middlename]])," ","."))</f>
        <v>SUSA NANETE B.</v>
      </c>
      <c r="C645" s="8" t="s">
        <v>795</v>
      </c>
      <c r="D645" s="8" t="s">
        <v>796</v>
      </c>
      <c r="E645" s="8" t="s">
        <v>145</v>
      </c>
      <c r="F645" s="8" t="s">
        <v>797</v>
      </c>
      <c r="G645" s="18" t="s">
        <v>1997</v>
      </c>
      <c r="H645" s="8" t="s">
        <v>97</v>
      </c>
      <c r="I645" s="8" t="b">
        <f>COUNTIF(Employees[Employee Name],Employees[[#This Row],[Employee Name]])&gt;1</f>
        <v>0</v>
      </c>
    </row>
    <row r="646" spans="1:9" ht="30" hidden="1" customHeight="1" x14ac:dyDescent="0.3">
      <c r="A646" s="44">
        <f>IF(ISBLANK(Employees[[#This Row],[Employee Name]]),"",A645+1)</f>
        <v>635</v>
      </c>
      <c r="B646" s="8" t="str">
        <f>CONCATENATE(Employees[[#This Row],[Lastname]]," ",Employees[[#This Row],[Firstname]], " ",LEFT(Employees[[#This Row],[Middlename]],1),IF(ISBLANK(Employees[[#This Row],[Middlename]])," ","."))</f>
        <v>TAMAYO MARIA ELLAINE III B.</v>
      </c>
      <c r="C646" s="8" t="s">
        <v>1057</v>
      </c>
      <c r="D646" s="8" t="s">
        <v>1058</v>
      </c>
      <c r="E646" s="8" t="s">
        <v>877</v>
      </c>
      <c r="F646" s="8" t="s">
        <v>198</v>
      </c>
      <c r="G646" s="18" t="s">
        <v>1997</v>
      </c>
      <c r="H646" s="18" t="s">
        <v>103</v>
      </c>
      <c r="I646" s="8" t="b">
        <f>COUNTIF(Employees[Employee Name],Employees[[#This Row],[Employee Name]])&gt;1</f>
        <v>0</v>
      </c>
    </row>
    <row r="647" spans="1:9" ht="30" hidden="1" customHeight="1" x14ac:dyDescent="0.3">
      <c r="A647" s="44">
        <f>IF(ISBLANK(Employees[[#This Row],[Employee Name]]),"",A646+1)</f>
        <v>636</v>
      </c>
      <c r="B647" s="8" t="str">
        <f>CONCATENATE(Employees[[#This Row],[Lastname]]," ",Employees[[#This Row],[Firstname]], " ",LEFT(Employees[[#This Row],[Middlename]],1),IF(ISBLANK(Employees[[#This Row],[Middlename]])," ","."))</f>
        <v>TAÑEDO MARIA EVELYN C.</v>
      </c>
      <c r="C647" s="8" t="s">
        <v>610</v>
      </c>
      <c r="D647" s="8" t="s">
        <v>611</v>
      </c>
      <c r="E647" s="8" t="s">
        <v>1327</v>
      </c>
      <c r="F647" s="8" t="s">
        <v>125</v>
      </c>
      <c r="G647" s="18" t="s">
        <v>1997</v>
      </c>
      <c r="H647" s="18" t="s">
        <v>182</v>
      </c>
      <c r="I647" s="8" t="b">
        <f>COUNTIF(Employees[Employee Name],Employees[[#This Row],[Employee Name]])&gt;1</f>
        <v>0</v>
      </c>
    </row>
    <row r="648" spans="1:9" ht="30" hidden="1" customHeight="1" x14ac:dyDescent="0.3">
      <c r="A648" s="44">
        <f>IF(ISBLANK(Employees[[#This Row],[Employee Name]]),"",A647+1)</f>
        <v>637</v>
      </c>
      <c r="B648" s="8" t="str">
        <f>CONCATENATE(Employees[[#This Row],[Lastname]]," ",Employees[[#This Row],[Firstname]], " ",LEFT(Employees[[#This Row],[Middlename]],1),IF(ISBLANK(Employees[[#This Row],[Middlename]])," ","."))</f>
        <v xml:space="preserve">TAPAY EDWARD  </v>
      </c>
      <c r="C648" s="8" t="s">
        <v>1679</v>
      </c>
      <c r="D648" s="8" t="s">
        <v>1680</v>
      </c>
      <c r="E648" s="8"/>
      <c r="F648" s="8" t="s">
        <v>1290</v>
      </c>
      <c r="G648" s="18" t="s">
        <v>1290</v>
      </c>
      <c r="H648" s="18" t="s">
        <v>289</v>
      </c>
      <c r="I648" s="8" t="b">
        <f>COUNTIF(Employees[Employee Name],Employees[[#This Row],[Employee Name]])&gt;1</f>
        <v>0</v>
      </c>
    </row>
    <row r="649" spans="1:9" ht="30" hidden="1" customHeight="1" x14ac:dyDescent="0.3">
      <c r="A649" s="44">
        <f>IF(ISBLANK(Employees[[#This Row],[Employee Name]]),"",A648+1)</f>
        <v>638</v>
      </c>
      <c r="B649" s="8" t="str">
        <f>CONCATENATE(Employees[[#This Row],[Lastname]]," ",Employees[[#This Row],[Firstname]], " ",LEFT(Employees[[#This Row],[Middlename]],1),IF(ISBLANK(Employees[[#This Row],[Middlename]])," ","."))</f>
        <v>TIBAYAN ANA MALEN R.</v>
      </c>
      <c r="C649" s="18" t="s">
        <v>952</v>
      </c>
      <c r="D649" s="18" t="s">
        <v>2275</v>
      </c>
      <c r="E649" s="18" t="s">
        <v>330</v>
      </c>
      <c r="F649" s="18" t="s">
        <v>1712</v>
      </c>
      <c r="G649" s="8"/>
      <c r="H649" s="8"/>
      <c r="I649" s="8" t="b">
        <f>COUNTIF(Employees[Employee Name],Employees[[#This Row],[Employee Name]])&gt;1</f>
        <v>0</v>
      </c>
    </row>
    <row r="650" spans="1:9" ht="30" hidden="1" customHeight="1" x14ac:dyDescent="0.3">
      <c r="A650" s="44">
        <f>IF(ISBLANK(Employees[[#This Row],[Employee Name]]),"",A649+1)</f>
        <v>639</v>
      </c>
      <c r="B650" s="8" t="str">
        <f>CONCATENATE(Employees[[#This Row],[Lastname]]," ",Employees[[#This Row],[Firstname]], " ",LEFT(Employees[[#This Row],[Middlename]],1),IF(ISBLANK(Employees[[#This Row],[Middlename]])," ","."))</f>
        <v>TIBAYAN EUFEMIA O.</v>
      </c>
      <c r="C650" s="8" t="s">
        <v>952</v>
      </c>
      <c r="D650" s="8" t="s">
        <v>1681</v>
      </c>
      <c r="E650" s="8" t="s">
        <v>492</v>
      </c>
      <c r="F650" s="8" t="s">
        <v>1290</v>
      </c>
      <c r="G650" s="18" t="s">
        <v>1290</v>
      </c>
      <c r="H650" s="8" t="s">
        <v>135</v>
      </c>
      <c r="I650" s="8" t="b">
        <f>COUNTIF(Employees[Employee Name],Employees[[#This Row],[Employee Name]])&gt;1</f>
        <v>0</v>
      </c>
    </row>
    <row r="651" spans="1:9" ht="30" hidden="1" customHeight="1" x14ac:dyDescent="0.3">
      <c r="A651" s="44">
        <f>IF(ISBLANK(Employees[[#This Row],[Employee Name]]),"",A650+1)</f>
        <v>640</v>
      </c>
      <c r="B651" s="8" t="str">
        <f>CONCATENATE(Employees[[#This Row],[Lastname]]," ",Employees[[#This Row],[Firstname]], " ",LEFT(Employees[[#This Row],[Middlename]],1),IF(ISBLANK(Employees[[#This Row],[Middlename]])," ","."))</f>
        <v>TIMPLE ALLAN R.</v>
      </c>
      <c r="C651" s="8" t="s">
        <v>1682</v>
      </c>
      <c r="D651" s="8" t="s">
        <v>1433</v>
      </c>
      <c r="E651" s="8" t="s">
        <v>672</v>
      </c>
      <c r="F651" s="8" t="s">
        <v>1290</v>
      </c>
      <c r="G651" s="18" t="s">
        <v>1290</v>
      </c>
      <c r="H651" s="8" t="s">
        <v>1710</v>
      </c>
      <c r="I651" s="8" t="b">
        <f>COUNTIF(Employees[Employee Name],Employees[[#This Row],[Employee Name]])&gt;1</f>
        <v>0</v>
      </c>
    </row>
    <row r="652" spans="1:9" ht="30" hidden="1" customHeight="1" x14ac:dyDescent="0.3">
      <c r="A652" s="44">
        <f>IF(ISBLANK(Employees[[#This Row],[Employee Name]]),"",A651+1)</f>
        <v>641</v>
      </c>
      <c r="B652" s="8" t="str">
        <f>CONCATENATE(Employees[[#This Row],[Lastname]]," ",Employees[[#This Row],[Firstname]], " ",LEFT(Employees[[#This Row],[Middlename]],1),IF(ISBLANK(Employees[[#This Row],[Middlename]])," ","."))</f>
        <v>TINAZA JHOANNA MARIE D.</v>
      </c>
      <c r="C652" s="8" t="s">
        <v>1683</v>
      </c>
      <c r="D652" s="8" t="s">
        <v>1684</v>
      </c>
      <c r="E652" s="8" t="s">
        <v>100</v>
      </c>
      <c r="F652" s="8" t="s">
        <v>1290</v>
      </c>
      <c r="G652" s="18" t="s">
        <v>1290</v>
      </c>
      <c r="H652" s="8" t="s">
        <v>97</v>
      </c>
      <c r="I652" s="8" t="b">
        <f>COUNTIF(Employees[Employee Name],Employees[[#This Row],[Employee Name]])&gt;1</f>
        <v>0</v>
      </c>
    </row>
    <row r="653" spans="1:9" ht="30" hidden="1" customHeight="1" x14ac:dyDescent="0.3">
      <c r="A653" s="44">
        <f>IF(ISBLANK(Employees[[#This Row],[Employee Name]]),"",A652+1)</f>
        <v>642</v>
      </c>
      <c r="B653" s="8" t="str">
        <f>CONCATENATE(Employees[[#This Row],[Lastname]]," ",Employees[[#This Row],[Firstname]], " ",LEFT(Employees[[#This Row],[Middlename]],1),IF(ISBLANK(Employees[[#This Row],[Middlename]])," ","."))</f>
        <v>TOLENTINO CAROLINA E.</v>
      </c>
      <c r="C653" s="8" t="s">
        <v>281</v>
      </c>
      <c r="D653" s="8" t="s">
        <v>542</v>
      </c>
      <c r="E653" s="8" t="s">
        <v>956</v>
      </c>
      <c r="F653" s="8" t="s">
        <v>198</v>
      </c>
      <c r="G653" s="18" t="s">
        <v>1997</v>
      </c>
      <c r="H653" s="8" t="s">
        <v>537</v>
      </c>
      <c r="I653" s="8" t="b">
        <f>COUNTIF(Employees[Employee Name],Employees[[#This Row],[Employee Name]])&gt;1</f>
        <v>0</v>
      </c>
    </row>
    <row r="654" spans="1:9" ht="30" hidden="1" customHeight="1" x14ac:dyDescent="0.3">
      <c r="A654" s="44">
        <f>IF(ISBLANK(Employees[[#This Row],[Employee Name]]),"",A653+1)</f>
        <v>643</v>
      </c>
      <c r="B654" s="8" t="str">
        <f>CONCATENATE(Employees[[#This Row],[Lastname]]," ",Employees[[#This Row],[Firstname]], " ",LEFT(Employees[[#This Row],[Middlename]],1),IF(ISBLANK(Employees[[#This Row],[Middlename]])," ","."))</f>
        <v>TOLENTINO FE M.</v>
      </c>
      <c r="C654" s="8" t="s">
        <v>281</v>
      </c>
      <c r="D654" s="8" t="s">
        <v>282</v>
      </c>
      <c r="E654" s="8" t="s">
        <v>84</v>
      </c>
      <c r="F654" s="8" t="s">
        <v>125</v>
      </c>
      <c r="G654" s="18" t="s">
        <v>1997</v>
      </c>
      <c r="H654" s="8" t="s">
        <v>199</v>
      </c>
      <c r="I654" s="8" t="b">
        <f>COUNTIF(Employees[Employee Name],Employees[[#This Row],[Employee Name]])&gt;1</f>
        <v>0</v>
      </c>
    </row>
    <row r="655" spans="1:9" ht="30" hidden="1" customHeight="1" x14ac:dyDescent="0.3">
      <c r="A655" s="44">
        <f>IF(ISBLANK(Employees[[#This Row],[Employee Name]]),"",A654+1)</f>
        <v>644</v>
      </c>
      <c r="B655" s="8" t="str">
        <f>CONCATENATE(Employees[[#This Row],[Lastname]]," ",Employees[[#This Row],[Firstname]], " ",LEFT(Employees[[#This Row],[Middlename]],1),IF(ISBLANK(Employees[[#This Row],[Middlename]])," ","."))</f>
        <v>TOPACIO ABEGAIL P.</v>
      </c>
      <c r="C655" s="8" t="s">
        <v>1298</v>
      </c>
      <c r="D655" s="8" t="s">
        <v>1299</v>
      </c>
      <c r="E655" s="8" t="s">
        <v>176</v>
      </c>
      <c r="F655" s="8" t="s">
        <v>1716</v>
      </c>
      <c r="G655" s="18" t="s">
        <v>1290</v>
      </c>
      <c r="H655" s="18" t="s">
        <v>97</v>
      </c>
      <c r="I655" s="8" t="b">
        <f>COUNTIF(Employees[Employee Name],Employees[[#This Row],[Employee Name]])&gt;1</f>
        <v>0</v>
      </c>
    </row>
    <row r="656" spans="1:9" ht="30" hidden="1" customHeight="1" x14ac:dyDescent="0.3">
      <c r="A656" s="44">
        <f>IF(ISBLANK(Employees[[#This Row],[Employee Name]]),"",A655+1)</f>
        <v>645</v>
      </c>
      <c r="B656" s="8" t="str">
        <f>CONCATENATE(Employees[[#This Row],[Lastname]]," ",Employees[[#This Row],[Firstname]], " ",LEFT(Employees[[#This Row],[Middlename]],1),IF(ISBLANK(Employees[[#This Row],[Middlename]])," ","."))</f>
        <v xml:space="preserve">TORRES  ALLAN  </v>
      </c>
      <c r="C656" s="8" t="s">
        <v>2160</v>
      </c>
      <c r="D656" s="8" t="s">
        <v>1433</v>
      </c>
      <c r="E656" s="8"/>
      <c r="F656" s="8" t="s">
        <v>1290</v>
      </c>
      <c r="G656" s="8"/>
      <c r="H656" s="8" t="s">
        <v>2161</v>
      </c>
      <c r="I656" s="8" t="b">
        <f>COUNTIF(Employees[Employee Name],Employees[[#This Row],[Employee Name]])&gt;1</f>
        <v>0</v>
      </c>
    </row>
    <row r="657" spans="1:9" ht="30" hidden="1" customHeight="1" x14ac:dyDescent="0.3">
      <c r="A657" s="44">
        <f>IF(ISBLANK(Employees[[#This Row],[Employee Name]]),"",A656+1)</f>
        <v>646</v>
      </c>
      <c r="B657" s="8" t="str">
        <f>CONCATENATE(Employees[[#This Row],[Lastname]]," ",Employees[[#This Row],[Firstname]], " ",LEFT(Employees[[#This Row],[Middlename]],1),IF(ISBLANK(Employees[[#This Row],[Middlename]])," ","."))</f>
        <v>TORRES DINAH G.</v>
      </c>
      <c r="C657" s="8" t="s">
        <v>460</v>
      </c>
      <c r="D657" s="8" t="s">
        <v>803</v>
      </c>
      <c r="E657" s="8" t="s">
        <v>363</v>
      </c>
      <c r="F657" s="8" t="s">
        <v>804</v>
      </c>
      <c r="G657" s="18" t="s">
        <v>1997</v>
      </c>
      <c r="H657" s="8" t="s">
        <v>366</v>
      </c>
      <c r="I657" s="8" t="b">
        <f>COUNTIF(Employees[Employee Name],Employees[[#This Row],[Employee Name]])&gt;1</f>
        <v>0</v>
      </c>
    </row>
    <row r="658" spans="1:9" ht="30" hidden="1" customHeight="1" x14ac:dyDescent="0.3">
      <c r="A658" s="44">
        <f>IF(ISBLANK(Employees[[#This Row],[Employee Name]]),"",A657+1)</f>
        <v>647</v>
      </c>
      <c r="B658" s="8" t="str">
        <f>CONCATENATE(Employees[[#This Row],[Lastname]]," ",Employees[[#This Row],[Firstname]], " ",LEFT(Employees[[#This Row],[Middlename]],1),IF(ISBLANK(Employees[[#This Row],[Middlename]])," ","."))</f>
        <v>TORRES MOISES Q.</v>
      </c>
      <c r="C658" s="8" t="s">
        <v>460</v>
      </c>
      <c r="D658" s="8" t="s">
        <v>1685</v>
      </c>
      <c r="E658" s="8" t="s">
        <v>277</v>
      </c>
      <c r="F658" s="8" t="s">
        <v>1290</v>
      </c>
      <c r="G658" s="18" t="s">
        <v>1290</v>
      </c>
      <c r="H658" s="8" t="s">
        <v>590</v>
      </c>
      <c r="I658" s="8" t="b">
        <f>COUNTIF(Employees[Employee Name],Employees[[#This Row],[Employee Name]])&gt;1</f>
        <v>0</v>
      </c>
    </row>
    <row r="659" spans="1:9" ht="30" hidden="1" customHeight="1" x14ac:dyDescent="0.3">
      <c r="A659" s="44">
        <f>IF(ISBLANK(Employees[[#This Row],[Employee Name]]),"",A658+1)</f>
        <v>648</v>
      </c>
      <c r="B659" s="18" t="s">
        <v>2372</v>
      </c>
      <c r="C659" s="18" t="s">
        <v>460</v>
      </c>
      <c r="D659" s="18" t="s">
        <v>2373</v>
      </c>
      <c r="E659" s="18" t="s">
        <v>119</v>
      </c>
      <c r="F659" s="18" t="s">
        <v>1712</v>
      </c>
      <c r="G659" s="8"/>
      <c r="H659" s="8"/>
      <c r="I659" s="8" t="b">
        <f>COUNTIF(Employees[Employee Name],Employees[[#This Row],[Employee Name]])&gt;1</f>
        <v>0</v>
      </c>
    </row>
    <row r="660" spans="1:9" ht="30" hidden="1" customHeight="1" x14ac:dyDescent="0.3">
      <c r="A660" s="44">
        <f>IF(ISBLANK(Employees[[#This Row],[Employee Name]]),"",A659+1)</f>
        <v>649</v>
      </c>
      <c r="B660" s="8" t="str">
        <f>CONCATENATE(Employees[[#This Row],[Lastname]]," ",Employees[[#This Row],[Firstname]], " ",LEFT(Employees[[#This Row],[Middlename]],1),IF(ISBLANK(Employees[[#This Row],[Middlename]])," ","."))</f>
        <v>TORRES SONIA M.</v>
      </c>
      <c r="C660" s="8" t="s">
        <v>460</v>
      </c>
      <c r="D660" s="8" t="s">
        <v>461</v>
      </c>
      <c r="E660" s="8" t="s">
        <v>84</v>
      </c>
      <c r="F660" s="8" t="s">
        <v>462</v>
      </c>
      <c r="G660" s="18" t="s">
        <v>1997</v>
      </c>
      <c r="H660" s="8" t="s">
        <v>463</v>
      </c>
      <c r="I660" s="8" t="b">
        <f>COUNTIF(Employees[Employee Name],Employees[[#This Row],[Employee Name]])&gt;1</f>
        <v>0</v>
      </c>
    </row>
    <row r="661" spans="1:9" ht="30" hidden="1" customHeight="1" x14ac:dyDescent="0.3">
      <c r="A661" s="44">
        <f>IF(ISBLANK(Employees[[#This Row],[Employee Name]]),"",A660+1)</f>
        <v>650</v>
      </c>
      <c r="B661" s="8" t="str">
        <f>CONCATENATE(Employees[[#This Row],[Lastname]]," ",Employees[[#This Row],[Firstname]], " ",LEFT(Employees[[#This Row],[Middlename]],1),IF(ISBLANK(Employees[[#This Row],[Middlename]])," ","."))</f>
        <v>TULIAO FLORDELIZA M.</v>
      </c>
      <c r="C661" s="8" t="s">
        <v>949</v>
      </c>
      <c r="D661" s="8" t="s">
        <v>353</v>
      </c>
      <c r="E661" s="8" t="s">
        <v>84</v>
      </c>
      <c r="F661" s="8" t="s">
        <v>120</v>
      </c>
      <c r="G661" s="18" t="s">
        <v>1997</v>
      </c>
      <c r="H661" s="8" t="s">
        <v>439</v>
      </c>
      <c r="I661" s="8" t="b">
        <f>COUNTIF(Employees[Employee Name],Employees[[#This Row],[Employee Name]])&gt;1</f>
        <v>0</v>
      </c>
    </row>
    <row r="662" spans="1:9" ht="30" hidden="1" customHeight="1" x14ac:dyDescent="0.3">
      <c r="A662" s="44">
        <f>IF(ISBLANK(Employees[[#This Row],[Employee Name]]),"",A661+1)</f>
        <v>651</v>
      </c>
      <c r="B662" s="8" t="str">
        <f>CONCATENATE(Employees[[#This Row],[Lastname]]," ",Employees[[#This Row],[Firstname]], " ",LEFT(Employees[[#This Row],[Middlename]],1),IF(ISBLANK(Employees[[#This Row],[Middlename]])," ","."))</f>
        <v>UNTALAN DIVINA R.</v>
      </c>
      <c r="C662" s="8" t="s">
        <v>658</v>
      </c>
      <c r="D662" s="8" t="s">
        <v>659</v>
      </c>
      <c r="E662" s="8" t="s">
        <v>330</v>
      </c>
      <c r="F662" s="8" t="s">
        <v>198</v>
      </c>
      <c r="G662" s="18" t="s">
        <v>1997</v>
      </c>
      <c r="H662" s="8" t="s">
        <v>103</v>
      </c>
      <c r="I662" s="8" t="b">
        <f>COUNTIF(Employees[Employee Name],Employees[[#This Row],[Employee Name]])&gt;1</f>
        <v>0</v>
      </c>
    </row>
    <row r="663" spans="1:9" ht="30" hidden="1" customHeight="1" x14ac:dyDescent="0.3">
      <c r="A663" s="44">
        <f>IF(ISBLANK(Employees[[#This Row],[Employee Name]]),"",A662+1)</f>
        <v>652</v>
      </c>
      <c r="B663" s="8" t="str">
        <f>CONCATENATE(Employees[[#This Row],[Lastname]]," ",Employees[[#This Row],[Firstname]], " ",LEFT(Employees[[#This Row],[Middlename]],1),IF(ISBLANK(Employees[[#This Row],[Middlename]])," ","."))</f>
        <v>VALDEZ JACKILYN A.</v>
      </c>
      <c r="C663" s="8" t="s">
        <v>1305</v>
      </c>
      <c r="D663" s="8" t="s">
        <v>1686</v>
      </c>
      <c r="E663" s="8" t="s">
        <v>1687</v>
      </c>
      <c r="F663" s="8" t="s">
        <v>1290</v>
      </c>
      <c r="G663" s="18" t="s">
        <v>1290</v>
      </c>
      <c r="H663" s="8" t="s">
        <v>199</v>
      </c>
      <c r="I663" s="8" t="b">
        <f>COUNTIF(Employees[Employee Name],Employees[[#This Row],[Employee Name]])&gt;1</f>
        <v>0</v>
      </c>
    </row>
    <row r="664" spans="1:9" ht="30" hidden="1" customHeight="1" x14ac:dyDescent="0.3">
      <c r="A664" s="44">
        <f>IF(ISBLANK(Employees[[#This Row],[Employee Name]]),"",A663+1)</f>
        <v>653</v>
      </c>
      <c r="B664" s="8" t="str">
        <f>CONCATENATE(Employees[[#This Row],[Lastname]]," ",Employees[[#This Row],[Firstname]], " ",LEFT(Employees[[#This Row],[Middlename]],1),IF(ISBLANK(Employees[[#This Row],[Middlename]])," ","."))</f>
        <v>VALENCIANO MARLYN C.</v>
      </c>
      <c r="C664" s="18" t="s">
        <v>2201</v>
      </c>
      <c r="D664" s="18" t="s">
        <v>701</v>
      </c>
      <c r="E664" s="18" t="s">
        <v>134</v>
      </c>
      <c r="F664" s="18" t="s">
        <v>1290</v>
      </c>
      <c r="G664" s="8"/>
      <c r="H664" s="18" t="s">
        <v>2196</v>
      </c>
      <c r="I664" s="8" t="b">
        <f>COUNTIF(Employees[Employee Name],Employees[[#This Row],[Employee Name]])&gt;1</f>
        <v>0</v>
      </c>
    </row>
    <row r="665" spans="1:9" ht="30" hidden="1" customHeight="1" x14ac:dyDescent="0.3">
      <c r="A665" s="44">
        <f>IF(ISBLANK(Employees[[#This Row],[Employee Name]]),"",A664+1)</f>
        <v>654</v>
      </c>
      <c r="B665" s="8" t="str">
        <f>CONCATENATE(Employees[[#This Row],[Lastname]]," ",Employees[[#This Row],[Firstname]], " ",LEFT(Employees[[#This Row],[Middlename]],1),IF(ISBLANK(Employees[[#This Row],[Middlename]])," ","."))</f>
        <v>VARGAS ARNOLD A.</v>
      </c>
      <c r="C665" s="8" t="s">
        <v>783</v>
      </c>
      <c r="D665" s="8" t="s">
        <v>1397</v>
      </c>
      <c r="E665" s="8" t="s">
        <v>88</v>
      </c>
      <c r="F665" s="8" t="s">
        <v>1290</v>
      </c>
      <c r="G665" s="18" t="s">
        <v>1290</v>
      </c>
      <c r="H665" s="8" t="s">
        <v>97</v>
      </c>
      <c r="I665" s="8" t="b">
        <f>COUNTIF(Employees[Employee Name],Employees[[#This Row],[Employee Name]])&gt;1</f>
        <v>0</v>
      </c>
    </row>
    <row r="666" spans="1:9" ht="30" hidden="1" customHeight="1" x14ac:dyDescent="0.3">
      <c r="A666" s="44">
        <f>IF(ISBLANK(Employees[[#This Row],[Employee Name]]),"",A665+1)</f>
        <v>655</v>
      </c>
      <c r="B666" s="8" t="str">
        <f>CONCATENATE(Employees[[#This Row],[Lastname]]," ",Employees[[#This Row],[Firstname]], " ",LEFT(Employees[[#This Row],[Middlename]],1),IF(ISBLANK(Employees[[#This Row],[Middlename]])," ","."))</f>
        <v>VARGAS MELINDA M.</v>
      </c>
      <c r="C666" s="8" t="s">
        <v>783</v>
      </c>
      <c r="D666" s="8" t="s">
        <v>503</v>
      </c>
      <c r="E666" s="8" t="s">
        <v>1688</v>
      </c>
      <c r="F666" s="8" t="s">
        <v>1290</v>
      </c>
      <c r="G666" s="18" t="s">
        <v>1290</v>
      </c>
      <c r="H666" s="8" t="s">
        <v>213</v>
      </c>
      <c r="I666" s="8" t="b">
        <f>COUNTIF(Employees[Employee Name],Employees[[#This Row],[Employee Name]])&gt;1</f>
        <v>0</v>
      </c>
    </row>
    <row r="667" spans="1:9" ht="30" hidden="1" customHeight="1" x14ac:dyDescent="0.3">
      <c r="A667" s="44">
        <f>IF(ISBLANK(Employees[[#This Row],[Employee Name]]),"",A666+1)</f>
        <v>656</v>
      </c>
      <c r="B667" s="8" t="str">
        <f>CONCATENATE(Employees[[#This Row],[Lastname]]," ",Employees[[#This Row],[Firstname]], " ",LEFT(Employees[[#This Row],[Middlename]],1),IF(ISBLANK(Employees[[#This Row],[Middlename]])," ","."))</f>
        <v xml:space="preserve">VASQUEZ JAYSON  </v>
      </c>
      <c r="C667" s="8" t="s">
        <v>1689</v>
      </c>
      <c r="D667" s="8" t="s">
        <v>1690</v>
      </c>
      <c r="E667" s="8"/>
      <c r="F667" s="8" t="s">
        <v>1705</v>
      </c>
      <c r="G667" s="18" t="s">
        <v>1705</v>
      </c>
      <c r="H667" s="8" t="s">
        <v>1706</v>
      </c>
      <c r="I667" s="8" t="b">
        <f>COUNTIF(Employees[Employee Name],Employees[[#This Row],[Employee Name]])&gt;1</f>
        <v>0</v>
      </c>
    </row>
    <row r="668" spans="1:9" ht="30" hidden="1" customHeight="1" x14ac:dyDescent="0.3">
      <c r="A668" s="44">
        <f>IF(ISBLANK(Employees[[#This Row],[Employee Name]]),"",A667+1)</f>
        <v>657</v>
      </c>
      <c r="B668" s="8" t="str">
        <f>CONCATENATE(Employees[[#This Row],[Lastname]]," ",Employees[[#This Row],[Firstname]], " ",LEFT(Employees[[#This Row],[Middlename]],1),IF(ISBLANK(Employees[[#This Row],[Middlename]])," ","."))</f>
        <v xml:space="preserve">VELASCO NONILON  </v>
      </c>
      <c r="C668" s="18" t="s">
        <v>2198</v>
      </c>
      <c r="D668" s="18" t="s">
        <v>2199</v>
      </c>
      <c r="E668" s="8"/>
      <c r="F668" s="18" t="s">
        <v>1290</v>
      </c>
      <c r="G668" s="8"/>
      <c r="H668" s="18" t="s">
        <v>2054</v>
      </c>
      <c r="I668" s="8" t="b">
        <f>COUNTIF(Employees[Employee Name],Employees[[#This Row],[Employee Name]])&gt;1</f>
        <v>0</v>
      </c>
    </row>
    <row r="669" spans="1:9" ht="30" hidden="1" customHeight="1" x14ac:dyDescent="0.3">
      <c r="A669" s="44">
        <f>IF(ISBLANK(Employees[[#This Row],[Employee Name]]),"",A668+1)</f>
        <v>658</v>
      </c>
      <c r="B669" s="8" t="str">
        <f>CONCATENATE(Employees[[#This Row],[Lastname]]," ",Employees[[#This Row],[Firstname]], " ",LEFT(Employees[[#This Row],[Middlename]],1),IF(ISBLANK(Employees[[#This Row],[Middlename]])," ","."))</f>
        <v>VELUZ DORMILUNA E.</v>
      </c>
      <c r="C669" s="8" t="s">
        <v>376</v>
      </c>
      <c r="D669" s="8" t="s">
        <v>377</v>
      </c>
      <c r="E669" s="8" t="s">
        <v>799</v>
      </c>
      <c r="F669" s="8" t="s">
        <v>379</v>
      </c>
      <c r="G669" s="18" t="s">
        <v>1997</v>
      </c>
      <c r="H669" s="8" t="s">
        <v>366</v>
      </c>
      <c r="I669" s="8" t="b">
        <f>COUNTIF(Employees[Employee Name],Employees[[#This Row],[Employee Name]])&gt;1</f>
        <v>0</v>
      </c>
    </row>
    <row r="670" spans="1:9" ht="30" hidden="1" customHeight="1" x14ac:dyDescent="0.3">
      <c r="A670" s="44">
        <f>IF(ISBLANK(Employees[[#This Row],[Employee Name]]),"",A669+1)</f>
        <v>659</v>
      </c>
      <c r="B670" s="8" t="str">
        <f>CONCATENATE(Employees[[#This Row],[Lastname]]," ",Employees[[#This Row],[Firstname]], " ",LEFT(Employees[[#This Row],[Middlename]],1),IF(ISBLANK(Employees[[#This Row],[Middlename]])," ","."))</f>
        <v>VERGARA ANACIETA M.</v>
      </c>
      <c r="C670" s="8" t="s">
        <v>723</v>
      </c>
      <c r="D670" s="8" t="s">
        <v>736</v>
      </c>
      <c r="E670" s="8" t="s">
        <v>84</v>
      </c>
      <c r="F670" s="8" t="s">
        <v>212</v>
      </c>
      <c r="G670" s="18" t="s">
        <v>1997</v>
      </c>
      <c r="H670" s="8" t="s">
        <v>213</v>
      </c>
      <c r="I670" s="8" t="b">
        <f>COUNTIF(Employees[Employee Name],Employees[[#This Row],[Employee Name]])&gt;1</f>
        <v>0</v>
      </c>
    </row>
    <row r="671" spans="1:9" ht="30" hidden="1" customHeight="1" x14ac:dyDescent="0.3">
      <c r="A671" s="44">
        <f>IF(ISBLANK(Employees[[#This Row],[Employee Name]]),"",A670+1)</f>
        <v>660</v>
      </c>
      <c r="B671" s="8" t="str">
        <f>CONCATENATE(Employees[[#This Row],[Lastname]]," ",Employees[[#This Row],[Firstname]], " ",LEFT(Employees[[#This Row],[Middlename]],1),IF(ISBLANK(Employees[[#This Row],[Middlename]])," ","."))</f>
        <v>VERGARA CATHERINE R.</v>
      </c>
      <c r="C671" s="8" t="s">
        <v>723</v>
      </c>
      <c r="D671" s="8" t="s">
        <v>1163</v>
      </c>
      <c r="E671" s="8" t="s">
        <v>330</v>
      </c>
      <c r="F671" s="8" t="s">
        <v>212</v>
      </c>
      <c r="G671" s="18" t="s">
        <v>1997</v>
      </c>
      <c r="H671" s="8" t="s">
        <v>213</v>
      </c>
      <c r="I671" s="8" t="b">
        <f>COUNTIF(Employees[Employee Name],Employees[[#This Row],[Employee Name]])&gt;1</f>
        <v>0</v>
      </c>
    </row>
    <row r="672" spans="1:9" ht="30" hidden="1" customHeight="1" x14ac:dyDescent="0.3">
      <c r="A672" s="44">
        <f>IF(ISBLANK(Employees[[#This Row],[Employee Name]]),"",A671+1)</f>
        <v>661</v>
      </c>
      <c r="B672" s="8" t="str">
        <f>CONCATENATE(Employees[[#This Row],[Lastname]]," ",Employees[[#This Row],[Firstname]], " ",LEFT(Employees[[#This Row],[Middlename]],1),IF(ISBLANK(Employees[[#This Row],[Middlename]])," ","."))</f>
        <v>VERGARA CIAN ASHLEEN J.</v>
      </c>
      <c r="C672" s="8" t="s">
        <v>723</v>
      </c>
      <c r="D672" s="8" t="s">
        <v>2158</v>
      </c>
      <c r="E672" s="8" t="s">
        <v>139</v>
      </c>
      <c r="F672" s="8" t="s">
        <v>1705</v>
      </c>
      <c r="G672" s="8"/>
      <c r="H672" s="8" t="s">
        <v>2054</v>
      </c>
      <c r="I672" s="8" t="b">
        <f>COUNTIF(Employees[Employee Name],Employees[[#This Row],[Employee Name]])&gt;1</f>
        <v>0</v>
      </c>
    </row>
    <row r="673" spans="1:9" ht="30" hidden="1" customHeight="1" x14ac:dyDescent="0.3">
      <c r="A673" s="44">
        <f>IF(ISBLANK(Employees[[#This Row],[Employee Name]]),"",A672+1)</f>
        <v>662</v>
      </c>
      <c r="B673" s="8" t="str">
        <f>CONCATENATE(Employees[[#This Row],[Lastname]]," ",Employees[[#This Row],[Firstname]], " ",LEFT(Employees[[#This Row],[Middlename]],1),IF(ISBLANK(Employees[[#This Row],[Middlename]])," ","."))</f>
        <v>VERGARA ESTELITA A.</v>
      </c>
      <c r="C673" s="8" t="s">
        <v>723</v>
      </c>
      <c r="D673" s="8" t="s">
        <v>421</v>
      </c>
      <c r="E673" s="8" t="s">
        <v>88</v>
      </c>
      <c r="F673" s="8" t="s">
        <v>1290</v>
      </c>
      <c r="G673" s="18" t="s">
        <v>1290</v>
      </c>
      <c r="H673" s="8" t="s">
        <v>97</v>
      </c>
      <c r="I673" s="8" t="b">
        <f>COUNTIF(Employees[Employee Name],Employees[[#This Row],[Employee Name]])&gt;1</f>
        <v>0</v>
      </c>
    </row>
    <row r="674" spans="1:9" ht="30" hidden="1" customHeight="1" x14ac:dyDescent="0.3">
      <c r="A674" s="44">
        <f>IF(ISBLANK(Employees[[#This Row],[Employee Name]]),"",A673+1)</f>
        <v>663</v>
      </c>
      <c r="B674" s="8" t="str">
        <f>CONCATENATE(Employees[[#This Row],[Lastname]]," ",Employees[[#This Row],[Firstname]], " ",LEFT(Employees[[#This Row],[Middlename]],1),IF(ISBLANK(Employees[[#This Row],[Middlename]])," ","."))</f>
        <v>VERGARA TERESITA J.</v>
      </c>
      <c r="C674" s="8" t="s">
        <v>723</v>
      </c>
      <c r="D674" s="8" t="s">
        <v>425</v>
      </c>
      <c r="E674" s="8" t="s">
        <v>139</v>
      </c>
      <c r="F674" s="8" t="s">
        <v>120</v>
      </c>
      <c r="G674" s="18" t="s">
        <v>1997</v>
      </c>
      <c r="H674" s="8" t="s">
        <v>97</v>
      </c>
      <c r="I674" s="8" t="b">
        <f>COUNTIF(Employees[Employee Name],Employees[[#This Row],[Employee Name]])&gt;1</f>
        <v>0</v>
      </c>
    </row>
    <row r="675" spans="1:9" ht="30" hidden="1" customHeight="1" x14ac:dyDescent="0.3">
      <c r="A675" s="44">
        <f>IF(ISBLANK(Employees[[#This Row],[Employee Name]]),"",A674+1)</f>
        <v>664</v>
      </c>
      <c r="B675" s="8" t="str">
        <f>CONCATENATE(Employees[[#This Row],[Lastname]]," ",Employees[[#This Row],[Firstname]], " ",LEFT(Employees[[#This Row],[Middlename]],1),IF(ISBLANK(Employees[[#This Row],[Middlename]])," ","."))</f>
        <v>VIDA CHARMAINE R.</v>
      </c>
      <c r="C675" s="8" t="s">
        <v>1084</v>
      </c>
      <c r="D675" s="8" t="s">
        <v>1085</v>
      </c>
      <c r="E675" s="8" t="s">
        <v>1086</v>
      </c>
      <c r="F675" s="8" t="s">
        <v>125</v>
      </c>
      <c r="G675" s="18" t="s">
        <v>1997</v>
      </c>
      <c r="H675" s="8" t="s">
        <v>126</v>
      </c>
      <c r="I675" s="8" t="b">
        <f>COUNTIF(Employees[Employee Name],Employees[[#This Row],[Employee Name]])&gt;1</f>
        <v>0</v>
      </c>
    </row>
    <row r="676" spans="1:9" ht="30" hidden="1" customHeight="1" x14ac:dyDescent="0.3">
      <c r="A676" s="44">
        <f>IF(ISBLANK(Employees[[#This Row],[Employee Name]]),"",A675+1)</f>
        <v>665</v>
      </c>
      <c r="B676" s="8" t="str">
        <f>CONCATENATE(Employees[[#This Row],[Lastname]]," ",Employees[[#This Row],[Firstname]], " ",LEFT(Employees[[#This Row],[Middlename]],1),IF(ISBLANK(Employees[[#This Row],[Middlename]])," ","."))</f>
        <v>VIDA FRANZ R.</v>
      </c>
      <c r="C676" s="18" t="s">
        <v>1084</v>
      </c>
      <c r="D676" s="18" t="s">
        <v>2209</v>
      </c>
      <c r="E676" s="18" t="s">
        <v>330</v>
      </c>
      <c r="F676" s="18" t="s">
        <v>2210</v>
      </c>
      <c r="G676" s="8"/>
      <c r="H676" s="8"/>
      <c r="I676" s="8" t="b">
        <f>COUNTIF(Employees[Employee Name],Employees[[#This Row],[Employee Name]])&gt;1</f>
        <v>0</v>
      </c>
    </row>
    <row r="677" spans="1:9" ht="30" hidden="1" customHeight="1" x14ac:dyDescent="0.3">
      <c r="A677" s="44">
        <f>IF(ISBLANK(Employees[[#This Row],[Employee Name]]),"",A676+1)</f>
        <v>666</v>
      </c>
      <c r="B677" s="8" t="str">
        <f>CONCATENATE(Employees[[#This Row],[Lastname]]," ",Employees[[#This Row],[Firstname]], " ",LEFT(Employees[[#This Row],[Middlename]],1),IF(ISBLANK(Employees[[#This Row],[Middlename]])," ","."))</f>
        <v>VIDALLO WINNIE R.</v>
      </c>
      <c r="C677" s="8" t="s">
        <v>409</v>
      </c>
      <c r="D677" s="8" t="s">
        <v>410</v>
      </c>
      <c r="E677" s="8" t="s">
        <v>330</v>
      </c>
      <c r="F677" s="8" t="s">
        <v>390</v>
      </c>
      <c r="G677" s="8" t="s">
        <v>1997</v>
      </c>
      <c r="H677" s="8" t="s">
        <v>103</v>
      </c>
      <c r="I677" s="8" t="b">
        <f>COUNTIF(Employees[Employee Name],Employees[[#This Row],[Employee Name]])&gt;1</f>
        <v>0</v>
      </c>
    </row>
    <row r="678" spans="1:9" ht="30" hidden="1" customHeight="1" x14ac:dyDescent="0.3">
      <c r="A678" s="44">
        <f>IF(ISBLANK(Employees[[#This Row],[Employee Name]]),"",A677+1)</f>
        <v>667</v>
      </c>
      <c r="B678" s="8" t="str">
        <f>CONCATENATE(Employees[[#This Row],[Lastname]]," ",Employees[[#This Row],[Firstname]], " ",LEFT(Employees[[#This Row],[Middlename]],1),IF(ISBLANK(Employees[[#This Row],[Middlename]])," ","."))</f>
        <v>VIDALLON KAREN  N.</v>
      </c>
      <c r="C678" s="18" t="s">
        <v>2281</v>
      </c>
      <c r="D678" s="18" t="s">
        <v>2282</v>
      </c>
      <c r="E678" s="18" t="s">
        <v>1590</v>
      </c>
      <c r="F678" s="18" t="s">
        <v>1712</v>
      </c>
      <c r="G678" s="8"/>
      <c r="H678" s="18" t="s">
        <v>2283</v>
      </c>
      <c r="I678" s="8" t="b">
        <f>COUNTIF(Employees[Employee Name],Employees[[#This Row],[Employee Name]])&gt;1</f>
        <v>0</v>
      </c>
    </row>
    <row r="679" spans="1:9" ht="30" hidden="1" customHeight="1" x14ac:dyDescent="0.3">
      <c r="A679" s="44">
        <f>IF(ISBLANK(Employees[[#This Row],[Employee Name]]),"",A678+1)</f>
        <v>668</v>
      </c>
      <c r="B679" s="8" t="str">
        <f>CONCATENATE(Employees[[#This Row],[Lastname]]," ",Employees[[#This Row],[Firstname]], " ",LEFT(Employees[[#This Row],[Middlename]],1),IF(ISBLANK(Employees[[#This Row],[Middlename]])," ","."))</f>
        <v>VIDAMO ROXANNE D.</v>
      </c>
      <c r="C679" s="8" t="s">
        <v>861</v>
      </c>
      <c r="D679" s="8" t="s">
        <v>1691</v>
      </c>
      <c r="E679" s="8" t="s">
        <v>119</v>
      </c>
      <c r="F679" s="8" t="s">
        <v>1712</v>
      </c>
      <c r="G679" s="8" t="s">
        <v>1705</v>
      </c>
      <c r="H679" s="8" t="s">
        <v>1703</v>
      </c>
      <c r="I679" s="8" t="b">
        <f>COUNTIF(Employees[Employee Name],Employees[[#This Row],[Employee Name]])&gt;1</f>
        <v>0</v>
      </c>
    </row>
    <row r="680" spans="1:9" ht="30" hidden="1" customHeight="1" x14ac:dyDescent="0.3">
      <c r="A680" s="44">
        <f>IF(ISBLANK(Employees[[#This Row],[Employee Name]]),"",A679+1)</f>
        <v>669</v>
      </c>
      <c r="B680" s="8" t="str">
        <f>CONCATENATE(Employees[[#This Row],[Lastname]]," ",Employees[[#This Row],[Firstname]], " ",LEFT(Employees[[#This Row],[Middlename]],1),IF(ISBLANK(Employees[[#This Row],[Middlename]])," ","."))</f>
        <v>VILLANUEVA AVERRYLE NICOLE V.</v>
      </c>
      <c r="C680" s="8" t="s">
        <v>345</v>
      </c>
      <c r="D680" s="8" t="s">
        <v>1692</v>
      </c>
      <c r="E680" s="8" t="s">
        <v>1693</v>
      </c>
      <c r="F680" s="8" t="s">
        <v>1705</v>
      </c>
      <c r="G680" s="18" t="s">
        <v>1705</v>
      </c>
      <c r="H680" s="8" t="s">
        <v>135</v>
      </c>
      <c r="I680" s="8" t="b">
        <f>COUNTIF(Employees[Employee Name],Employees[[#This Row],[Employee Name]])&gt;1</f>
        <v>0</v>
      </c>
    </row>
    <row r="681" spans="1:9" ht="30" hidden="1" customHeight="1" x14ac:dyDescent="0.3">
      <c r="A681" s="44">
        <f>IF(ISBLANK(Employees[[#This Row],[Employee Name]]),"",A680+1)</f>
        <v>670</v>
      </c>
      <c r="B681" s="8" t="str">
        <f>CONCATENATE(Employees[[#This Row],[Lastname]]," ",Employees[[#This Row],[Firstname]], " ",LEFT(Employees[[#This Row],[Middlename]],1),IF(ISBLANK(Employees[[#This Row],[Middlename]])," ","."))</f>
        <v>VILLANUEVA CHRISTIANNE FAYE A.</v>
      </c>
      <c r="C681" s="18" t="s">
        <v>345</v>
      </c>
      <c r="D681" s="18" t="s">
        <v>2128</v>
      </c>
      <c r="E681" s="18" t="s">
        <v>88</v>
      </c>
      <c r="F681" s="18" t="s">
        <v>272</v>
      </c>
      <c r="G681" s="8"/>
      <c r="H681" s="18" t="s">
        <v>271</v>
      </c>
      <c r="I681" s="8" t="b">
        <f>COUNTIF(Employees[Employee Name],Employees[[#This Row],[Employee Name]])&gt;1</f>
        <v>0</v>
      </c>
    </row>
    <row r="682" spans="1:9" ht="30" hidden="1" customHeight="1" x14ac:dyDescent="0.3">
      <c r="A682" s="44">
        <f>IF(ISBLANK(Employees[[#This Row],[Employee Name]]),"",A681+1)</f>
        <v>671</v>
      </c>
      <c r="B682" s="8" t="str">
        <f>CONCATENATE(Employees[[#This Row],[Lastname]]," ",Employees[[#This Row],[Firstname]], " ",LEFT(Employees[[#This Row],[Middlename]],1),IF(ISBLANK(Employees[[#This Row],[Middlename]])," ","."))</f>
        <v>VILLANUEVA DAVE RONILLO V.</v>
      </c>
      <c r="C682" s="8" t="s">
        <v>345</v>
      </c>
      <c r="D682" s="8" t="s">
        <v>1694</v>
      </c>
      <c r="E682" s="8" t="s">
        <v>723</v>
      </c>
      <c r="F682" s="8" t="s">
        <v>1290</v>
      </c>
      <c r="G682" s="18" t="s">
        <v>1290</v>
      </c>
      <c r="H682" s="8" t="s">
        <v>271</v>
      </c>
      <c r="I682" s="8" t="b">
        <f>COUNTIF(Employees[Employee Name],Employees[[#This Row],[Employee Name]])&gt;1</f>
        <v>0</v>
      </c>
    </row>
    <row r="683" spans="1:9" ht="30" hidden="1" customHeight="1" x14ac:dyDescent="0.3">
      <c r="A683" s="44">
        <f>IF(ISBLANK(Employees[[#This Row],[Employee Name]]),"",A682+1)</f>
        <v>672</v>
      </c>
      <c r="B683" s="8" t="str">
        <f>CONCATENATE(Employees[[#This Row],[Lastname]]," ",Employees[[#This Row],[Firstname]], " ",LEFT(Employees[[#This Row],[Middlename]],1),IF(ISBLANK(Employees[[#This Row],[Middlename]])," ","."))</f>
        <v>VILLANUEVA ISMAEL D.</v>
      </c>
      <c r="C683" s="8" t="s">
        <v>345</v>
      </c>
      <c r="D683" s="8" t="s">
        <v>1695</v>
      </c>
      <c r="E683" s="8" t="s">
        <v>119</v>
      </c>
      <c r="F683" s="8" t="s">
        <v>1290</v>
      </c>
      <c r="G683" s="18" t="s">
        <v>1290</v>
      </c>
      <c r="H683" s="8" t="s">
        <v>135</v>
      </c>
      <c r="I683" s="8" t="b">
        <f>COUNTIF(Employees[Employee Name],Employees[[#This Row],[Employee Name]])&gt;1</f>
        <v>0</v>
      </c>
    </row>
    <row r="684" spans="1:9" ht="30" hidden="1" customHeight="1" x14ac:dyDescent="0.3">
      <c r="A684" s="44">
        <f>IF(ISBLANK(Employees[[#This Row],[Employee Name]]),"",A683+1)</f>
        <v>673</v>
      </c>
      <c r="B684" s="8" t="str">
        <f>CONCATENATE(Employees[[#This Row],[Lastname]]," ",Employees[[#This Row],[Firstname]], " ",LEFT(Employees[[#This Row],[Middlename]],1),IF(ISBLANK(Employees[[#This Row],[Middlename]])," ","."))</f>
        <v>VILLANUEVA MARELYN A.</v>
      </c>
      <c r="C684" s="18" t="s">
        <v>345</v>
      </c>
      <c r="D684" s="18" t="s">
        <v>2094</v>
      </c>
      <c r="E684" s="18" t="s">
        <v>1351</v>
      </c>
      <c r="F684" s="18" t="s">
        <v>1290</v>
      </c>
      <c r="G684" s="18"/>
      <c r="H684" s="18" t="s">
        <v>2095</v>
      </c>
      <c r="I684" s="8" t="b">
        <f>COUNTIF(Employees[Employee Name],Employees[[#This Row],[Employee Name]])&gt;1</f>
        <v>0</v>
      </c>
    </row>
    <row r="685" spans="1:9" ht="30" hidden="1" customHeight="1" x14ac:dyDescent="0.3">
      <c r="A685" s="44">
        <f>IF(ISBLANK(Employees[[#This Row],[Employee Name]]),"",A684+1)</f>
        <v>674</v>
      </c>
      <c r="B685" s="8" t="str">
        <f>CONCATENATE(Employees[[#This Row],[Lastname]]," ",Employees[[#This Row],[Firstname]], " ",LEFT(Employees[[#This Row],[Middlename]],1),IF(ISBLANK(Employees[[#This Row],[Middlename]])," ","."))</f>
        <v>VILLANUEVA MARILYN L.</v>
      </c>
      <c r="C685" s="8" t="s">
        <v>345</v>
      </c>
      <c r="D685" s="8" t="s">
        <v>753</v>
      </c>
      <c r="E685" s="8" t="s">
        <v>227</v>
      </c>
      <c r="F685" s="8" t="s">
        <v>1290</v>
      </c>
      <c r="G685" s="18" t="s">
        <v>1290</v>
      </c>
      <c r="H685" s="8" t="s">
        <v>1706</v>
      </c>
      <c r="I685" s="8" t="b">
        <f>COUNTIF(Employees[Employee Name],Employees[[#This Row],[Employee Name]])&gt;1</f>
        <v>0</v>
      </c>
    </row>
    <row r="686" spans="1:9" ht="30" hidden="1" customHeight="1" x14ac:dyDescent="0.3">
      <c r="A686" s="44">
        <f>IF(ISBLANK(Employees[[#This Row],[Employee Name]]),"",A685+1)</f>
        <v>675</v>
      </c>
      <c r="B686" s="8" t="str">
        <f>CONCATENATE(Employees[[#This Row],[Lastname]]," ",Employees[[#This Row],[Firstname]], " ",LEFT(Employees[[#This Row],[Middlename]],1),IF(ISBLANK(Employees[[#This Row],[Middlename]])," ","."))</f>
        <v>VILLANUEVA MARIO A.</v>
      </c>
      <c r="C686" s="8" t="s">
        <v>345</v>
      </c>
      <c r="D686" s="8" t="s">
        <v>596</v>
      </c>
      <c r="E686" s="8" t="s">
        <v>221</v>
      </c>
      <c r="F686" s="18" t="s">
        <v>125</v>
      </c>
      <c r="G686" s="18" t="s">
        <v>1997</v>
      </c>
      <c r="H686" s="8" t="s">
        <v>1105</v>
      </c>
      <c r="I686" s="8" t="b">
        <f>COUNTIF(Employees[Employee Name],Employees[[#This Row],[Employee Name]])&gt;1</f>
        <v>0</v>
      </c>
    </row>
    <row r="687" spans="1:9" ht="30" hidden="1" customHeight="1" x14ac:dyDescent="0.3">
      <c r="A687" s="44">
        <f>IF(ISBLANK(Employees[[#This Row],[Employee Name]]),"",A686+1)</f>
        <v>676</v>
      </c>
      <c r="B687" s="8" t="str">
        <f>CONCATENATE(Employees[[#This Row],[Lastname]]," ",Employees[[#This Row],[Firstname]], " ",LEFT(Employees[[#This Row],[Middlename]],1),IF(ISBLANK(Employees[[#This Row],[Middlename]])," ","."))</f>
        <v xml:space="preserve">GABAC INOCENCIO  </v>
      </c>
      <c r="C687" s="18" t="s">
        <v>2357</v>
      </c>
      <c r="D687" s="18" t="s">
        <v>1981</v>
      </c>
      <c r="E687" s="8"/>
      <c r="F687" s="18" t="s">
        <v>1290</v>
      </c>
      <c r="G687" s="18" t="s">
        <v>1290</v>
      </c>
      <c r="H687" s="18" t="s">
        <v>1105</v>
      </c>
      <c r="I687" s="8" t="b">
        <f>COUNTIF(Employees[Employee Name],Employees[[#This Row],[Employee Name]])&gt;1</f>
        <v>0</v>
      </c>
    </row>
    <row r="688" spans="1:9" ht="30" hidden="1" customHeight="1" x14ac:dyDescent="0.3">
      <c r="A688" s="44">
        <f>IF(ISBLANK(Employees[[#This Row],[Employee Name]]),"",A687+1)</f>
        <v>677</v>
      </c>
      <c r="B688" s="8" t="str">
        <f>CONCATENATE(Employees[[#This Row],[Lastname]]," ",Employees[[#This Row],[Firstname]], " ",LEFT(Employees[[#This Row],[Middlename]],1),IF(ISBLANK(Employees[[#This Row],[Middlename]])," ","."))</f>
        <v>VILLANUEVA MARTINA D.</v>
      </c>
      <c r="C688" s="18" t="s">
        <v>345</v>
      </c>
      <c r="D688" s="18" t="s">
        <v>2240</v>
      </c>
      <c r="E688" s="18" t="s">
        <v>119</v>
      </c>
      <c r="F688" s="18" t="s">
        <v>1290</v>
      </c>
      <c r="G688" s="8"/>
      <c r="H688" s="18" t="s">
        <v>199</v>
      </c>
      <c r="I688" s="8" t="b">
        <f>COUNTIF(Employees[Employee Name],Employees[[#This Row],[Employee Name]])&gt;1</f>
        <v>0</v>
      </c>
    </row>
    <row r="689" spans="1:9" ht="30" hidden="1" customHeight="1" x14ac:dyDescent="0.3">
      <c r="A689" s="44">
        <f>IF(ISBLANK(Employees[[#This Row],[Employee Name]]),"",A688+1)</f>
        <v>678</v>
      </c>
      <c r="B689" s="8" t="str">
        <f>CONCATENATE(Employees[[#This Row],[Lastname]]," ",Employees[[#This Row],[Firstname]], " ",LEFT(Employees[[#This Row],[Middlename]],1),IF(ISBLANK(Employees[[#This Row],[Middlename]])," ","."))</f>
        <v>VILLANUEVA PABLO B.</v>
      </c>
      <c r="C689" s="8" t="s">
        <v>345</v>
      </c>
      <c r="D689" s="8" t="s">
        <v>346</v>
      </c>
      <c r="E689" s="8" t="s">
        <v>145</v>
      </c>
      <c r="F689" s="8" t="s">
        <v>198</v>
      </c>
      <c r="G689" s="18" t="s">
        <v>1997</v>
      </c>
      <c r="H689" s="8" t="s">
        <v>199</v>
      </c>
      <c r="I689" s="8" t="b">
        <f>COUNTIF(Employees[Employee Name],Employees[[#This Row],[Employee Name]])&gt;1</f>
        <v>0</v>
      </c>
    </row>
    <row r="690" spans="1:9" ht="30" hidden="1" customHeight="1" x14ac:dyDescent="0.3">
      <c r="A690" s="44">
        <f>IF(ISBLANK(Employees[[#This Row],[Employee Name]]),"",A689+1)</f>
        <v>679</v>
      </c>
      <c r="B690" s="8" t="str">
        <f>CONCATENATE(Employees[[#This Row],[Lastname]]," ",Employees[[#This Row],[Firstname]], " ",LEFT(Employees[[#This Row],[Middlename]],1),IF(ISBLANK(Employees[[#This Row],[Middlename]])," ","."))</f>
        <v>VILLANUEVA RICHELLE A.</v>
      </c>
      <c r="C690" s="8" t="s">
        <v>345</v>
      </c>
      <c r="D690" s="8" t="s">
        <v>1696</v>
      </c>
      <c r="E690" s="8" t="s">
        <v>663</v>
      </c>
      <c r="F690" s="8" t="s">
        <v>1290</v>
      </c>
      <c r="G690" s="18" t="s">
        <v>1290</v>
      </c>
      <c r="H690" s="8" t="s">
        <v>1706</v>
      </c>
      <c r="I690" s="8" t="b">
        <f>COUNTIF(Employees[Employee Name],Employees[[#This Row],[Employee Name]])&gt;1</f>
        <v>0</v>
      </c>
    </row>
    <row r="691" spans="1:9" ht="30" hidden="1" customHeight="1" x14ac:dyDescent="0.3">
      <c r="A691" s="44">
        <f>IF(ISBLANK(Employees[[#This Row],[Employee Name]]),"",A690+1)</f>
        <v>680</v>
      </c>
      <c r="B691" s="8" t="str">
        <f>CONCATENATE(Employees[[#This Row],[Lastname]]," ",Employees[[#This Row],[Firstname]], " ",LEFT(Employees[[#This Row],[Middlename]],1),IF(ISBLANK(Employees[[#This Row],[Middlename]])," ","."))</f>
        <v>VILLAPANDO JENITA M.</v>
      </c>
      <c r="C691" s="8" t="s">
        <v>1269</v>
      </c>
      <c r="D691" s="8" t="s">
        <v>1270</v>
      </c>
      <c r="E691" s="8" t="s">
        <v>689</v>
      </c>
      <c r="F691" s="8" t="s">
        <v>1271</v>
      </c>
      <c r="G691" s="8" t="s">
        <v>1997</v>
      </c>
      <c r="H691" s="8" t="s">
        <v>97</v>
      </c>
      <c r="I691" s="8" t="b">
        <f>COUNTIF(Employees[Employee Name],Employees[[#This Row],[Employee Name]])&gt;1</f>
        <v>0</v>
      </c>
    </row>
    <row r="692" spans="1:9" ht="30" hidden="1" customHeight="1" x14ac:dyDescent="0.3">
      <c r="A692" s="44">
        <f>IF(ISBLANK(Employees[[#This Row],[Employee Name]]),"",A691+1)</f>
        <v>681</v>
      </c>
      <c r="B692" s="8" t="str">
        <f>CONCATENATE(Employees[[#This Row],[Lastname]]," ",Employees[[#This Row],[Firstname]], " ",LEFT(Employees[[#This Row],[Middlename]],1),IF(ISBLANK(Employees[[#This Row],[Middlename]])," ","."))</f>
        <v xml:space="preserve">VILLARDO REY  </v>
      </c>
      <c r="C692" s="8" t="s">
        <v>1697</v>
      </c>
      <c r="D692" s="8" t="s">
        <v>1698</v>
      </c>
      <c r="E692" s="8"/>
      <c r="F692" s="8" t="s">
        <v>1290</v>
      </c>
      <c r="G692" s="18" t="s">
        <v>1290</v>
      </c>
      <c r="H692" s="8" t="s">
        <v>209</v>
      </c>
      <c r="I692" s="8" t="b">
        <f>COUNTIF(Employees[Employee Name],Employees[[#This Row],[Employee Name]])&gt;1</f>
        <v>0</v>
      </c>
    </row>
    <row r="693" spans="1:9" ht="30" hidden="1" customHeight="1" x14ac:dyDescent="0.3">
      <c r="A693" s="44">
        <f>IF(ISBLANK(Employees[[#This Row],[Employee Name]]),"",A692+1)</f>
        <v>682</v>
      </c>
      <c r="B693" s="8" t="str">
        <f>CONCATENATE(Employees[[#This Row],[Lastname]]," ",Employees[[#This Row],[Firstname]], " ",LEFT(Employees[[#This Row],[Middlename]],1),IF(ISBLANK(Employees[[#This Row],[Middlename]])," ","."))</f>
        <v>VILLAVIRAY MA. CANDELARIA D.</v>
      </c>
      <c r="C693" s="8" t="s">
        <v>677</v>
      </c>
      <c r="D693" s="8" t="s">
        <v>678</v>
      </c>
      <c r="E693" s="8" t="s">
        <v>119</v>
      </c>
      <c r="F693" s="8" t="s">
        <v>679</v>
      </c>
      <c r="G693" s="8" t="s">
        <v>1997</v>
      </c>
      <c r="H693" s="8" t="s">
        <v>199</v>
      </c>
      <c r="I693" s="8" t="b">
        <f>COUNTIF(Employees[Employee Name],Employees[[#This Row],[Employee Name]])&gt;1</f>
        <v>0</v>
      </c>
    </row>
    <row r="694" spans="1:9" ht="30" hidden="1" customHeight="1" x14ac:dyDescent="0.3">
      <c r="A694" s="44">
        <f>IF(ISBLANK(Employees[[#This Row],[Employee Name]]),"",A693+1)</f>
        <v>683</v>
      </c>
      <c r="B694" s="8" t="str">
        <f>CONCATENATE(Employees[[#This Row],[Lastname]]," ",Employees[[#This Row],[Firstname]], " ",LEFT(Employees[[#This Row],[Middlename]],1),IF(ISBLANK(Employees[[#This Row],[Middlename]])," ","."))</f>
        <v>VILLAVIRAY MAR CLYDE D.</v>
      </c>
      <c r="C694" s="8" t="s">
        <v>677</v>
      </c>
      <c r="D694" s="8" t="s">
        <v>684</v>
      </c>
      <c r="E694" s="8" t="s">
        <v>119</v>
      </c>
      <c r="F694" s="8" t="s">
        <v>685</v>
      </c>
      <c r="G694" s="8" t="s">
        <v>1997</v>
      </c>
      <c r="H694" s="8" t="s">
        <v>135</v>
      </c>
      <c r="I694" s="8" t="b">
        <f>COUNTIF(Employees[Employee Name],Employees[[#This Row],[Employee Name]])&gt;1</f>
        <v>0</v>
      </c>
    </row>
    <row r="695" spans="1:9" ht="30" hidden="1" customHeight="1" x14ac:dyDescent="0.3">
      <c r="A695" s="44">
        <f>IF(ISBLANK(Employees[[#This Row],[Employee Name]]),"",A694+1)</f>
        <v>684</v>
      </c>
      <c r="B695" s="8" t="str">
        <f>CONCATENATE(Employees[[#This Row],[Lastname]]," ",Employees[[#This Row],[Firstname]], " ",LEFT(Employees[[#This Row],[Middlename]],1),IF(ISBLANK(Employees[[#This Row],[Middlename]])," ","."))</f>
        <v>ZAFRA CHEYSSER A.</v>
      </c>
      <c r="C695" s="8" t="s">
        <v>1699</v>
      </c>
      <c r="D695" s="8" t="s">
        <v>1700</v>
      </c>
      <c r="E695" s="8" t="s">
        <v>1701</v>
      </c>
      <c r="F695" s="8" t="s">
        <v>1290</v>
      </c>
      <c r="G695" s="18" t="s">
        <v>1290</v>
      </c>
      <c r="H695" s="8" t="s">
        <v>1289</v>
      </c>
      <c r="I695" s="8" t="b">
        <f>COUNTIF(Employees[Employee Name],Employees[[#This Row],[Employee Name]])&gt;1</f>
        <v>0</v>
      </c>
    </row>
    <row r="696" spans="1:9" ht="30" hidden="1" customHeight="1" x14ac:dyDescent="0.3">
      <c r="A696" s="44">
        <f>IF(ISBLANK(Employees[[#This Row],[Employee Name]]),"",A695+1)</f>
        <v>685</v>
      </c>
      <c r="B696" s="8" t="str">
        <f>CONCATENATE(Employees[[#This Row],[Lastname]]," ",Employees[[#This Row],[Firstname]], " ",LEFT(Employees[[#This Row],[Middlename]],1),IF(ISBLANK(Employees[[#This Row],[Middlename]])," ","."))</f>
        <v>ZAFRA REYNANTE B.</v>
      </c>
      <c r="C696" s="8" t="s">
        <v>1699</v>
      </c>
      <c r="D696" s="8" t="s">
        <v>1702</v>
      </c>
      <c r="E696" s="8" t="s">
        <v>145</v>
      </c>
      <c r="F696" s="8" t="s">
        <v>1290</v>
      </c>
      <c r="G696" s="18" t="s">
        <v>1290</v>
      </c>
      <c r="H696" s="8" t="s">
        <v>1706</v>
      </c>
      <c r="I696" s="8" t="b">
        <f>COUNTIF(Employees[Employee Name],Employees[[#This Row],[Employee Name]])&gt;1</f>
        <v>0</v>
      </c>
    </row>
    <row r="697" spans="1:9" ht="30" hidden="1" customHeight="1" x14ac:dyDescent="0.3">
      <c r="A697" s="93">
        <f>A695+1</f>
        <v>685</v>
      </c>
      <c r="B697" s="94" t="str">
        <f>CONCATENATE(Employees[[#This Row],[Lastname]]," ",Employees[[#This Row],[Firstname]], " ",LEFT(Employees[[#This Row],[Middlename]],1),IF(ISBLANK(Employees[[#This Row],[Middlename]])," ","."))</f>
        <v>VISITACION DENNIS S.</v>
      </c>
      <c r="C697" s="95" t="s">
        <v>2424</v>
      </c>
      <c r="D697" s="95" t="s">
        <v>300</v>
      </c>
      <c r="E697" s="95" t="s">
        <v>2425</v>
      </c>
      <c r="F697" s="95" t="s">
        <v>198</v>
      </c>
      <c r="G697" s="88"/>
      <c r="H697" s="94"/>
      <c r="I697" s="94" t="b">
        <f>COUNTIF(Employees[Employee Name],Employees[[#This Row],[Employee Name]])&gt;1</f>
        <v>0</v>
      </c>
    </row>
    <row r="698" spans="1:9" ht="30" hidden="1" customHeight="1" x14ac:dyDescent="0.3">
      <c r="A698" s="44">
        <f>IF(ISBLANK(Employees[[#This Row],[Employee Name]]),"",A696+1)</f>
        <v>686</v>
      </c>
      <c r="B698" s="8" t="str">
        <f>CONCATENATE(Employees[[#This Row],[Lastname]]," ",Employees[[#This Row],[Firstname]], " ",LEFT(Employees[[#This Row],[Middlename]],1),IF(ISBLANK(Employees[[#This Row],[Middlename]])," ","."))</f>
        <v>ZALDIVIA MIRIAM F.</v>
      </c>
      <c r="C698" s="8" t="s">
        <v>1068</v>
      </c>
      <c r="D698" s="8" t="s">
        <v>1069</v>
      </c>
      <c r="E698" s="8" t="s">
        <v>430</v>
      </c>
      <c r="F698" s="8" t="s">
        <v>125</v>
      </c>
      <c r="G698" s="18" t="s">
        <v>1997</v>
      </c>
      <c r="H698" s="8" t="s">
        <v>156</v>
      </c>
      <c r="I698" s="8" t="b">
        <f>COUNTIF(Employees[Employee Name],Employees[[#This Row],[Employee Name]])&gt;1</f>
        <v>0</v>
      </c>
    </row>
    <row r="699" spans="1:9" ht="30" hidden="1" customHeight="1" x14ac:dyDescent="0.3">
      <c r="A699" s="44">
        <f>IF(ISBLANK(Employees[[#This Row],[Employee Name]]),"",A698+1)</f>
        <v>687</v>
      </c>
      <c r="B699" s="8" t="str">
        <f>CONCATENATE(Employees[[#This Row],[Lastname]]," ",Employees[[#This Row],[Firstname]], " ",LEFT(Employees[[#This Row],[Middlename]],1),IF(ISBLANK(Employees[[#This Row],[Middlename]])," ","."))</f>
        <v>INOCENCIO MARY AILINE S.</v>
      </c>
      <c r="C699" s="18" t="s">
        <v>1981</v>
      </c>
      <c r="D699" s="18" t="s">
        <v>2378</v>
      </c>
      <c r="E699" s="18" t="s">
        <v>2379</v>
      </c>
      <c r="F699" s="18" t="s">
        <v>1712</v>
      </c>
      <c r="G699" s="18"/>
      <c r="H699" s="18" t="s">
        <v>2283</v>
      </c>
      <c r="I699" s="8" t="b">
        <f>COUNTIF(Employees[Employee Name],Employees[[#This Row],[Employee Name]])&gt;1</f>
        <v>0</v>
      </c>
    </row>
    <row r="700" spans="1:9" ht="30" customHeight="1" x14ac:dyDescent="0.3">
      <c r="A700" s="44"/>
      <c r="B700" s="8"/>
      <c r="C700" s="18"/>
      <c r="D700" s="18"/>
      <c r="E700" s="18"/>
      <c r="F700" s="18"/>
      <c r="G700" s="18"/>
      <c r="H700" s="18"/>
      <c r="I700" s="8"/>
    </row>
  </sheetData>
  <sheetProtection formatColumns="0" selectLockedCells="1" selectUnlockedCells="1"/>
  <phoneticPr fontId="29" type="noConversion"/>
  <conditionalFormatting sqref="A4:I1700">
    <cfRule type="expression" dxfId="2" priority="1">
      <formula>$I4=TRUE</formula>
    </cfRule>
  </conditionalFormatting>
  <dataValidations xWindow="568" yWindow="617" count="1">
    <dataValidation allowBlank="1" showInputMessage="1" showErrorMessage="1" prompt="Employee names are in this column under this heading" sqref="F13 F3:G12 F14:G698 B3:E700"/>
  </dataValidations>
  <pageMargins left="0.7" right="0.7" top="0.75" bottom="0.75" header="0.3" footer="0.3"/>
  <pageSetup scale="56" fitToHeight="0" orientation="portrait" r:id="rId1"/>
  <ignoredErrors>
    <ignoredError sqref="B659"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pageSetUpPr fitToPage="1"/>
  </sheetPr>
  <dimension ref="B1:C17"/>
  <sheetViews>
    <sheetView showGridLines="0" workbookViewId="0">
      <selection activeCell="E1" sqref="E1:E1048576"/>
    </sheetView>
  </sheetViews>
  <sheetFormatPr defaultRowHeight="30" customHeight="1" x14ac:dyDescent="0.3"/>
  <cols>
    <col min="1" max="1" width="2.625" customWidth="1"/>
    <col min="2" max="2" width="26.625" customWidth="1"/>
    <col min="3" max="3" width="25.625" customWidth="1"/>
    <col min="4" max="4" width="2.625" customWidth="1"/>
  </cols>
  <sheetData>
    <row r="1" spans="2:3" ht="39.950000000000003"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1104</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2036</v>
      </c>
    </row>
    <row r="15" spans="2:3" ht="30" customHeight="1" x14ac:dyDescent="0.3">
      <c r="B15" s="10">
        <v>44925</v>
      </c>
      <c r="C15" s="8"/>
    </row>
    <row r="16" spans="2:3" ht="30" customHeight="1" x14ac:dyDescent="0.3">
      <c r="B16" s="10">
        <v>45047</v>
      </c>
      <c r="C16" s="8" t="s">
        <v>2174</v>
      </c>
    </row>
    <row r="17" spans="2:3" ht="30" customHeight="1" x14ac:dyDescent="0.3">
      <c r="B17" s="10"/>
      <c r="C17" s="8"/>
    </row>
  </sheetData>
  <dataValidations count="4">
    <dataValidation allowBlank="1" showInputMessage="1" showErrorMessage="1" prompt="Enter Holiday date in this column under this heading" sqref="B3"/>
    <dataValidation allowBlank="1" showInputMessage="1" showErrorMessage="1" prompt="Enter description in this column under this heading" sqref="C3"/>
    <dataValidation allowBlank="1" showInputMessage="1" showErrorMessage="1" prompt="Enter company holidays in the table in this worksheet" sqref="A1"/>
    <dataValidation allowBlank="1" showInputMessage="1" showErrorMessage="1" prompt="Worksheet title is in this cell" sqref="B1"/>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I454"/>
  <sheetViews>
    <sheetView showGridLines="0" zoomScaleNormal="100" workbookViewId="0">
      <selection activeCell="E4" sqref="E4"/>
    </sheetView>
  </sheetViews>
  <sheetFormatPr defaultRowHeight="16.5" x14ac:dyDescent="0.3"/>
  <cols>
    <col min="1" max="1" width="8" bestFit="1" customWidth="1"/>
    <col min="2" max="2" width="32.625" customWidth="1"/>
    <col min="3" max="3" width="26" style="25" customWidth="1"/>
    <col min="4" max="8" width="16.375" style="27" customWidth="1"/>
    <col min="9" max="9" width="22.75" style="27" bestFit="1" customWidth="1"/>
  </cols>
  <sheetData>
    <row r="3" spans="1:9" ht="23.45" x14ac:dyDescent="0.3">
      <c r="B3" s="37" t="s">
        <v>958</v>
      </c>
      <c r="C3" s="40" t="s">
        <v>1258</v>
      </c>
    </row>
    <row r="5" spans="1:9" ht="14.45" x14ac:dyDescent="0.3">
      <c r="A5" s="27" t="s">
        <v>943</v>
      </c>
      <c r="B5" s="27" t="s">
        <v>937</v>
      </c>
      <c r="C5" s="25" t="s">
        <v>85</v>
      </c>
      <c r="D5" s="27" t="s">
        <v>938</v>
      </c>
      <c r="E5" s="27" t="s">
        <v>939</v>
      </c>
      <c r="F5" s="27" t="s">
        <v>940</v>
      </c>
      <c r="G5" s="27" t="s">
        <v>941</v>
      </c>
      <c r="H5" s="27" t="s">
        <v>942</v>
      </c>
      <c r="I5" s="27" t="s">
        <v>959</v>
      </c>
    </row>
    <row r="6" spans="1:9" ht="29.45"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5"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5" customHeight="1" x14ac:dyDescent="0.3">
      <c r="A8">
        <f t="shared" si="0"/>
        <v>3</v>
      </c>
      <c r="B8" t="str">
        <f>IF(ISBLANK('List of Employees'!B12),"",'List of Employees'!B12)</f>
        <v>AGUILA JENNIFER A.</v>
      </c>
      <c r="C8" s="25">
        <f>VLOOKUP(Table3[[#This Row],[EMPLOYEE NAME]],Employees[[Employee Name]:[Office]],6)</f>
        <v>0</v>
      </c>
      <c r="I8" s="27">
        <f>SUM(Table3[[#This Row],['# SICK LEAVE]:['#OTHERS]])</f>
        <v>0</v>
      </c>
    </row>
    <row r="9" spans="1:9" ht="29.45" customHeight="1" x14ac:dyDescent="0.3">
      <c r="A9">
        <f t="shared" si="0"/>
        <v>4</v>
      </c>
      <c r="B9" t="str">
        <f>IF(ISBLANK('List of Employees'!B14),"",'List of Employees'!B14)</f>
        <v xml:space="preserve">ALBARRACIN ROLAND  </v>
      </c>
      <c r="C9" s="25" t="str">
        <f>VLOOKUP(Table3[[#This Row],[EMPLOYEE NAME]],Employees[[Employee Name]:[Office]],6)</f>
        <v>CASUAL</v>
      </c>
      <c r="I9" s="27">
        <f>SUM(Table3[[#This Row],['# SICK LEAVE]:['#OTHERS]])</f>
        <v>0</v>
      </c>
    </row>
    <row r="10" spans="1:9" ht="29.45" customHeight="1" x14ac:dyDescent="0.3">
      <c r="A10">
        <f t="shared" si="0"/>
        <v>5</v>
      </c>
      <c r="B10" t="str">
        <f>IF(ISBLANK('List of Employees'!B16),"",'List of Employees'!B16)</f>
        <v>ALCANTARA RIZALINA B.</v>
      </c>
      <c r="C10" s="25" t="str">
        <f>VLOOKUP(Table3[[#This Row],[EMPLOYEE NAME]],Employees[[Employee Name]:[Office]],6)</f>
        <v>REGULAR</v>
      </c>
      <c r="I10" s="27">
        <f>SUM(Table3[[#This Row],['# SICK LEAVE]:['#OTHERS]])</f>
        <v>0</v>
      </c>
    </row>
    <row r="11" spans="1:9" ht="29.45" customHeight="1" x14ac:dyDescent="0.3">
      <c r="A11">
        <f t="shared" si="0"/>
        <v>6</v>
      </c>
      <c r="B11" t="str">
        <f>IF(ISBLANK('List of Employees'!B18),"",'List of Employees'!B18)</f>
        <v>ALCAZAR AIREEN B.</v>
      </c>
      <c r="C11" s="25">
        <f>VLOOKUP(Table3[[#This Row],[EMPLOYEE NAME]],Employees[[Employee Name]:[Office]],6)</f>
        <v>0</v>
      </c>
      <c r="I11" s="27">
        <f>SUM(Table3[[#This Row],['# SICK LEAVE]:['#OTHERS]])</f>
        <v>0</v>
      </c>
    </row>
    <row r="12" spans="1:9" ht="29.45" customHeight="1" x14ac:dyDescent="0.3">
      <c r="A12">
        <f t="shared" si="0"/>
        <v>7</v>
      </c>
      <c r="B12" t="str">
        <f>IF(ISBLANK('List of Employees'!B19),"",'List of Employees'!B19)</f>
        <v>ALCAZAR ZENAIDA S.</v>
      </c>
      <c r="C12" s="25" t="str">
        <f>VLOOKUP(Table3[[#This Row],[EMPLOYEE NAME]],Employees[[Employee Name]:[Office]],6)</f>
        <v>REGULAR</v>
      </c>
      <c r="I12" s="27">
        <f>SUM(Table3[[#This Row],['# SICK LEAVE]:['#OTHERS]])</f>
        <v>0</v>
      </c>
    </row>
    <row r="13" spans="1:9" ht="29.45" customHeight="1" x14ac:dyDescent="0.3">
      <c r="A13">
        <f t="shared" si="0"/>
        <v>8</v>
      </c>
      <c r="B13" t="str">
        <f>IF(ISBLANK('List of Employees'!B20),"",'List of Employees'!B20)</f>
        <v>ALEGA ESTELITA M.</v>
      </c>
      <c r="C13" s="25" t="str">
        <f>VLOOKUP(Table3[[#This Row],[EMPLOYEE NAME]],Employees[[Employee Name]:[Office]],6)</f>
        <v>REGULAR</v>
      </c>
      <c r="I13" s="27">
        <f>SUM(Table3[[#This Row],['# SICK LEAVE]:['#OTHERS]])</f>
        <v>0</v>
      </c>
    </row>
    <row r="14" spans="1:9" ht="29.45" customHeight="1" x14ac:dyDescent="0.3">
      <c r="A14">
        <f t="shared" si="0"/>
        <v>9</v>
      </c>
      <c r="B14" t="str">
        <f>IF(ISBLANK('List of Employees'!B21),"",'List of Employees'!B21)</f>
        <v>ALEGRE VIVENCIO A.</v>
      </c>
      <c r="C14" s="25" t="str">
        <f>VLOOKUP(Table3[[#This Row],[EMPLOYEE NAME]],Employees[[Employee Name]:[Office]],6)</f>
        <v>REGULAR</v>
      </c>
      <c r="I14" s="27">
        <f>SUM(Table3[[#This Row],['# SICK LEAVE]:['#OTHERS]])</f>
        <v>0</v>
      </c>
    </row>
    <row r="15" spans="1:9" ht="29.45" customHeight="1" x14ac:dyDescent="0.3">
      <c r="A15">
        <f t="shared" si="0"/>
        <v>10</v>
      </c>
      <c r="B15" t="str">
        <f>IF(ISBLANK('List of Employees'!B22),"",'List of Employees'!B22)</f>
        <v>ALERA JEFFREY B.</v>
      </c>
      <c r="C15" s="25" t="str">
        <f>VLOOKUP(Table3[[#This Row],[EMPLOYEE NAME]],Employees[[Employee Name]:[Office]],6)</f>
        <v>JOBCON</v>
      </c>
      <c r="I15" s="27">
        <f>SUM(Table3[[#This Row],['# SICK LEAVE]:['#OTHERS]])</f>
        <v>0</v>
      </c>
    </row>
    <row r="16" spans="1:9" ht="29.45" customHeight="1" x14ac:dyDescent="0.3">
      <c r="A16">
        <f t="shared" si="0"/>
        <v>11</v>
      </c>
      <c r="B16" t="str">
        <f>IF(ISBLANK('List of Employees'!B23),"",'List of Employees'!B23)</f>
        <v>ALFEREZ JOSEPHINE R.</v>
      </c>
      <c r="C16" s="25" t="str">
        <f>VLOOKUP(Table3[[#This Row],[EMPLOYEE NAME]],Employees[[Employee Name]:[Office]],6)</f>
        <v>REGULAR</v>
      </c>
      <c r="I16" s="27">
        <f>SUM(Table3[[#This Row],['# SICK LEAVE]:['#OTHERS]])</f>
        <v>0</v>
      </c>
    </row>
    <row r="17" spans="1:9" ht="29.45" customHeight="1" x14ac:dyDescent="0.3">
      <c r="A17">
        <f t="shared" si="0"/>
        <v>12</v>
      </c>
      <c r="B17" t="str">
        <f>IF(ISBLANK('List of Employees'!B24),"",'List of Employees'!B24)</f>
        <v>ALMAREZ MELENCIO M.</v>
      </c>
      <c r="C17" s="25" t="str">
        <f>VLOOKUP(Table3[[#This Row],[EMPLOYEE NAME]],Employees[[Employee Name]:[Office]],6)</f>
        <v>CASUAL</v>
      </c>
      <c r="I17" s="27">
        <f>SUM(Table3[[#This Row],['# SICK LEAVE]:['#OTHERS]])</f>
        <v>0</v>
      </c>
    </row>
    <row r="18" spans="1:9" ht="29.45" customHeight="1" x14ac:dyDescent="0.3">
      <c r="A18">
        <f t="shared" si="0"/>
        <v>13</v>
      </c>
      <c r="B18" t="str">
        <f>IF(ISBLANK('List of Employees'!B25),"",'List of Employees'!B25)</f>
        <v>ALVAREZ GRACITA S.</v>
      </c>
      <c r="C18" s="25" t="str">
        <f>VLOOKUP(Table3[[#This Row],[EMPLOYEE NAME]],Employees[[Employee Name]:[Office]],6)</f>
        <v>REGULAR</v>
      </c>
      <c r="I18" s="27">
        <f>SUM(Table3[[#This Row],['# SICK LEAVE]:['#OTHERS]])</f>
        <v>0</v>
      </c>
    </row>
    <row r="19" spans="1:9" ht="29.45" customHeight="1" x14ac:dyDescent="0.3">
      <c r="A19">
        <f t="shared" si="0"/>
        <v>14</v>
      </c>
      <c r="B19" t="str">
        <f>IF(ISBLANK('List of Employees'!B26),"",'List of Employees'!B26)</f>
        <v>AMBAT JAIME L.</v>
      </c>
      <c r="C19" s="25" t="str">
        <f>VLOOKUP(Table3[[#This Row],[EMPLOYEE NAME]],Employees[[Employee Name]:[Office]],6)</f>
        <v>CASUAL</v>
      </c>
      <c r="I19" s="27">
        <f>SUM(Table3[[#This Row],['# SICK LEAVE]:['#OTHERS]])</f>
        <v>0</v>
      </c>
    </row>
    <row r="20" spans="1:9" ht="29.45" customHeight="1" x14ac:dyDescent="0.3">
      <c r="A20">
        <f t="shared" si="0"/>
        <v>15</v>
      </c>
      <c r="B20" t="str">
        <f>IF(ISBLANK('List of Employees'!B27),"",'List of Employees'!B27)</f>
        <v>AMBAT MARILOU M.</v>
      </c>
      <c r="C20" s="25" t="str">
        <f>VLOOKUP(Table3[[#This Row],[EMPLOYEE NAME]],Employees[[Employee Name]:[Office]],6)</f>
        <v>REGULAR</v>
      </c>
      <c r="I20" s="27">
        <f>SUM(Table3[[#This Row],['# SICK LEAVE]:['#OTHERS]])</f>
        <v>0</v>
      </c>
    </row>
    <row r="21" spans="1:9" ht="29.45" customHeight="1" x14ac:dyDescent="0.3">
      <c r="A21">
        <f t="shared" si="0"/>
        <v>16</v>
      </c>
      <c r="B21" t="str">
        <f>IF(ISBLANK('List of Employees'!B28),"",'List of Employees'!B28)</f>
        <v>AMBION DORINDA A.</v>
      </c>
      <c r="C21" s="25" t="str">
        <f>VLOOKUP(Table3[[#This Row],[EMPLOYEE NAME]],Employees[[Employee Name]:[Office]],6)</f>
        <v>REGULAR</v>
      </c>
      <c r="I21" s="27">
        <f>SUM(Table3[[#This Row],['# SICK LEAVE]:['#OTHERS]])</f>
        <v>0</v>
      </c>
    </row>
    <row r="22" spans="1:9" ht="29.45" customHeight="1" x14ac:dyDescent="0.3">
      <c r="A22">
        <f t="shared" si="0"/>
        <v>17</v>
      </c>
      <c r="B22" t="str">
        <f>IF(ISBLANK('List of Employees'!B29),"",'List of Employees'!B29)</f>
        <v>AMBION HERSHEY D.</v>
      </c>
      <c r="C22" s="25" t="str">
        <f>VLOOKUP(Table3[[#This Row],[EMPLOYEE NAME]],Employees[[Employee Name]:[Office]],6)</f>
        <v>CASUAL</v>
      </c>
      <c r="I22" s="27">
        <f>SUM(Table3[[#This Row],['# SICK LEAVE]:['#OTHERS]])</f>
        <v>0</v>
      </c>
    </row>
    <row r="23" spans="1:9" ht="29.45" customHeight="1" x14ac:dyDescent="0.3">
      <c r="A23">
        <f t="shared" si="0"/>
        <v>18</v>
      </c>
      <c r="B23" t="str">
        <f>IF(ISBLANK('List of Employees'!B30),"",'List of Employees'!B30)</f>
        <v>AMBION LAMBERTO A.</v>
      </c>
      <c r="C23" s="25" t="str">
        <f>VLOOKUP(Table3[[#This Row],[EMPLOYEE NAME]],Employees[[Employee Name]:[Office]],6)</f>
        <v>REGULAR</v>
      </c>
      <c r="I23" s="27">
        <f>SUM(Table3[[#This Row],['# SICK LEAVE]:['#OTHERS]])</f>
        <v>0</v>
      </c>
    </row>
    <row r="24" spans="1:9" ht="29.45" customHeight="1" x14ac:dyDescent="0.3">
      <c r="A24">
        <f t="shared" si="0"/>
        <v>19</v>
      </c>
      <c r="B24" t="str">
        <f>IF(ISBLANK('List of Employees'!B31),"",'List of Employees'!B31)</f>
        <v>AMBION MARIETA B.</v>
      </c>
      <c r="C24" s="25" t="str">
        <f>VLOOKUP(Table3[[#This Row],[EMPLOYEE NAME]],Employees[[Employee Name]:[Office]],6)</f>
        <v>CASUAL</v>
      </c>
      <c r="I24" s="27">
        <f>SUM(Table3[[#This Row],['# SICK LEAVE]:['#OTHERS]])</f>
        <v>0</v>
      </c>
    </row>
    <row r="25" spans="1:9" ht="29.45" customHeight="1" x14ac:dyDescent="0.3">
      <c r="A25">
        <f t="shared" si="0"/>
        <v>20</v>
      </c>
      <c r="B25" t="str">
        <f>IF(ISBLANK('List of Employees'!B32),"",'List of Employees'!B32)</f>
        <v>AMBION PRISCO G.</v>
      </c>
      <c r="C25" s="25" t="str">
        <f>VLOOKUP(Table3[[#This Row],[EMPLOYEE NAME]],Employees[[Employee Name]:[Office]],6)</f>
        <v>REGULAR</v>
      </c>
      <c r="I25" s="27">
        <f>SUM(Table3[[#This Row],['# SICK LEAVE]:['#OTHERS]])</f>
        <v>0</v>
      </c>
    </row>
    <row r="26" spans="1:9" ht="29.45" customHeight="1" x14ac:dyDescent="0.3">
      <c r="A26">
        <f t="shared" si="0"/>
        <v>21</v>
      </c>
      <c r="B26" t="str">
        <f>IF(ISBLANK('List of Employees'!B33),"",'List of Employees'!B33)</f>
        <v>AMBION REYMOND A.</v>
      </c>
      <c r="C26" s="25" t="str">
        <f>VLOOKUP(Table3[[#This Row],[EMPLOYEE NAME]],Employees[[Employee Name]:[Office]],6)</f>
        <v>REGULAR</v>
      </c>
      <c r="I26" s="27">
        <f>SUM(Table3[[#This Row],['# SICK LEAVE]:['#OTHERS]])</f>
        <v>0</v>
      </c>
    </row>
    <row r="27" spans="1:9" ht="29.45" customHeight="1" x14ac:dyDescent="0.3">
      <c r="A27">
        <f t="shared" si="0"/>
        <v>22</v>
      </c>
      <c r="B27" t="str">
        <f>IF(ISBLANK('List of Employees'!B34),"",'List of Employees'!B34)</f>
        <v>AMBONAN AVELINA A.</v>
      </c>
      <c r="C27" s="25" t="str">
        <f>VLOOKUP(Table3[[#This Row],[EMPLOYEE NAME]],Employees[[Employee Name]:[Office]],6)</f>
        <v>REGULAR</v>
      </c>
      <c r="I27" s="27">
        <f>SUM(Table3[[#This Row],['# SICK LEAVE]:['#OTHERS]])</f>
        <v>0</v>
      </c>
    </row>
    <row r="28" spans="1:9" ht="29.45" customHeight="1" x14ac:dyDescent="0.3">
      <c r="A28">
        <f t="shared" si="0"/>
        <v>23</v>
      </c>
      <c r="B28" t="str">
        <f>IF(ISBLANK('List of Employees'!B38),"",'List of Employees'!B38)</f>
        <v>AMBROCIO MELODY B.</v>
      </c>
      <c r="C28" s="25" t="str">
        <f>VLOOKUP(Table3[[#This Row],[EMPLOYEE NAME]],Employees[[Employee Name]:[Office]],6)</f>
        <v>REGULAR</v>
      </c>
      <c r="I28" s="27">
        <f>SUM(Table3[[#This Row],['# SICK LEAVE]:['#OTHERS]])</f>
        <v>0</v>
      </c>
    </row>
    <row r="29" spans="1:9" ht="29.45" customHeight="1" x14ac:dyDescent="0.3">
      <c r="A29">
        <f t="shared" si="0"/>
        <v>24</v>
      </c>
      <c r="B29" t="str">
        <f>IF(ISBLANK('List of Employees'!B39),"",'List of Employees'!B39)</f>
        <v>AMON CLARISSA MAY M.</v>
      </c>
      <c r="C29" s="25" t="str">
        <f>VLOOKUP(Table3[[#This Row],[EMPLOYEE NAME]],Employees[[Employee Name]:[Office]],6)</f>
        <v>REGULAR</v>
      </c>
      <c r="I29" s="27">
        <f>SUM(Table3[[#This Row],['# SICK LEAVE]:['#OTHERS]])</f>
        <v>0</v>
      </c>
    </row>
    <row r="30" spans="1:9" ht="29.45" customHeight="1" x14ac:dyDescent="0.3">
      <c r="A30">
        <f t="shared" si="0"/>
        <v>25</v>
      </c>
      <c r="B30" t="str">
        <f>IF(ISBLANK('List of Employees'!B40),"",'List of Employees'!B40)</f>
        <v>AMON ESTELITA S.</v>
      </c>
      <c r="C30" s="25" t="str">
        <f>VLOOKUP(Table3[[#This Row],[EMPLOYEE NAME]],Employees[[Employee Name]:[Office]],6)</f>
        <v>REGULAR</v>
      </c>
      <c r="I30" s="27">
        <f>SUM(Table3[[#This Row],['# SICK LEAVE]:['#OTHERS]])</f>
        <v>0</v>
      </c>
    </row>
    <row r="31" spans="1:9" ht="29.45" customHeight="1" x14ac:dyDescent="0.3">
      <c r="A31">
        <f t="shared" si="0"/>
        <v>26</v>
      </c>
      <c r="B31" t="str">
        <f>IF(ISBLANK('List of Employees'!B41),"",'List of Employees'!B41)</f>
        <v>AMON RHEALYN O.</v>
      </c>
      <c r="C31" s="25" t="str">
        <f>VLOOKUP(Table3[[#This Row],[EMPLOYEE NAME]],Employees[[Employee Name]:[Office]],6)</f>
        <v>REGULAR</v>
      </c>
      <c r="I31" s="27">
        <f>SUM(Table3[[#This Row],['# SICK LEAVE]:['#OTHERS]])</f>
        <v>0</v>
      </c>
    </row>
    <row r="32" spans="1:9" ht="29.45" customHeight="1" x14ac:dyDescent="0.3">
      <c r="A32">
        <f t="shared" si="0"/>
        <v>27</v>
      </c>
      <c r="B32" t="str">
        <f>IF(ISBLANK('List of Employees'!B42),"",'List of Employees'!B42)</f>
        <v>AMORA ELISA S.</v>
      </c>
      <c r="C32" s="25" t="str">
        <f>VLOOKUP(Table3[[#This Row],[EMPLOYEE NAME]],Employees[[Employee Name]:[Office]],6)</f>
        <v>REGULAR</v>
      </c>
      <c r="I32" s="27">
        <f>SUM(Table3[[#This Row],['# SICK LEAVE]:['#OTHERS]])</f>
        <v>0</v>
      </c>
    </row>
    <row r="33" spans="1:9" ht="29.45" customHeight="1" x14ac:dyDescent="0.3">
      <c r="A33">
        <f t="shared" si="0"/>
        <v>28</v>
      </c>
      <c r="B33" t="str">
        <f>IF(ISBLANK('List of Employees'!B43),"",'List of Employees'!B43)</f>
        <v>AMPARO JOY J.</v>
      </c>
      <c r="C33" s="25" t="str">
        <f>VLOOKUP(Table3[[#This Row],[EMPLOYEE NAME]],Employees[[Employee Name]:[Office]],6)</f>
        <v>REGULAR</v>
      </c>
      <c r="I33" s="27">
        <f>SUM(Table3[[#This Row],['# SICK LEAVE]:['#OTHERS]])</f>
        <v>0</v>
      </c>
    </row>
    <row r="34" spans="1:9" ht="29.45" customHeight="1" x14ac:dyDescent="0.3">
      <c r="A34">
        <f t="shared" si="0"/>
        <v>29</v>
      </c>
      <c r="B34" t="str">
        <f>IF(ISBLANK('List of Employees'!B45),"",'List of Employees'!B45)</f>
        <v xml:space="preserve">AMULONG JAY R  </v>
      </c>
      <c r="C34" s="25" t="str">
        <f>VLOOKUP(Table3[[#This Row],[EMPLOYEE NAME]],Employees[[Employee Name]:[Office]],6)</f>
        <v>REGULAR</v>
      </c>
      <c r="I34" s="27">
        <f>SUM(Table3[[#This Row],['# SICK LEAVE]:['#OTHERS]])</f>
        <v>0</v>
      </c>
    </row>
    <row r="35" spans="1:9" ht="29.45" customHeight="1" x14ac:dyDescent="0.3">
      <c r="A35">
        <f t="shared" si="0"/>
        <v>30</v>
      </c>
      <c r="B35" t="str">
        <f>IF(ISBLANK('List of Employees'!B47),"",'List of Employees'!B47)</f>
        <v>ANACAY ANICETA P.</v>
      </c>
      <c r="C35" s="25" t="str">
        <f>VLOOKUP(Table3[[#This Row],[EMPLOYEE NAME]],Employees[[Employee Name]:[Office]],6)</f>
        <v>REGULAR</v>
      </c>
      <c r="I35" s="27">
        <f>SUM(Table3[[#This Row],['# SICK LEAVE]:['#OTHERS]])</f>
        <v>0</v>
      </c>
    </row>
    <row r="36" spans="1:9" ht="29.45" customHeight="1" x14ac:dyDescent="0.3">
      <c r="A36">
        <f t="shared" si="0"/>
        <v>31</v>
      </c>
      <c r="B36" t="str">
        <f>IF(ISBLANK('List of Employees'!B48),"",'List of Employees'!B48)</f>
        <v>ANACAY LEVIE B.</v>
      </c>
      <c r="C36" s="25" t="str">
        <f>VLOOKUP(Table3[[#This Row],[EMPLOYEE NAME]],Employees[[Employee Name]:[Office]],6)</f>
        <v>REGULAR</v>
      </c>
      <c r="I36" s="27">
        <f>SUM(Table3[[#This Row],['# SICK LEAVE]:['#OTHERS]])</f>
        <v>0</v>
      </c>
    </row>
    <row r="37" spans="1:9" ht="29.45" customHeight="1" x14ac:dyDescent="0.3">
      <c r="A37">
        <f t="shared" si="0"/>
        <v>32</v>
      </c>
      <c r="B37" t="str">
        <f>IF(ISBLANK('List of Employees'!B50),"",'List of Employees'!B50)</f>
        <v>ANARNA CRISTINA F.</v>
      </c>
      <c r="C37" s="25" t="str">
        <f>VLOOKUP(Table3[[#This Row],[EMPLOYEE NAME]],Employees[[Employee Name]:[Office]],6)</f>
        <v>REGULAR</v>
      </c>
      <c r="I37" s="27">
        <f>SUM(Table3[[#This Row],['# SICK LEAVE]:['#OTHERS]])</f>
        <v>0</v>
      </c>
    </row>
    <row r="38" spans="1:9" ht="29.45" customHeight="1" x14ac:dyDescent="0.3">
      <c r="A38">
        <f t="shared" si="0"/>
        <v>33</v>
      </c>
      <c r="B38" t="str">
        <f>IF(ISBLANK('List of Employees'!B51),"",'List of Employees'!B51)</f>
        <v>ANDAG ALEX C.</v>
      </c>
      <c r="C38" s="25" t="str">
        <f>VLOOKUP(Table3[[#This Row],[EMPLOYEE NAME]],Employees[[Employee Name]:[Office]],6)</f>
        <v>CASUAL</v>
      </c>
      <c r="I38" s="27">
        <f>SUM(Table3[[#This Row],['# SICK LEAVE]:['#OTHERS]])</f>
        <v>0</v>
      </c>
    </row>
    <row r="39" spans="1:9" ht="29.45" customHeight="1" x14ac:dyDescent="0.3">
      <c r="A39">
        <f t="shared" si="0"/>
        <v>34</v>
      </c>
      <c r="B39" t="str">
        <f>IF(ISBLANK('List of Employees'!B52),"",'List of Employees'!B52)</f>
        <v>ANGCAYA ANA B.</v>
      </c>
      <c r="C39" s="25" t="str">
        <f>VLOOKUP(Table3[[#This Row],[EMPLOYEE NAME]],Employees[[Employee Name]:[Office]],6)</f>
        <v>REGULAR</v>
      </c>
      <c r="I39" s="27">
        <f>SUM(Table3[[#This Row],['# SICK LEAVE]:['#OTHERS]])</f>
        <v>0</v>
      </c>
    </row>
    <row r="40" spans="1:9" ht="29.45" customHeight="1" x14ac:dyDescent="0.3">
      <c r="A40">
        <f t="shared" si="0"/>
        <v>35</v>
      </c>
      <c r="B40" t="str">
        <f>IF(ISBLANK('List of Employees'!B53),"",'List of Employees'!B53)</f>
        <v>ANGCAYA FRANCIS A.</v>
      </c>
      <c r="C40" s="25" t="str">
        <f>VLOOKUP(Table3[[#This Row],[EMPLOYEE NAME]],Employees[[Employee Name]:[Office]],6)</f>
        <v>REGULAR</v>
      </c>
      <c r="I40" s="27">
        <f>SUM(Table3[[#This Row],['# SICK LEAVE]:['#OTHERS]])</f>
        <v>0</v>
      </c>
    </row>
    <row r="41" spans="1:9" ht="29.45" customHeight="1" x14ac:dyDescent="0.3">
      <c r="A41">
        <f t="shared" si="0"/>
        <v>36</v>
      </c>
      <c r="B41" t="str">
        <f>IF(ISBLANK('List of Employees'!B54),"",'List of Employees'!B54)</f>
        <v>ANGCAYA INOCENCIO M.</v>
      </c>
      <c r="C41" s="25" t="str">
        <f>VLOOKUP(Table3[[#This Row],[EMPLOYEE NAME]],Employees[[Employee Name]:[Office]],6)</f>
        <v>CASUAL</v>
      </c>
      <c r="I41" s="27">
        <f>SUM(Table3[[#This Row],['# SICK LEAVE]:['#OTHERS]])</f>
        <v>0</v>
      </c>
    </row>
    <row r="42" spans="1:9" ht="29.45" customHeight="1" x14ac:dyDescent="0.3">
      <c r="A42">
        <f t="shared" si="0"/>
        <v>37</v>
      </c>
      <c r="B42" t="str">
        <f>IF(ISBLANK('List of Employees'!B55),"",'List of Employees'!B55)</f>
        <v>ANGCAYA IRENE V.</v>
      </c>
      <c r="C42" s="25" t="str">
        <f>VLOOKUP(Table3[[#This Row],[EMPLOYEE NAME]],Employees[[Employee Name]:[Office]],6)</f>
        <v>CASUAL</v>
      </c>
      <c r="I42" s="27">
        <f>SUM(Table3[[#This Row],['# SICK LEAVE]:['#OTHERS]])</f>
        <v>0</v>
      </c>
    </row>
    <row r="43" spans="1:9" ht="29.45" customHeight="1" x14ac:dyDescent="0.3">
      <c r="A43">
        <f t="shared" si="0"/>
        <v>38</v>
      </c>
      <c r="B43" t="str">
        <f>IF(ISBLANK('List of Employees'!B56),"",'List of Employees'!B56)</f>
        <v>ANGCAYA IRENEO A.</v>
      </c>
      <c r="C43" s="25" t="str">
        <f>VLOOKUP(Table3[[#This Row],[EMPLOYEE NAME]],Employees[[Employee Name]:[Office]],6)</f>
        <v>REGULAR</v>
      </c>
      <c r="I43" s="27">
        <f>SUM(Table3[[#This Row],['# SICK LEAVE]:['#OTHERS]])</f>
        <v>0</v>
      </c>
    </row>
    <row r="44" spans="1:9" ht="29.45" customHeight="1" x14ac:dyDescent="0.3">
      <c r="A44">
        <f t="shared" si="0"/>
        <v>39</v>
      </c>
      <c r="B44" t="str">
        <f>IF(ISBLANK('List of Employees'!B57),"",'List of Employees'!B57)</f>
        <v>ANGCAYA JENIFFER L.</v>
      </c>
      <c r="C44" s="25">
        <f>VLOOKUP(Table3[[#This Row],[EMPLOYEE NAME]],Employees[[Employee Name]:[Office]],6)</f>
        <v>0</v>
      </c>
      <c r="I44" s="27">
        <f>SUM(Table3[[#This Row],['# SICK LEAVE]:['#OTHERS]])</f>
        <v>0</v>
      </c>
    </row>
    <row r="45" spans="1:9" ht="29.45" customHeight="1" x14ac:dyDescent="0.3">
      <c r="A45">
        <f t="shared" si="0"/>
        <v>40</v>
      </c>
      <c r="B45" t="str">
        <f>IF(ISBLANK('List of Employees'!B58),"",'List of Employees'!B58)</f>
        <v>ANGCAYA JENNY ROSE S.</v>
      </c>
      <c r="C45" s="25" t="str">
        <f>VLOOKUP(Table3[[#This Row],[EMPLOYEE NAME]],Employees[[Employee Name]:[Office]],6)</f>
        <v>CASUAL</v>
      </c>
      <c r="I45" s="27">
        <f>SUM(Table3[[#This Row],['# SICK LEAVE]:['#OTHERS]])</f>
        <v>0</v>
      </c>
    </row>
    <row r="46" spans="1:9" ht="29.45" customHeight="1" x14ac:dyDescent="0.3">
      <c r="A46">
        <f t="shared" si="0"/>
        <v>41</v>
      </c>
      <c r="B46" t="str">
        <f>IF(ISBLANK('List of Employees'!B59),"",'List of Employees'!B59)</f>
        <v>ANGCAYA JOHN V.</v>
      </c>
      <c r="C46" s="25" t="str">
        <f>VLOOKUP(Table3[[#This Row],[EMPLOYEE NAME]],Employees[[Employee Name]:[Office]],6)</f>
        <v>REGULAR</v>
      </c>
      <c r="I46" s="27">
        <f>SUM(Table3[[#This Row],['# SICK LEAVE]:['#OTHERS]])</f>
        <v>0</v>
      </c>
    </row>
    <row r="47" spans="1:9" ht="29.45" customHeight="1" x14ac:dyDescent="0.3">
      <c r="A47">
        <f t="shared" si="0"/>
        <v>42</v>
      </c>
      <c r="B47" t="str">
        <f>IF(ISBLANK('List of Employees'!B60),"",'List of Employees'!B60)</f>
        <v>ANGCAYA JUANITO A.</v>
      </c>
      <c r="C47" s="25" t="str">
        <f>VLOOKUP(Table3[[#This Row],[EMPLOYEE NAME]],Employees[[Employee Name]:[Office]],6)</f>
        <v>REGULAR</v>
      </c>
      <c r="I47" s="27">
        <f>SUM(Table3[[#This Row],['# SICK LEAVE]:['#OTHERS]])</f>
        <v>0</v>
      </c>
    </row>
    <row r="48" spans="1:9" ht="29.45" customHeight="1" x14ac:dyDescent="0.3">
      <c r="A48">
        <f t="shared" si="0"/>
        <v>43</v>
      </c>
      <c r="B48" t="str">
        <f>IF(ISBLANK('List of Employees'!B61),"",'List of Employees'!B61)</f>
        <v>ANGCAYA MARK ZYRONE M.</v>
      </c>
      <c r="C48" s="25">
        <f>VLOOKUP(Table3[[#This Row],[EMPLOYEE NAME]],Employees[[Employee Name]:[Office]],6)</f>
        <v>0</v>
      </c>
      <c r="I48" s="27">
        <f>SUM(Table3[[#This Row],['# SICK LEAVE]:['#OTHERS]])</f>
        <v>0</v>
      </c>
    </row>
    <row r="49" spans="1:9" ht="29.45" customHeight="1" x14ac:dyDescent="0.3">
      <c r="A49">
        <f t="shared" si="0"/>
        <v>44</v>
      </c>
      <c r="B49" t="str">
        <f>IF(ISBLANK('List of Employees'!B63),"",'List of Employees'!B63)</f>
        <v>ANGCAYA OFELIA G.</v>
      </c>
      <c r="C49" s="25" t="str">
        <f>VLOOKUP(Table3[[#This Row],[EMPLOYEE NAME]],Employees[[Employee Name]:[Office]],6)</f>
        <v>REGULAR</v>
      </c>
      <c r="I49" s="27">
        <f>SUM(Table3[[#This Row],['# SICK LEAVE]:['#OTHERS]])</f>
        <v>0</v>
      </c>
    </row>
    <row r="50" spans="1:9" ht="29.45" customHeight="1" x14ac:dyDescent="0.3">
      <c r="A50">
        <f t="shared" si="0"/>
        <v>45</v>
      </c>
      <c r="B50" t="str">
        <f>IF(ISBLANK('List of Employees'!B64),"",'List of Employees'!B64)</f>
        <v>ANGCAYA RUFINA P.</v>
      </c>
      <c r="C50" s="25" t="str">
        <f>VLOOKUP(Table3[[#This Row],[EMPLOYEE NAME]],Employees[[Employee Name]:[Office]],6)</f>
        <v>REGULAR</v>
      </c>
      <c r="I50" s="27">
        <f>SUM(Table3[[#This Row],['# SICK LEAVE]:['#OTHERS]])</f>
        <v>0</v>
      </c>
    </row>
    <row r="51" spans="1:9" ht="29.45" customHeight="1" x14ac:dyDescent="0.3">
      <c r="A51">
        <f t="shared" si="0"/>
        <v>46</v>
      </c>
      <c r="B51" t="str">
        <f>IF(ISBLANK('List of Employees'!B65),"",'List of Employees'!B65)</f>
        <v>ANGELES ANNABEL D.</v>
      </c>
      <c r="C51" s="25" t="str">
        <f>VLOOKUP(Table3[[#This Row],[EMPLOYEE NAME]],Employees[[Employee Name]:[Office]],6)</f>
        <v>CASUAL</v>
      </c>
      <c r="I51" s="27">
        <f>SUM(Table3[[#This Row],['# SICK LEAVE]:['#OTHERS]])</f>
        <v>0</v>
      </c>
    </row>
    <row r="52" spans="1:9" ht="29.45" customHeight="1" x14ac:dyDescent="0.3">
      <c r="A52">
        <f t="shared" si="0"/>
        <v>47</v>
      </c>
      <c r="B52" t="str">
        <f>IF(ISBLANK('List of Employees'!B66),"",'List of Employees'!B66)</f>
        <v>ANTIENZA VENUS R.</v>
      </c>
      <c r="C52" s="25" t="str">
        <f>VLOOKUP(Table3[[#This Row],[EMPLOYEE NAME]],Employees[[Employee Name]:[Office]],6)</f>
        <v>CASUAL</v>
      </c>
      <c r="I52" s="27">
        <f>SUM(Table3[[#This Row],['# SICK LEAVE]:['#OTHERS]])</f>
        <v>0</v>
      </c>
    </row>
    <row r="53" spans="1:9" ht="29.45" customHeight="1" x14ac:dyDescent="0.3">
      <c r="A53">
        <f t="shared" si="0"/>
        <v>48</v>
      </c>
      <c r="B53" t="str">
        <f>IF(ISBLANK('List of Employees'!B67),"",'List of Employees'!B67)</f>
        <v>AQUINO PACITA ROSARIO Z.</v>
      </c>
      <c r="C53" s="25" t="str">
        <f>VLOOKUP(Table3[[#This Row],[EMPLOYEE NAME]],Employees[[Employee Name]:[Office]],6)</f>
        <v>REGULAR</v>
      </c>
      <c r="I53" s="27">
        <f>SUM(Table3[[#This Row],['# SICK LEAVE]:['#OTHERS]])</f>
        <v>0</v>
      </c>
    </row>
    <row r="54" spans="1:9" ht="29.45" customHeight="1" x14ac:dyDescent="0.3">
      <c r="A54">
        <f t="shared" si="0"/>
        <v>49</v>
      </c>
      <c r="B54" t="str">
        <f>IF(ISBLANK('List of Employees'!B68),"",'List of Employees'!B68)</f>
        <v>ARCILLA MAYETTE A.</v>
      </c>
      <c r="C54" s="25">
        <f>VLOOKUP(Table3[[#This Row],[EMPLOYEE NAME]],Employees[[Employee Name]:[Office]],6)</f>
        <v>0</v>
      </c>
      <c r="I54" s="27">
        <f>SUM(Table3[[#This Row],['# SICK LEAVE]:['#OTHERS]])</f>
        <v>0</v>
      </c>
    </row>
    <row r="55" spans="1:9" ht="29.45" customHeight="1" x14ac:dyDescent="0.3">
      <c r="A55">
        <f t="shared" si="0"/>
        <v>50</v>
      </c>
      <c r="B55" t="str">
        <f>IF(ISBLANK('List of Employees'!B69),"",'List of Employees'!B69)</f>
        <v>ARCULLO MELISSA A.</v>
      </c>
      <c r="C55" s="25" t="str">
        <f>VLOOKUP(Table3[[#This Row],[EMPLOYEE NAME]],Employees[[Employee Name]:[Office]],6)</f>
        <v>REGULAR</v>
      </c>
      <c r="I55" s="27">
        <f>SUM(Table3[[#This Row],['# SICK LEAVE]:['#OTHERS]])</f>
        <v>0</v>
      </c>
    </row>
    <row r="56" spans="1:9" ht="29.45" customHeight="1" x14ac:dyDescent="0.3">
      <c r="A56">
        <f t="shared" si="0"/>
        <v>51</v>
      </c>
      <c r="B56" t="str">
        <f>IF(ISBLANK('List of Employees'!B70),"",'List of Employees'!B70)</f>
        <v>ARELLANO CARMELA D.</v>
      </c>
      <c r="C56" s="25" t="str">
        <f>VLOOKUP(Table3[[#This Row],[EMPLOYEE NAME]],Employees[[Employee Name]:[Office]],6)</f>
        <v>CASUAL</v>
      </c>
      <c r="I56" s="27">
        <f>SUM(Table3[[#This Row],['# SICK LEAVE]:['#OTHERS]])</f>
        <v>0</v>
      </c>
    </row>
    <row r="57" spans="1:9" ht="29.45" customHeight="1" x14ac:dyDescent="0.3">
      <c r="A57">
        <f t="shared" si="0"/>
        <v>52</v>
      </c>
      <c r="B57" t="str">
        <f>IF(ISBLANK('List of Employees'!B71),"",'List of Employees'!B71)</f>
        <v>ASIDO LEONILA R.</v>
      </c>
      <c r="C57" s="25" t="str">
        <f>VLOOKUP(Table3[[#This Row],[EMPLOYEE NAME]],Employees[[Employee Name]:[Office]],6)</f>
        <v>CASUAL</v>
      </c>
      <c r="I57" s="27">
        <f>SUM(Table3[[#This Row],['# SICK LEAVE]:['#OTHERS]])</f>
        <v>0</v>
      </c>
    </row>
    <row r="58" spans="1:9" ht="29.45" customHeight="1" x14ac:dyDescent="0.3">
      <c r="A58">
        <f t="shared" si="0"/>
        <v>53</v>
      </c>
      <c r="B58" t="str">
        <f>IF(ISBLANK('List of Employees'!B74),"",'List of Employees'!B74)</f>
        <v>ATIENZA JULIE ANN A.</v>
      </c>
      <c r="C58" s="25" t="str">
        <f>VLOOKUP(Table3[[#This Row],[EMPLOYEE NAME]],Employees[[Employee Name]:[Office]],6)</f>
        <v>REGULAR</v>
      </c>
      <c r="I58" s="27">
        <f>SUM(Table3[[#This Row],['# SICK LEAVE]:['#OTHERS]])</f>
        <v>0</v>
      </c>
    </row>
    <row r="59" spans="1:9" ht="29.45" customHeight="1" x14ac:dyDescent="0.3">
      <c r="A59">
        <f t="shared" si="0"/>
        <v>54</v>
      </c>
      <c r="B59" t="str">
        <f>IF(ISBLANK('List of Employees'!B75),"",'List of Employees'!B75)</f>
        <v>ATIENZA MARVIN G.</v>
      </c>
      <c r="C59" s="25">
        <f>VLOOKUP(Table3[[#This Row],[EMPLOYEE NAME]],Employees[[Employee Name]:[Office]],6)</f>
        <v>0</v>
      </c>
      <c r="I59" s="27">
        <f>SUM(Table3[[#This Row],['# SICK LEAVE]:['#OTHERS]])</f>
        <v>0</v>
      </c>
    </row>
    <row r="60" spans="1:9" ht="29.45"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5" customHeight="1" x14ac:dyDescent="0.3">
      <c r="A61">
        <f t="shared" si="0"/>
        <v>56</v>
      </c>
      <c r="B61" t="str">
        <f>IF(ISBLANK('List of Employees'!B77),"",'List of Employees'!B77)</f>
        <v>AUDITOR AILEEN D.</v>
      </c>
      <c r="C61" s="25" t="str">
        <f>VLOOKUP(Table3[[#This Row],[EMPLOYEE NAME]],Employees[[Employee Name]:[Office]],6)</f>
        <v>REGULAR</v>
      </c>
      <c r="I61" s="27">
        <f>SUM(Table3[[#This Row],['# SICK LEAVE]:['#OTHERS]])</f>
        <v>0</v>
      </c>
    </row>
    <row r="62" spans="1:9" ht="29.45" customHeight="1" x14ac:dyDescent="0.3">
      <c r="A62">
        <f t="shared" si="0"/>
        <v>57</v>
      </c>
      <c r="B62" t="str">
        <f>IF(ISBLANK('List of Employees'!B78),"",'List of Employees'!B78)</f>
        <v>AUSTRIA KIM E.</v>
      </c>
      <c r="C62" s="25" t="str">
        <f>VLOOKUP(Table3[[#This Row],[EMPLOYEE NAME]],Employees[[Employee Name]:[Office]],6)</f>
        <v>REGULAR</v>
      </c>
      <c r="I62" s="27">
        <f>SUM(Table3[[#This Row],['# SICK LEAVE]:['#OTHERS]])</f>
        <v>0</v>
      </c>
    </row>
    <row r="63" spans="1:9" ht="29.45"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5" customHeight="1" x14ac:dyDescent="0.3">
      <c r="A64">
        <f t="shared" si="0"/>
        <v>59</v>
      </c>
      <c r="B64" t="str">
        <f>IF(ISBLANK('List of Employees'!B79),"",'List of Employees'!B79)</f>
        <v>AYCARDO JOEL M.</v>
      </c>
      <c r="C64" s="25" t="str">
        <f>VLOOKUP(Table3[[#This Row],[EMPLOYEE NAME]],Employees[[Employee Name]:[Office]],6)</f>
        <v>REGULAR</v>
      </c>
      <c r="I64" s="27">
        <f>SUM(Table3[[#This Row],['# SICK LEAVE]:['#OTHERS]])</f>
        <v>0</v>
      </c>
    </row>
    <row r="65" spans="1:9" ht="29.45" customHeight="1" x14ac:dyDescent="0.3">
      <c r="A65">
        <f t="shared" si="0"/>
        <v>60</v>
      </c>
      <c r="B65" t="str">
        <f>IF(ISBLANK('List of Employees'!B80),"",'List of Employees'!B80)</f>
        <v>AYCARDO PILILLA V.</v>
      </c>
      <c r="C65" s="25" t="str">
        <f>VLOOKUP(Table3[[#This Row],[EMPLOYEE NAME]],Employees[[Employee Name]:[Office]],6)</f>
        <v>REGULAR</v>
      </c>
      <c r="I65" s="27">
        <f>SUM(Table3[[#This Row],['# SICK LEAVE]:['#OTHERS]])</f>
        <v>0</v>
      </c>
    </row>
    <row r="66" spans="1:9" ht="29.45" customHeight="1" x14ac:dyDescent="0.3">
      <c r="A66">
        <f t="shared" si="0"/>
        <v>61</v>
      </c>
      <c r="B66" t="str">
        <f>IF(ISBLANK('List of Employees'!B81),"",'List of Employees'!B81)</f>
        <v>BAAS TERESITA C.</v>
      </c>
      <c r="C66" s="25" t="str">
        <f>VLOOKUP(Table3[[#This Row],[EMPLOYEE NAME]],Employees[[Employee Name]:[Office]],6)</f>
        <v>REGULAR</v>
      </c>
      <c r="I66" s="27">
        <f>SUM(Table3[[#This Row],['# SICK LEAVE]:['#OTHERS]])</f>
        <v>0</v>
      </c>
    </row>
    <row r="67" spans="1:9" ht="29.45" customHeight="1" x14ac:dyDescent="0.3">
      <c r="A67">
        <f t="shared" si="0"/>
        <v>62</v>
      </c>
      <c r="B67" t="str">
        <f>IF(ISBLANK('List of Employees'!B82),"",'List of Employees'!B82)</f>
        <v>BAES ELMER P.</v>
      </c>
      <c r="C67" s="25" t="str">
        <f>VLOOKUP(Table3[[#This Row],[EMPLOYEE NAME]],Employees[[Employee Name]:[Office]],6)</f>
        <v>CASUAL</v>
      </c>
      <c r="I67" s="27">
        <f>SUM(Table3[[#This Row],['# SICK LEAVE]:['#OTHERS]])</f>
        <v>0</v>
      </c>
    </row>
    <row r="68" spans="1:9" ht="29.45" customHeight="1" x14ac:dyDescent="0.3">
      <c r="A68">
        <f t="shared" si="0"/>
        <v>63</v>
      </c>
      <c r="B68" t="str">
        <f>IF(ISBLANK('List of Employees'!B84),"",'List of Employees'!B84)</f>
        <v>BALANI MICHAEL D.</v>
      </c>
      <c r="C68" s="25">
        <f>VLOOKUP(Table3[[#This Row],[EMPLOYEE NAME]],Employees[[Employee Name]:[Office]],6)</f>
        <v>0</v>
      </c>
      <c r="I68" s="27">
        <f>SUM(Table3[[#This Row],['# SICK LEAVE]:['#OTHERS]])</f>
        <v>0</v>
      </c>
    </row>
    <row r="69" spans="1:9" ht="29.45" customHeight="1" x14ac:dyDescent="0.3">
      <c r="A69">
        <f t="shared" si="0"/>
        <v>64</v>
      </c>
      <c r="B69" t="str">
        <f>IF(ISBLANK('List of Employees'!B85),"",'List of Employees'!B85)</f>
        <v>BALBUENA KRISNA MIGUELA S.</v>
      </c>
      <c r="C69" s="25" t="str">
        <f>VLOOKUP(Table3[[#This Row],[EMPLOYEE NAME]],Employees[[Employee Name]:[Office]],6)</f>
        <v>CASUAL</v>
      </c>
      <c r="I69" s="27">
        <f>SUM(Table3[[#This Row],['# SICK LEAVE]:['#OTHERS]])</f>
        <v>0</v>
      </c>
    </row>
    <row r="70" spans="1:9" ht="29.45" customHeight="1" x14ac:dyDescent="0.3">
      <c r="A70">
        <f t="shared" ref="A70:A133" si="1">IF(ISBLANK(B70),"",ROW(A65))</f>
        <v>65</v>
      </c>
      <c r="B70" t="str">
        <f>IF(ISBLANK('List of Employees'!B86),"",'List of Employees'!B86)</f>
        <v>BANICO PILAR B.</v>
      </c>
      <c r="C70" s="25" t="str">
        <f>VLOOKUP(Table3[[#This Row],[EMPLOYEE NAME]],Employees[[Employee Name]:[Office]],6)</f>
        <v>REGULAR</v>
      </c>
      <c r="I70" s="27">
        <f>SUM(Table3[[#This Row],['# SICK LEAVE]:['#OTHERS]])</f>
        <v>0</v>
      </c>
    </row>
    <row r="71" spans="1:9" ht="29.45" customHeight="1" x14ac:dyDescent="0.3">
      <c r="A71">
        <f t="shared" si="1"/>
        <v>66</v>
      </c>
      <c r="B71" t="str">
        <f>IF(ISBLANK('List of Employees'!B88),"",'List of Employees'!B88)</f>
        <v>BATHAN ELVIRA R.</v>
      </c>
      <c r="C71" s="25" t="str">
        <f>VLOOKUP(Table3[[#This Row],[EMPLOYEE NAME]],Employees[[Employee Name]:[Office]],6)</f>
        <v>CASUAL</v>
      </c>
      <c r="I71" s="27">
        <f>SUM(Table3[[#This Row],['# SICK LEAVE]:['#OTHERS]])</f>
        <v>0</v>
      </c>
    </row>
    <row r="72" spans="1:9" ht="29.45" customHeight="1" x14ac:dyDescent="0.3">
      <c r="A72">
        <f t="shared" si="1"/>
        <v>67</v>
      </c>
      <c r="B72" t="str">
        <f>IF(ISBLANK('List of Employees'!B89),"",'List of Employees'!B89)</f>
        <v>BATHAN FRANNIE P.</v>
      </c>
      <c r="C72" s="25">
        <f>VLOOKUP(Table3[[#This Row],[EMPLOYEE NAME]],Employees[[Employee Name]:[Office]],6)</f>
        <v>0</v>
      </c>
      <c r="I72" s="27">
        <f>SUM(Table3[[#This Row],['# SICK LEAVE]:['#OTHERS]])</f>
        <v>0</v>
      </c>
    </row>
    <row r="73" spans="1:9" ht="29.45" customHeight="1" x14ac:dyDescent="0.3">
      <c r="A73">
        <f t="shared" si="1"/>
        <v>68</v>
      </c>
      <c r="B73" t="str">
        <f>IF(ISBLANK('List of Employees'!B90),"",'List of Employees'!B90)</f>
        <v>BATINO CLARO C.</v>
      </c>
      <c r="C73" s="25" t="str">
        <f>VLOOKUP(Table3[[#This Row],[EMPLOYEE NAME]],Employees[[Employee Name]:[Office]],6)</f>
        <v>CASUAL</v>
      </c>
      <c r="I73" s="27">
        <f>SUM(Table3[[#This Row],['# SICK LEAVE]:['#OTHERS]])</f>
        <v>0</v>
      </c>
    </row>
    <row r="74" spans="1:9" ht="29.45" customHeight="1" x14ac:dyDescent="0.3">
      <c r="A74">
        <f t="shared" si="1"/>
        <v>69</v>
      </c>
      <c r="B74" t="str">
        <f>IF(ISBLANK('List of Employees'!B91),"",'List of Employees'!B91)</f>
        <v>BATINO FELISA C.</v>
      </c>
      <c r="C74" s="25" t="str">
        <f>VLOOKUP(Table3[[#This Row],[EMPLOYEE NAME]],Employees[[Employee Name]:[Office]],6)</f>
        <v>REGULAR</v>
      </c>
      <c r="I74" s="27">
        <f>SUM(Table3[[#This Row],['# SICK LEAVE]:['#OTHERS]])</f>
        <v>0</v>
      </c>
    </row>
    <row r="75" spans="1:9" ht="29.45" customHeight="1" x14ac:dyDescent="0.3">
      <c r="A75">
        <f t="shared" si="1"/>
        <v>70</v>
      </c>
      <c r="B75" t="str">
        <f>IF(ISBLANK('List of Employees'!B92),"",'List of Employees'!B92)</f>
        <v>BAURILE LOURDES Q.</v>
      </c>
      <c r="C75" s="25" t="str">
        <f>VLOOKUP(Table3[[#This Row],[EMPLOYEE NAME]],Employees[[Employee Name]:[Office]],6)</f>
        <v>REGULAR</v>
      </c>
      <c r="I75" s="27">
        <f>SUM(Table3[[#This Row],['# SICK LEAVE]:['#OTHERS]])</f>
        <v>0</v>
      </c>
    </row>
    <row r="76" spans="1:9" ht="29.45" customHeight="1" x14ac:dyDescent="0.3">
      <c r="A76">
        <f t="shared" si="1"/>
        <v>71</v>
      </c>
      <c r="B76" t="str">
        <f>IF(ISBLANK('List of Employees'!B93),"",'List of Employees'!B93)</f>
        <v>BAUTISTA JANICE M.</v>
      </c>
      <c r="C76" s="25" t="str">
        <f>VLOOKUP(Table3[[#This Row],[EMPLOYEE NAME]],Employees[[Employee Name]:[Office]],6)</f>
        <v>REGULAR</v>
      </c>
      <c r="I76" s="27">
        <f>SUM(Table3[[#This Row],['# SICK LEAVE]:['#OTHERS]])</f>
        <v>0</v>
      </c>
    </row>
    <row r="77" spans="1:9" ht="29.45" customHeight="1" x14ac:dyDescent="0.3">
      <c r="A77">
        <f t="shared" si="1"/>
        <v>72</v>
      </c>
      <c r="B77" t="str">
        <f>IF(ISBLANK('List of Employees'!B94),"",'List of Employees'!B94)</f>
        <v xml:space="preserve">BAY AMIE  </v>
      </c>
      <c r="C77" s="25" t="str">
        <f>VLOOKUP(Table3[[#This Row],[EMPLOYEE NAME]],Employees[[Employee Name]:[Office]],6)</f>
        <v>CASUAL</v>
      </c>
      <c r="I77" s="27">
        <f>SUM(Table3[[#This Row],['# SICK LEAVE]:['#OTHERS]])</f>
        <v>0</v>
      </c>
    </row>
    <row r="78" spans="1:9" ht="29.45" customHeight="1" x14ac:dyDescent="0.3">
      <c r="A78">
        <f t="shared" si="1"/>
        <v>73</v>
      </c>
      <c r="B78" t="str">
        <f>IF(ISBLANK('List of Employees'!B95),"",'List of Employees'!B95)</f>
        <v>BAYANI MACY A.</v>
      </c>
      <c r="C78" s="25" t="str">
        <f>VLOOKUP(Table3[[#This Row],[EMPLOYEE NAME]],Employees[[Employee Name]:[Office]],6)</f>
        <v>CASUAL</v>
      </c>
      <c r="I78" s="27">
        <f>SUM(Table3[[#This Row],['# SICK LEAVE]:['#OTHERS]])</f>
        <v>0</v>
      </c>
    </row>
    <row r="79" spans="1:9" ht="29.45" customHeight="1" x14ac:dyDescent="0.3">
      <c r="A79">
        <f t="shared" si="1"/>
        <v>74</v>
      </c>
      <c r="B79" t="str">
        <f>IF(ISBLANK('List of Employees'!B97),"",'List of Employees'!B97)</f>
        <v>BAYBAY EDLYN L.</v>
      </c>
      <c r="C79" s="25">
        <f>VLOOKUP(Table3[[#This Row],[EMPLOYEE NAME]],Employees[[Employee Name]:[Office]],6)</f>
        <v>0</v>
      </c>
      <c r="I79" s="27">
        <f>SUM(Table3[[#This Row],['# SICK LEAVE]:['#OTHERS]])</f>
        <v>0</v>
      </c>
    </row>
    <row r="80" spans="1:9" ht="29.45" customHeight="1" x14ac:dyDescent="0.3">
      <c r="A80">
        <f t="shared" si="1"/>
        <v>75</v>
      </c>
      <c r="B80" t="str">
        <f>IF(ISBLANK('List of Employees'!B98),"",'List of Employees'!B98)</f>
        <v>BAYBAY JOLINA S.</v>
      </c>
      <c r="C80" s="25" t="str">
        <f>VLOOKUP(Table3[[#This Row],[EMPLOYEE NAME]],Employees[[Employee Name]:[Office]],6)</f>
        <v>REGULAR</v>
      </c>
      <c r="I80" s="27">
        <f>SUM(Table3[[#This Row],['# SICK LEAVE]:['#OTHERS]])</f>
        <v>0</v>
      </c>
    </row>
    <row r="81" spans="1:9" ht="29.45" customHeight="1" x14ac:dyDescent="0.3">
      <c r="A81">
        <f t="shared" si="1"/>
        <v>76</v>
      </c>
      <c r="B81" t="str">
        <f>IF(ISBLANK('List of Employees'!B99),"",'List of Employees'!B99)</f>
        <v>BAYBAY LINDA G.</v>
      </c>
      <c r="C81" s="25" t="str">
        <f>VLOOKUP(Table3[[#This Row],[EMPLOYEE NAME]],Employees[[Employee Name]:[Office]],6)</f>
        <v>REGULAR</v>
      </c>
      <c r="I81" s="27">
        <f>SUM(Table3[[#This Row],['# SICK LEAVE]:['#OTHERS]])</f>
        <v>0</v>
      </c>
    </row>
    <row r="82" spans="1:9" ht="29.45" customHeight="1" x14ac:dyDescent="0.3">
      <c r="A82">
        <f t="shared" si="1"/>
        <v>77</v>
      </c>
      <c r="B82" t="str">
        <f>IF(ISBLANK('List of Employees'!B100),"",'List of Employees'!B100)</f>
        <v>BAYBAY LOLITA B.</v>
      </c>
      <c r="C82" s="25" t="str">
        <f>VLOOKUP(Table3[[#This Row],[EMPLOYEE NAME]],Employees[[Employee Name]:[Office]],6)</f>
        <v>REGULAR</v>
      </c>
      <c r="I82" s="27">
        <f>SUM(Table3[[#This Row],['# SICK LEAVE]:['#OTHERS]])</f>
        <v>0</v>
      </c>
    </row>
    <row r="83" spans="1:9" ht="29.45" customHeight="1" x14ac:dyDescent="0.3">
      <c r="A83">
        <f t="shared" si="1"/>
        <v>78</v>
      </c>
      <c r="B83" t="str">
        <f>IF(ISBLANK('List of Employees'!B102),"",'List of Employees'!B102)</f>
        <v>BAYBAY MA. ROSA A.</v>
      </c>
      <c r="C83" s="25" t="str">
        <f>VLOOKUP(Table3[[#This Row],[EMPLOYEE NAME]],Employees[[Employee Name]:[Office]],6)</f>
        <v>REGULAR</v>
      </c>
      <c r="I83" s="27">
        <f>SUM(Table3[[#This Row],['# SICK LEAVE]:['#OTHERS]])</f>
        <v>0</v>
      </c>
    </row>
    <row r="84" spans="1:9" ht="29.45" customHeight="1" x14ac:dyDescent="0.3">
      <c r="A84">
        <f t="shared" si="1"/>
        <v>79</v>
      </c>
      <c r="B84" t="str">
        <f>IF(ISBLANK('List of Employees'!B103),"",'List of Employees'!B103)</f>
        <v xml:space="preserve">BAYBAY MARCELO  </v>
      </c>
      <c r="C84" s="25" t="str">
        <f>VLOOKUP(Table3[[#This Row],[EMPLOYEE NAME]],Employees[[Employee Name]:[Office]],6)</f>
        <v>REGULAR</v>
      </c>
      <c r="I84" s="27">
        <f>SUM(Table3[[#This Row],['# SICK LEAVE]:['#OTHERS]])</f>
        <v>0</v>
      </c>
    </row>
    <row r="85" spans="1:9" ht="29.45" customHeight="1" x14ac:dyDescent="0.3">
      <c r="A85">
        <f t="shared" si="1"/>
        <v>80</v>
      </c>
      <c r="B85" t="str">
        <f>IF(ISBLANK('List of Employees'!B104),"",'List of Employees'!B104)</f>
        <v>BAYBAY NOEL C.</v>
      </c>
      <c r="C85" s="25">
        <f>VLOOKUP(Table3[[#This Row],[EMPLOYEE NAME]],Employees[[Employee Name]:[Office]],6)</f>
        <v>0</v>
      </c>
      <c r="I85" s="27">
        <f>SUM(Table3[[#This Row],['# SICK LEAVE]:['#OTHERS]])</f>
        <v>0</v>
      </c>
    </row>
    <row r="86" spans="1:9" ht="29.45" customHeight="1" x14ac:dyDescent="0.3">
      <c r="A86">
        <f t="shared" si="1"/>
        <v>81</v>
      </c>
      <c r="B86" t="str">
        <f>IF(ISBLANK('List of Employees'!B105),"",'List of Employees'!B105)</f>
        <v>BAYHON GEORGE G.</v>
      </c>
      <c r="C86" s="25" t="str">
        <f>VLOOKUP(Table3[[#This Row],[EMPLOYEE NAME]],Employees[[Employee Name]:[Office]],6)</f>
        <v>REGULAR</v>
      </c>
      <c r="I86" s="27">
        <f>SUM(Table3[[#This Row],['# SICK LEAVE]:['#OTHERS]])</f>
        <v>0</v>
      </c>
    </row>
    <row r="87" spans="1:9" ht="29.45" customHeight="1" x14ac:dyDescent="0.3">
      <c r="A87">
        <f t="shared" si="1"/>
        <v>82</v>
      </c>
      <c r="B87" t="str">
        <f>IF(ISBLANK('List of Employees'!B106),"",'List of Employees'!B106)</f>
        <v>BAYHON LUISITO G.</v>
      </c>
      <c r="C87" s="25" t="str">
        <f>VLOOKUP(Table3[[#This Row],[EMPLOYEE NAME]],Employees[[Employee Name]:[Office]],6)</f>
        <v>REGULAR</v>
      </c>
      <c r="I87" s="27">
        <f>SUM(Table3[[#This Row],['# SICK LEAVE]:['#OTHERS]])</f>
        <v>0</v>
      </c>
    </row>
    <row r="88" spans="1:9" ht="29.45" customHeight="1" x14ac:dyDescent="0.3">
      <c r="A88">
        <f t="shared" si="1"/>
        <v>83</v>
      </c>
      <c r="B88" t="str">
        <f>IF(ISBLANK('List of Employees'!B107),"",'List of Employees'!B107)</f>
        <v xml:space="preserve">BAYHON VIOLETA  </v>
      </c>
      <c r="C88" s="25" t="str">
        <f>VLOOKUP(Table3[[#This Row],[EMPLOYEE NAME]],Employees[[Employee Name]:[Office]],6)</f>
        <v>REGULAR</v>
      </c>
      <c r="I88" s="27">
        <f>SUM(Table3[[#This Row],['# SICK LEAVE]:['#OTHERS]])</f>
        <v>0</v>
      </c>
    </row>
    <row r="89" spans="1:9" ht="29.45" customHeight="1" x14ac:dyDescent="0.3">
      <c r="A89">
        <f t="shared" si="1"/>
        <v>84</v>
      </c>
      <c r="B89" t="str">
        <f>IF(ISBLANK('List of Employees'!B108),"",'List of Employees'!B108)</f>
        <v>BAYLA EVANGELINE C.</v>
      </c>
      <c r="C89" s="25" t="str">
        <f>VLOOKUP(Table3[[#This Row],[EMPLOYEE NAME]],Employees[[Employee Name]:[Office]],6)</f>
        <v>REGULAR</v>
      </c>
      <c r="I89" s="27">
        <f>SUM(Table3[[#This Row],['# SICK LEAVE]:['#OTHERS]])</f>
        <v>0</v>
      </c>
    </row>
    <row r="90" spans="1:9" ht="29.45" customHeight="1" x14ac:dyDescent="0.3">
      <c r="A90">
        <f t="shared" si="1"/>
        <v>85</v>
      </c>
      <c r="B90" t="str">
        <f>IF(ISBLANK('List of Employees'!B109),"",'List of Employees'!B109)</f>
        <v>BAYOT ANABEL D.</v>
      </c>
      <c r="C90" s="25" t="str">
        <f>VLOOKUP(Table3[[#This Row],[EMPLOYEE NAME]],Employees[[Employee Name]:[Office]],6)</f>
        <v>REGULAR</v>
      </c>
      <c r="I90" s="27">
        <f>SUM(Table3[[#This Row],['# SICK LEAVE]:['#OTHERS]])</f>
        <v>0</v>
      </c>
    </row>
    <row r="91" spans="1:9" ht="29.45" customHeight="1" x14ac:dyDescent="0.3">
      <c r="A91">
        <f t="shared" si="1"/>
        <v>86</v>
      </c>
      <c r="B91" t="str">
        <f>IF(ISBLANK('List of Employees'!B110),"",'List of Employees'!B110)</f>
        <v>BAYOT ANISIA P.</v>
      </c>
      <c r="C91" s="25" t="str">
        <f>VLOOKUP(Table3[[#This Row],[EMPLOYEE NAME]],Employees[[Employee Name]:[Office]],6)</f>
        <v>REGULAR</v>
      </c>
      <c r="I91" s="27">
        <f>SUM(Table3[[#This Row],['# SICK LEAVE]:['#OTHERS]])</f>
        <v>0</v>
      </c>
    </row>
    <row r="92" spans="1:9" ht="29.45" customHeight="1" x14ac:dyDescent="0.3">
      <c r="A92">
        <f t="shared" si="1"/>
        <v>87</v>
      </c>
      <c r="B92" t="str">
        <f>IF(ISBLANK('List of Employees'!B111),"",'List of Employees'!B111)</f>
        <v>BAYOT ELAINE B.</v>
      </c>
      <c r="C92" s="25" t="str">
        <f>VLOOKUP(Table3[[#This Row],[EMPLOYEE NAME]],Employees[[Employee Name]:[Office]],6)</f>
        <v>REGULAR</v>
      </c>
      <c r="I92" s="27">
        <f>SUM(Table3[[#This Row],['# SICK LEAVE]:['#OTHERS]])</f>
        <v>0</v>
      </c>
    </row>
    <row r="93" spans="1:9" ht="29.45" customHeight="1" x14ac:dyDescent="0.3">
      <c r="A93">
        <f t="shared" si="1"/>
        <v>88</v>
      </c>
      <c r="B93" t="str">
        <f>IF(ISBLANK('List of Employees'!B112),"",'List of Employees'!B112)</f>
        <v>BAYOT EMILIANA C.</v>
      </c>
      <c r="C93" s="25">
        <f>VLOOKUP(Table3[[#This Row],[EMPLOYEE NAME]],Employees[[Employee Name]:[Office]],6)</f>
        <v>0</v>
      </c>
      <c r="I93" s="27">
        <f>SUM(Table3[[#This Row],['# SICK LEAVE]:['#OTHERS]])</f>
        <v>0</v>
      </c>
    </row>
    <row r="94" spans="1:9" ht="29.45" customHeight="1" x14ac:dyDescent="0.3">
      <c r="A94">
        <f t="shared" si="1"/>
        <v>89</v>
      </c>
      <c r="B94" t="str">
        <f>IF(ISBLANK('List of Employees'!B113),"",'List of Employees'!B113)</f>
        <v>BAYOT MERCED M.</v>
      </c>
      <c r="C94" s="25" t="str">
        <f>VLOOKUP(Table3[[#This Row],[EMPLOYEE NAME]],Employees[[Employee Name]:[Office]],6)</f>
        <v>REGULAR</v>
      </c>
      <c r="I94" s="27">
        <f>SUM(Table3[[#This Row],['# SICK LEAVE]:['#OTHERS]])</f>
        <v>0</v>
      </c>
    </row>
    <row r="95" spans="1:9" ht="29.45" customHeight="1" x14ac:dyDescent="0.3">
      <c r="A95">
        <f t="shared" si="1"/>
        <v>90</v>
      </c>
      <c r="B95" t="str">
        <f>IF(ISBLANK('List of Employees'!B115),"",'List of Employees'!B115)</f>
        <v>BAYOT RUMER M.</v>
      </c>
      <c r="C95" s="25" t="str">
        <f>VLOOKUP(Table3[[#This Row],[EMPLOYEE NAME]],Employees[[Employee Name]:[Office]],6)</f>
        <v>REGULAR</v>
      </c>
      <c r="I95" s="27">
        <f>SUM(Table3[[#This Row],['# SICK LEAVE]:['#OTHERS]])</f>
        <v>0</v>
      </c>
    </row>
    <row r="96" spans="1:9" ht="29.45" customHeight="1" x14ac:dyDescent="0.3">
      <c r="A96">
        <f t="shared" si="1"/>
        <v>91</v>
      </c>
      <c r="B96" t="str">
        <f>IF(ISBLANK('List of Employees'!B116),"",'List of Employees'!B116)</f>
        <v>BELOSTRINO JULIETA P.</v>
      </c>
      <c r="C96" s="25" t="str">
        <f>VLOOKUP(Table3[[#This Row],[EMPLOYEE NAME]],Employees[[Employee Name]:[Office]],6)</f>
        <v>CASUAL</v>
      </c>
      <c r="I96" s="27">
        <f>SUM(Table3[[#This Row],['# SICK LEAVE]:['#OTHERS]])</f>
        <v>0</v>
      </c>
    </row>
    <row r="97" spans="1:9" ht="29.45" customHeight="1" x14ac:dyDescent="0.3">
      <c r="A97">
        <f t="shared" si="1"/>
        <v>92</v>
      </c>
      <c r="B97" t="str">
        <f>IF(ISBLANK('List of Employees'!B118),"",'List of Employees'!B118)</f>
        <v>BERNALDEZ MARLONE P.</v>
      </c>
      <c r="C97" s="25" t="str">
        <f>VLOOKUP(Table3[[#This Row],[EMPLOYEE NAME]],Employees[[Employee Name]:[Office]],6)</f>
        <v>REGULAR</v>
      </c>
      <c r="I97" s="27">
        <f>SUM(Table3[[#This Row],['# SICK LEAVE]:['#OTHERS]])</f>
        <v>0</v>
      </c>
    </row>
    <row r="98" spans="1:9" ht="29.45" customHeight="1" x14ac:dyDescent="0.3">
      <c r="A98">
        <f t="shared" si="1"/>
        <v>93</v>
      </c>
      <c r="B98" t="str">
        <f>IF(ISBLANK('List of Employees'!B121),"",'List of Employees'!B121)</f>
        <v>BOFILL ERNA P.</v>
      </c>
      <c r="C98" s="25" t="str">
        <f>VLOOKUP(Table3[[#This Row],[EMPLOYEE NAME]],Employees[[Employee Name]:[Office]],6)</f>
        <v>REGULAR</v>
      </c>
      <c r="I98" s="27">
        <f>SUM(Table3[[#This Row],['# SICK LEAVE]:['#OTHERS]])</f>
        <v>0</v>
      </c>
    </row>
    <row r="99" spans="1:9" ht="29.45" customHeight="1" x14ac:dyDescent="0.3">
      <c r="A99">
        <f t="shared" si="1"/>
        <v>94</v>
      </c>
      <c r="B99" t="str">
        <f>IF(ISBLANK('List of Employees'!B122),"",'List of Employees'!B122)</f>
        <v>BORJA EDWIN G.</v>
      </c>
      <c r="C99" s="25" t="str">
        <f>VLOOKUP(Table3[[#This Row],[EMPLOYEE NAME]],Employees[[Employee Name]:[Office]],6)</f>
        <v>REGULAR</v>
      </c>
      <c r="I99" s="27">
        <f>SUM(Table3[[#This Row],['# SICK LEAVE]:['#OTHERS]])</f>
        <v>0</v>
      </c>
    </row>
    <row r="100" spans="1:9" ht="29.45" customHeight="1" x14ac:dyDescent="0.3">
      <c r="A100">
        <f t="shared" si="1"/>
        <v>95</v>
      </c>
      <c r="B100" t="str">
        <f>IF(ISBLANK('List of Employees'!B123),"",'List of Employees'!B123)</f>
        <v>BORJA NECY M.</v>
      </c>
      <c r="C100" s="25" t="str">
        <f>VLOOKUP(Table3[[#This Row],[EMPLOYEE NAME]],Employees[[Employee Name]:[Office]],6)</f>
        <v>REGULAR</v>
      </c>
      <c r="I100" s="27">
        <f>SUM(Table3[[#This Row],['# SICK LEAVE]:['#OTHERS]])</f>
        <v>0</v>
      </c>
    </row>
    <row r="101" spans="1:9" ht="29.45" customHeight="1" x14ac:dyDescent="0.3">
      <c r="A101">
        <f t="shared" si="1"/>
        <v>96</v>
      </c>
      <c r="B101" t="str">
        <f>IF(ISBLANK('List of Employees'!B124),"",'List of Employees'!B124)</f>
        <v>BRIZUELA LENIE E.</v>
      </c>
      <c r="C101" s="25" t="str">
        <f>VLOOKUP(Table3[[#This Row],[EMPLOYEE NAME]],Employees[[Employee Name]:[Office]],6)</f>
        <v>CASUAL</v>
      </c>
      <c r="I101" s="27">
        <f>SUM(Table3[[#This Row],['# SICK LEAVE]:['#OTHERS]])</f>
        <v>0</v>
      </c>
    </row>
    <row r="102" spans="1:9" ht="29.45" customHeight="1" x14ac:dyDescent="0.3">
      <c r="A102">
        <f t="shared" si="1"/>
        <v>97</v>
      </c>
      <c r="B102" t="str">
        <f>IF(ISBLANK('List of Employees'!B125),"",'List of Employees'!B125)</f>
        <v>BRON FLORENCIO L.</v>
      </c>
      <c r="C102" s="25" t="str">
        <f>VLOOKUP(Table3[[#This Row],[EMPLOYEE NAME]],Employees[[Employee Name]:[Office]],6)</f>
        <v>CASUAL</v>
      </c>
      <c r="I102" s="27">
        <f>SUM(Table3[[#This Row],['# SICK LEAVE]:['#OTHERS]])</f>
        <v>0</v>
      </c>
    </row>
    <row r="103" spans="1:9" ht="29.45" customHeight="1" x14ac:dyDescent="0.3">
      <c r="A103">
        <f t="shared" si="1"/>
        <v>98</v>
      </c>
      <c r="B103" t="str">
        <f>IF(ISBLANK('List of Employees'!B126),"",'List of Employees'!B126)</f>
        <v>BUGARIN MA. ANA M.</v>
      </c>
      <c r="C103" s="25" t="str">
        <f>VLOOKUP(Table3[[#This Row],[EMPLOYEE NAME]],Employees[[Employee Name]:[Office]],6)</f>
        <v>REGULAR</v>
      </c>
      <c r="I103" s="27">
        <f>SUM(Table3[[#This Row],['# SICK LEAVE]:['#OTHERS]])</f>
        <v>0</v>
      </c>
    </row>
    <row r="104" spans="1:9" ht="29.45" customHeight="1" x14ac:dyDescent="0.3">
      <c r="A104">
        <f t="shared" si="1"/>
        <v>99</v>
      </c>
      <c r="B104" t="str">
        <f>IF(ISBLANK('List of Employees'!B127),"",'List of Employees'!B127)</f>
        <v>BUNGCASAN REGINALDO JR. B.</v>
      </c>
      <c r="C104" s="25" t="str">
        <f>VLOOKUP(Table3[[#This Row],[EMPLOYEE NAME]],Employees[[Employee Name]:[Office]],6)</f>
        <v>REGULAR</v>
      </c>
      <c r="I104" s="27">
        <f>SUM(Table3[[#This Row],['# SICK LEAVE]:['#OTHERS]])</f>
        <v>0</v>
      </c>
    </row>
    <row r="105" spans="1:9" ht="29.45" customHeight="1" x14ac:dyDescent="0.3">
      <c r="A105">
        <f t="shared" si="1"/>
        <v>100</v>
      </c>
      <c r="B105" t="str">
        <f>IF(ISBLANK('List of Employees'!B128),"",'List of Employees'!B128)</f>
        <v>BURAZON CARIDAD A.</v>
      </c>
      <c r="C105" s="25" t="str">
        <f>VLOOKUP(Table3[[#This Row],[EMPLOYEE NAME]],Employees[[Employee Name]:[Office]],6)</f>
        <v>REGULAR</v>
      </c>
      <c r="I105" s="27">
        <f>SUM(Table3[[#This Row],['# SICK LEAVE]:['#OTHERS]])</f>
        <v>0</v>
      </c>
    </row>
    <row r="106" spans="1:9" ht="29.45" customHeight="1" x14ac:dyDescent="0.3">
      <c r="A106">
        <f t="shared" si="1"/>
        <v>101</v>
      </c>
      <c r="B106" t="str">
        <f>IF(ISBLANK('List of Employees'!B129),"",'List of Employees'!B129)</f>
        <v>BUTALON DIANNE H.</v>
      </c>
      <c r="C106" s="25" t="str">
        <f>VLOOKUP(Table3[[#This Row],[EMPLOYEE NAME]],Employees[[Employee Name]:[Office]],6)</f>
        <v>CASUAL</v>
      </c>
      <c r="I106" s="27">
        <f>SUM(Table3[[#This Row],['# SICK LEAVE]:['#OTHERS]])</f>
        <v>0</v>
      </c>
    </row>
    <row r="107" spans="1:9" ht="29.45" customHeight="1" x14ac:dyDescent="0.3">
      <c r="A107">
        <f t="shared" si="1"/>
        <v>102</v>
      </c>
      <c r="B107" t="str">
        <f>IF(ISBLANK('List of Employees'!B130),"",'List of Employees'!B130)</f>
        <v>CABANLIT ZOSIMA M.</v>
      </c>
      <c r="C107" s="25" t="str">
        <f>VLOOKUP(Table3[[#This Row],[EMPLOYEE NAME]],Employees[[Employee Name]:[Office]],6)</f>
        <v>CASUAL</v>
      </c>
      <c r="I107" s="27">
        <f>SUM(Table3[[#This Row],['# SICK LEAVE]:['#OTHERS]])</f>
        <v>0</v>
      </c>
    </row>
    <row r="108" spans="1:9" ht="29.45" customHeight="1" x14ac:dyDescent="0.3">
      <c r="A108">
        <f t="shared" si="1"/>
        <v>103</v>
      </c>
      <c r="B108" t="str">
        <f>IF(ISBLANK('List of Employees'!B133),"",'List of Employees'!B133)</f>
        <v>CABANTING AIRA P.</v>
      </c>
      <c r="C108" s="25" t="str">
        <f>VLOOKUP(Table3[[#This Row],[EMPLOYEE NAME]],Employees[[Employee Name]:[Office]],6)</f>
        <v>CASUAL</v>
      </c>
      <c r="I108" s="27">
        <f>SUM(Table3[[#This Row],['# SICK LEAVE]:['#OTHERS]])</f>
        <v>0</v>
      </c>
    </row>
    <row r="109" spans="1:9" ht="29.45" customHeight="1" x14ac:dyDescent="0.3">
      <c r="A109">
        <f t="shared" si="1"/>
        <v>104</v>
      </c>
      <c r="B109" t="str">
        <f>IF(ISBLANK('List of Employees'!B134),"",'List of Employees'!B134)</f>
        <v>CACAO ANDREA F.</v>
      </c>
      <c r="C109" s="25" t="str">
        <f>VLOOKUP(Table3[[#This Row],[EMPLOYEE NAME]],Employees[[Employee Name]:[Office]],6)</f>
        <v>REGULAR</v>
      </c>
      <c r="I109" s="27">
        <f>SUM(Table3[[#This Row],['# SICK LEAVE]:['#OTHERS]])</f>
        <v>0</v>
      </c>
    </row>
    <row r="110" spans="1:9" ht="29.45" customHeight="1" x14ac:dyDescent="0.3">
      <c r="A110">
        <f t="shared" si="1"/>
        <v>105</v>
      </c>
      <c r="B110" t="str">
        <f>IF(ISBLANK('List of Employees'!B135),"",'List of Employees'!B135)</f>
        <v>CAGUICLA JO HAENA D.</v>
      </c>
      <c r="C110" s="25" t="str">
        <f>VLOOKUP(Table3[[#This Row],[EMPLOYEE NAME]],Employees[[Employee Name]:[Office]],6)</f>
        <v>JOBCON</v>
      </c>
      <c r="I110" s="27">
        <f>SUM(Table3[[#This Row],['# SICK LEAVE]:['#OTHERS]])</f>
        <v>0</v>
      </c>
    </row>
    <row r="111" spans="1:9" ht="29.45" customHeight="1" x14ac:dyDescent="0.3">
      <c r="A111">
        <f t="shared" si="1"/>
        <v>106</v>
      </c>
      <c r="B111" t="str">
        <f>IF(ISBLANK('List of Employees'!B136),"",'List of Employees'!B136)</f>
        <v>CAGUITLA ELSA A.</v>
      </c>
      <c r="C111" s="25" t="str">
        <f>VLOOKUP(Table3[[#This Row],[EMPLOYEE NAME]],Employees[[Employee Name]:[Office]],6)</f>
        <v>CASUAL</v>
      </c>
      <c r="I111" s="27">
        <f>SUM(Table3[[#This Row],['# SICK LEAVE]:['#OTHERS]])</f>
        <v>0</v>
      </c>
    </row>
    <row r="112" spans="1:9" ht="29.45" customHeight="1" x14ac:dyDescent="0.3">
      <c r="A112">
        <f t="shared" si="1"/>
        <v>107</v>
      </c>
      <c r="B112" t="str">
        <f>IF(ISBLANK('List of Employees'!B137),"",'List of Employees'!B137)</f>
        <v>CAGUITLA GEMINIANO M.</v>
      </c>
      <c r="C112" s="25" t="str">
        <f>VLOOKUP(Table3[[#This Row],[EMPLOYEE NAME]],Employees[[Employee Name]:[Office]],6)</f>
        <v>CASUAL</v>
      </c>
      <c r="I112" s="27">
        <f>SUM(Table3[[#This Row],['# SICK LEAVE]:['#OTHERS]])</f>
        <v>0</v>
      </c>
    </row>
    <row r="113" spans="1:9" ht="29.45" customHeight="1" x14ac:dyDescent="0.3">
      <c r="A113">
        <f t="shared" si="1"/>
        <v>108</v>
      </c>
      <c r="B113" t="str">
        <f>IF(ISBLANK('List of Employees'!B138),"",'List of Employees'!B138)</f>
        <v>CAJAS MINA H.</v>
      </c>
      <c r="C113" s="25" t="str">
        <f>VLOOKUP(Table3[[#This Row],[EMPLOYEE NAME]],Employees[[Employee Name]:[Office]],6)</f>
        <v>CASUAL</v>
      </c>
      <c r="I113" s="27">
        <f>SUM(Table3[[#This Row],['# SICK LEAVE]:['#OTHERS]])</f>
        <v>0</v>
      </c>
    </row>
    <row r="114" spans="1:9" ht="29.45" customHeight="1" x14ac:dyDescent="0.3">
      <c r="A114">
        <f t="shared" si="1"/>
        <v>109</v>
      </c>
      <c r="B114" t="str">
        <f>IF(ISBLANK('List of Employees'!B139),"",'List of Employees'!B139)</f>
        <v>CALANOG ALMA P.</v>
      </c>
      <c r="C114" s="25" t="str">
        <f>VLOOKUP(Table3[[#This Row],[EMPLOYEE NAME]],Employees[[Employee Name]:[Office]],6)</f>
        <v>REGULAR</v>
      </c>
      <c r="I114" s="27">
        <f>SUM(Table3[[#This Row],['# SICK LEAVE]:['#OTHERS]])</f>
        <v>0</v>
      </c>
    </row>
    <row r="115" spans="1:9" ht="29.45" customHeight="1" x14ac:dyDescent="0.3">
      <c r="A115">
        <f t="shared" si="1"/>
        <v>110</v>
      </c>
      <c r="B115" t="str">
        <f>IF(ISBLANK('List of Employees'!B140),"",'List of Employees'!B140)</f>
        <v>CALANOG EUGENE V.</v>
      </c>
      <c r="C115" s="25" t="str">
        <f>VLOOKUP(Table3[[#This Row],[EMPLOYEE NAME]],Employees[[Employee Name]:[Office]],6)</f>
        <v>REGULAR</v>
      </c>
      <c r="I115" s="27">
        <f>SUM(Table3[[#This Row],['# SICK LEAVE]:['#OTHERS]])</f>
        <v>0</v>
      </c>
    </row>
    <row r="116" spans="1:9" ht="29.45" customHeight="1" x14ac:dyDescent="0.3">
      <c r="A116">
        <f t="shared" si="1"/>
        <v>111</v>
      </c>
      <c r="B116" t="str">
        <f>IF(ISBLANK('List of Employees'!B141),"",'List of Employees'!B141)</f>
        <v>CAMERO PEDRITO C.</v>
      </c>
      <c r="C116" s="25" t="str">
        <f>VLOOKUP(Table3[[#This Row],[EMPLOYEE NAME]],Employees[[Employee Name]:[Office]],6)</f>
        <v>CASUAL</v>
      </c>
      <c r="I116" s="27">
        <f>SUM(Table3[[#This Row],['# SICK LEAVE]:['#OTHERS]])</f>
        <v>0</v>
      </c>
    </row>
    <row r="117" spans="1:9" ht="29.45" customHeight="1" x14ac:dyDescent="0.3">
      <c r="A117">
        <f t="shared" si="1"/>
        <v>112</v>
      </c>
      <c r="B117" t="str">
        <f>IF(ISBLANK('List of Employees'!B142),"",'List of Employees'!B142)</f>
        <v>CANDELARIA DANILO M.</v>
      </c>
      <c r="C117" s="25" t="str">
        <f>VLOOKUP(Table3[[#This Row],[EMPLOYEE NAME]],Employees[[Employee Name]:[Office]],6)</f>
        <v>REGULAR</v>
      </c>
      <c r="I117" s="27">
        <f>SUM(Table3[[#This Row],['# SICK LEAVE]:['#OTHERS]])</f>
        <v>0</v>
      </c>
    </row>
    <row r="118" spans="1:9" ht="29.45" customHeight="1" x14ac:dyDescent="0.3">
      <c r="A118">
        <f t="shared" si="1"/>
        <v>113</v>
      </c>
      <c r="B118" t="str">
        <f>IF(ISBLANK('List of Employees'!B145),"",'List of Employees'!B145)</f>
        <v>CARAAN ANNABELLE F.</v>
      </c>
      <c r="C118" s="25" t="str">
        <f>VLOOKUP(Table3[[#This Row],[EMPLOYEE NAME]],Employees[[Employee Name]:[Office]],6)</f>
        <v>REGULAR</v>
      </c>
      <c r="I118" s="27">
        <f>SUM(Table3[[#This Row],['# SICK LEAVE]:['#OTHERS]])</f>
        <v>0</v>
      </c>
    </row>
    <row r="119" spans="1:9" ht="29.45" customHeight="1" x14ac:dyDescent="0.3">
      <c r="A119">
        <f t="shared" si="1"/>
        <v>114</v>
      </c>
      <c r="B119" t="str">
        <f>IF(ISBLANK('List of Employees'!B146),"",'List of Employees'!B146)</f>
        <v>CARAAN FELIX M.</v>
      </c>
      <c r="C119" s="25" t="str">
        <f>VLOOKUP(Table3[[#This Row],[EMPLOYEE NAME]],Employees[[Employee Name]:[Office]],6)</f>
        <v>REGULAR</v>
      </c>
      <c r="I119" s="27">
        <f>SUM(Table3[[#This Row],['# SICK LEAVE]:['#OTHERS]])</f>
        <v>0</v>
      </c>
    </row>
    <row r="120" spans="1:9" ht="29.45" customHeight="1" x14ac:dyDescent="0.3">
      <c r="A120">
        <f t="shared" si="1"/>
        <v>115</v>
      </c>
      <c r="B120" t="str">
        <f>IF(ISBLANK('List of Employees'!B147),"",'List of Employees'!B147)</f>
        <v>CARAAN JOSEPHINE M.</v>
      </c>
      <c r="C120" s="25">
        <f>VLOOKUP(Table3[[#This Row],[EMPLOYEE NAME]],Employees[[Employee Name]:[Office]],6)</f>
        <v>0</v>
      </c>
      <c r="I120" s="27">
        <f>SUM(Table3[[#This Row],['# SICK LEAVE]:['#OTHERS]])</f>
        <v>0</v>
      </c>
    </row>
    <row r="121" spans="1:9" ht="29.45" customHeight="1" x14ac:dyDescent="0.3">
      <c r="A121">
        <f t="shared" si="1"/>
        <v>116</v>
      </c>
      <c r="B121" t="str">
        <f>IF(ISBLANK('List of Employees'!B148),"",'List of Employees'!B148)</f>
        <v>CARLITO ELENA M.</v>
      </c>
      <c r="C121" s="25" t="str">
        <f>VLOOKUP(Table3[[#This Row],[EMPLOYEE NAME]],Employees[[Employee Name]:[Office]],6)</f>
        <v>CASUAL</v>
      </c>
      <c r="I121" s="27">
        <f>SUM(Table3[[#This Row],['# SICK LEAVE]:['#OTHERS]])</f>
        <v>0</v>
      </c>
    </row>
    <row r="122" spans="1:9" ht="29.45" customHeight="1" x14ac:dyDescent="0.3">
      <c r="A122">
        <f t="shared" si="1"/>
        <v>117</v>
      </c>
      <c r="B122" t="str">
        <f>IF(ISBLANK('List of Employees'!B149),"",'List of Employees'!B149)</f>
        <v>CARMONA REMY M.</v>
      </c>
      <c r="C122" s="25" t="str">
        <f>VLOOKUP(Table3[[#This Row],[EMPLOYEE NAME]],Employees[[Employee Name]:[Office]],6)</f>
        <v>REGULAR</v>
      </c>
      <c r="I122" s="27">
        <f>SUM(Table3[[#This Row],['# SICK LEAVE]:['#OTHERS]])</f>
        <v>0</v>
      </c>
    </row>
    <row r="123" spans="1:9" ht="29.45" customHeight="1" x14ac:dyDescent="0.3">
      <c r="A123">
        <f t="shared" si="1"/>
        <v>118</v>
      </c>
      <c r="B123" t="str">
        <f>IF(ISBLANK('List of Employees'!B151),"",'List of Employees'!B151)</f>
        <v xml:space="preserve">CASTILLO ROBENSON  </v>
      </c>
      <c r="C123" s="25" t="str">
        <f>VLOOKUP(Table3[[#This Row],[EMPLOYEE NAME]],Employees[[Employee Name]:[Office]],6)</f>
        <v>CASUAL</v>
      </c>
      <c r="I123" s="27">
        <f>SUM(Table3[[#This Row],['# SICK LEAVE]:['#OTHERS]])</f>
        <v>0</v>
      </c>
    </row>
    <row r="124" spans="1:9" ht="29.45" customHeight="1" x14ac:dyDescent="0.3">
      <c r="A124">
        <f t="shared" si="1"/>
        <v>119</v>
      </c>
      <c r="B124" t="str">
        <f>IF(ISBLANK('List of Employees'!B152),"",'List of Employees'!B152)</f>
        <v>CASTRO VIVIAN A.</v>
      </c>
      <c r="C124" s="25" t="str">
        <f>VLOOKUP(Table3[[#This Row],[EMPLOYEE NAME]],Employees[[Employee Name]:[Office]],6)</f>
        <v>REGULAR</v>
      </c>
      <c r="I124" s="27">
        <f>SUM(Table3[[#This Row],['# SICK LEAVE]:['#OTHERS]])</f>
        <v>0</v>
      </c>
    </row>
    <row r="125" spans="1:9" ht="29.45" customHeight="1" x14ac:dyDescent="0.3">
      <c r="A125">
        <f t="shared" si="1"/>
        <v>120</v>
      </c>
      <c r="B125" t="str">
        <f>IF(ISBLANK('List of Employees'!B154),"",'List of Employees'!B154)</f>
        <v>CAUSAREN JOHN ROBERT C.</v>
      </c>
      <c r="C125" s="25">
        <f>VLOOKUP(Table3[[#This Row],[EMPLOYEE NAME]],Employees[[Employee Name]:[Office]],6)</f>
        <v>0</v>
      </c>
      <c r="I125" s="27">
        <f>SUM(Table3[[#This Row],['# SICK LEAVE]:['#OTHERS]])</f>
        <v>0</v>
      </c>
    </row>
    <row r="126" spans="1:9" ht="29.45" customHeight="1" x14ac:dyDescent="0.3">
      <c r="A126">
        <f t="shared" si="1"/>
        <v>121</v>
      </c>
      <c r="B126" t="str">
        <f>IF(ISBLANK('List of Employees'!B155),"",'List of Employees'!B155)</f>
        <v>CESICAR JOCHELLE JOAN S.</v>
      </c>
      <c r="C126" s="25" t="str">
        <f>VLOOKUP(Table3[[#This Row],[EMPLOYEE NAME]],Employees[[Employee Name]:[Office]],6)</f>
        <v>CASUAL</v>
      </c>
      <c r="I126" s="27">
        <f>SUM(Table3[[#This Row],['# SICK LEAVE]:['#OTHERS]])</f>
        <v>0</v>
      </c>
    </row>
    <row r="127" spans="1:9" ht="29.45" customHeight="1" x14ac:dyDescent="0.3">
      <c r="A127">
        <f t="shared" si="1"/>
        <v>122</v>
      </c>
      <c r="B127" t="str">
        <f>IF(ISBLANK('List of Employees'!B156),"",'List of Employees'!B156)</f>
        <v>CHACON ELISA G.</v>
      </c>
      <c r="C127" s="25" t="str">
        <f>VLOOKUP(Table3[[#This Row],[EMPLOYEE NAME]],Employees[[Employee Name]:[Office]],6)</f>
        <v>JOBCON</v>
      </c>
      <c r="I127" s="27">
        <f>SUM(Table3[[#This Row],['# SICK LEAVE]:['#OTHERS]])</f>
        <v>0</v>
      </c>
    </row>
    <row r="128" spans="1:9" ht="29.45" customHeight="1" x14ac:dyDescent="0.3">
      <c r="A128">
        <f t="shared" si="1"/>
        <v>123</v>
      </c>
      <c r="B128" t="str">
        <f>IF(ISBLANK('List of Employees'!B158),"",'List of Employees'!B158)</f>
        <v>COLETO ASHLEY M.</v>
      </c>
      <c r="C128" s="25" t="str">
        <f>VLOOKUP(Table3[[#This Row],[EMPLOYEE NAME]],Employees[[Employee Name]:[Office]],6)</f>
        <v>JOBCON</v>
      </c>
      <c r="I128" s="27">
        <f>SUM(Table3[[#This Row],['# SICK LEAVE]:['#OTHERS]])</f>
        <v>0</v>
      </c>
    </row>
    <row r="129" spans="1:9" ht="29.45" customHeight="1" x14ac:dyDescent="0.3">
      <c r="A129">
        <f t="shared" si="1"/>
        <v>124</v>
      </c>
      <c r="B129" t="str">
        <f>IF(ISBLANK('List of Employees'!B161),"",'List of Employees'!B161)</f>
        <v>CONSTANTE FLORAVILLA R.</v>
      </c>
      <c r="C129" s="25" t="str">
        <f>VLOOKUP(Table3[[#This Row],[EMPLOYEE NAME]],Employees[[Employee Name]:[Office]],6)</f>
        <v>REGULAR</v>
      </c>
      <c r="I129" s="27">
        <f>SUM(Table3[[#This Row],['# SICK LEAVE]:['#OTHERS]])</f>
        <v>0</v>
      </c>
    </row>
    <row r="130" spans="1:9" ht="29.45" customHeight="1" x14ac:dyDescent="0.3">
      <c r="A130">
        <f t="shared" si="1"/>
        <v>125</v>
      </c>
      <c r="B130" t="str">
        <f>IF(ISBLANK('List of Employees'!B162),"",'List of Employees'!B162)</f>
        <v>CONSTANTE HERBERT F.</v>
      </c>
      <c r="C130" s="25">
        <f>VLOOKUP(Table3[[#This Row],[EMPLOYEE NAME]],Employees[[Employee Name]:[Office]],6)</f>
        <v>0</v>
      </c>
      <c r="I130" s="27">
        <f>SUM(Table3[[#This Row],['# SICK LEAVE]:['#OTHERS]])</f>
        <v>0</v>
      </c>
    </row>
    <row r="131" spans="1:9" ht="29.45" customHeight="1" x14ac:dyDescent="0.3">
      <c r="A131">
        <f t="shared" si="1"/>
        <v>126</v>
      </c>
      <c r="B131" t="str">
        <f>IF(ISBLANK('List of Employees'!B163),"",'List of Employees'!B163)</f>
        <v>CONTEMPRATO JOHANES D.</v>
      </c>
      <c r="C131" s="25">
        <f>VLOOKUP(Table3[[#This Row],[EMPLOYEE NAME]],Employees[[Employee Name]:[Office]],6)</f>
        <v>0</v>
      </c>
      <c r="I131" s="27">
        <f>SUM(Table3[[#This Row],['# SICK LEAVE]:['#OTHERS]])</f>
        <v>0</v>
      </c>
    </row>
    <row r="132" spans="1:9" ht="29.45" customHeight="1" x14ac:dyDescent="0.3">
      <c r="A132">
        <f t="shared" si="1"/>
        <v>127</v>
      </c>
      <c r="B132" t="str">
        <f>IF(ISBLANK('List of Employees'!B164),"",'List of Employees'!B164)</f>
        <v>CONTRERAS ALEJANDRO M.</v>
      </c>
      <c r="C132" s="25" t="str">
        <f>VLOOKUP(Table3[[#This Row],[EMPLOYEE NAME]],Employees[[Employee Name]:[Office]],6)</f>
        <v>CASUAL</v>
      </c>
      <c r="I132" s="27">
        <f>SUM(Table3[[#This Row],['# SICK LEAVE]:['#OTHERS]])</f>
        <v>0</v>
      </c>
    </row>
    <row r="133" spans="1:9" ht="29.45" customHeight="1" x14ac:dyDescent="0.3">
      <c r="A133">
        <f t="shared" si="1"/>
        <v>128</v>
      </c>
      <c r="B133" t="str">
        <f>IF(ISBLANK('List of Employees'!B165),"",'List of Employees'!B165)</f>
        <v>CONTRERAS ALLAN B.</v>
      </c>
      <c r="C133" s="25" t="str">
        <f>VLOOKUP(Table3[[#This Row],[EMPLOYEE NAME]],Employees[[Employee Name]:[Office]],6)</f>
        <v>CASUAL</v>
      </c>
      <c r="I133" s="27">
        <f>SUM(Table3[[#This Row],['# SICK LEAVE]:['#OTHERS]])</f>
        <v>0</v>
      </c>
    </row>
    <row r="134" spans="1:9" ht="29.45" customHeight="1" x14ac:dyDescent="0.3">
      <c r="A134">
        <f t="shared" ref="A134:A197" si="2">IF(ISBLANK(B134),"",ROW(A129))</f>
        <v>129</v>
      </c>
      <c r="B134" t="str">
        <f>IF(ISBLANK('List of Employees'!B166),"",'List of Employees'!B166)</f>
        <v>CONTRERAS SARAH JANE P.</v>
      </c>
      <c r="C134" s="25" t="str">
        <f>VLOOKUP(Table3[[#This Row],[EMPLOYEE NAME]],Employees[[Employee Name]:[Office]],6)</f>
        <v>CASUAL</v>
      </c>
      <c r="I134" s="27">
        <f>SUM(Table3[[#This Row],['# SICK LEAVE]:['#OTHERS]])</f>
        <v>0</v>
      </c>
    </row>
    <row r="135" spans="1:9" ht="29.45" customHeight="1" x14ac:dyDescent="0.3">
      <c r="A135">
        <f t="shared" si="2"/>
        <v>130</v>
      </c>
      <c r="B135" t="str">
        <f>IF(ISBLANK('List of Employees'!B168),"",'List of Employees'!B168)</f>
        <v>CORTEZ CHERIELYN B.</v>
      </c>
      <c r="C135" s="25">
        <f>VLOOKUP(Table3[[#This Row],[EMPLOYEE NAME]],Employees[[Employee Name]:[Office]],6)</f>
        <v>0</v>
      </c>
      <c r="I135" s="27">
        <f>SUM(Table3[[#This Row],['# SICK LEAVE]:['#OTHERS]])</f>
        <v>0</v>
      </c>
    </row>
    <row r="136" spans="1:9" ht="29.45" customHeight="1" x14ac:dyDescent="0.3">
      <c r="A136">
        <f t="shared" si="2"/>
        <v>131</v>
      </c>
      <c r="B136" t="str">
        <f>IF(ISBLANK('List of Employees'!B169),"",'List of Employees'!B169)</f>
        <v>CORTEZ FIDELA B.</v>
      </c>
      <c r="C136" s="25" t="str">
        <f>VLOOKUP(Table3[[#This Row],[EMPLOYEE NAME]],Employees[[Employee Name]:[Office]],6)</f>
        <v>REGULAR</v>
      </c>
      <c r="I136" s="27">
        <f>SUM(Table3[[#This Row],['# SICK LEAVE]:['#OTHERS]])</f>
        <v>0</v>
      </c>
    </row>
    <row r="137" spans="1:9" ht="29.45" customHeight="1" x14ac:dyDescent="0.3">
      <c r="A137">
        <f t="shared" si="2"/>
        <v>132</v>
      </c>
      <c r="B137" t="str">
        <f>IF(ISBLANK('List of Employees'!B170),"",'List of Employees'!B170)</f>
        <v>CORTEZ MARCOS NOEL A.</v>
      </c>
      <c r="C137" s="25" t="str">
        <f>VLOOKUP(Table3[[#This Row],[EMPLOYEE NAME]],Employees[[Employee Name]:[Office]],6)</f>
        <v>REGULAR</v>
      </c>
      <c r="I137" s="27">
        <f>SUM(Table3[[#This Row],['# SICK LEAVE]:['#OTHERS]])</f>
        <v>0</v>
      </c>
    </row>
    <row r="138" spans="1:9" ht="29.45" customHeight="1" x14ac:dyDescent="0.3">
      <c r="A138">
        <f t="shared" si="2"/>
        <v>133</v>
      </c>
      <c r="B138" t="str">
        <f>IF(ISBLANK('List of Employees'!B171),"",'List of Employees'!B171)</f>
        <v>CORTEZ NERIFE H.</v>
      </c>
      <c r="C138" s="25" t="str">
        <f>VLOOKUP(Table3[[#This Row],[EMPLOYEE NAME]],Employees[[Employee Name]:[Office]],6)</f>
        <v>REGULAR</v>
      </c>
      <c r="I138" s="27">
        <f>SUM(Table3[[#This Row],['# SICK LEAVE]:['#OTHERS]])</f>
        <v>0</v>
      </c>
    </row>
    <row r="139" spans="1:9" ht="29.45" customHeight="1" x14ac:dyDescent="0.3">
      <c r="A139">
        <f t="shared" si="2"/>
        <v>134</v>
      </c>
      <c r="B139" t="str">
        <f>IF(ISBLANK('List of Employees'!B172),"",'List of Employees'!B172)</f>
        <v>COSA PAOLA GRACE P.</v>
      </c>
      <c r="C139" s="25" t="str">
        <f>VLOOKUP(Table3[[#This Row],[EMPLOYEE NAME]],Employees[[Employee Name]:[Office]],6)</f>
        <v>CASUAL</v>
      </c>
      <c r="I139" s="27">
        <f>SUM(Table3[[#This Row],['# SICK LEAVE]:['#OTHERS]])</f>
        <v>0</v>
      </c>
    </row>
    <row r="140" spans="1:9" ht="29.45" customHeight="1" x14ac:dyDescent="0.3">
      <c r="A140">
        <f t="shared" si="2"/>
        <v>135</v>
      </c>
      <c r="B140" t="str">
        <f>IF(ISBLANK('List of Employees'!B173),"",'List of Employees'!B173)</f>
        <v xml:space="preserve">COSINO RIMWELL  </v>
      </c>
      <c r="C140" s="25" t="str">
        <f>VLOOKUP(Table3[[#This Row],[EMPLOYEE NAME]],Employees[[Employee Name]:[Office]],6)</f>
        <v>CASUAL</v>
      </c>
      <c r="I140" s="27">
        <f>SUM(Table3[[#This Row],['# SICK LEAVE]:['#OTHERS]])</f>
        <v>0</v>
      </c>
    </row>
    <row r="141" spans="1:9" ht="29.45" customHeight="1" x14ac:dyDescent="0.3">
      <c r="A141">
        <f t="shared" si="2"/>
        <v>136</v>
      </c>
      <c r="B141" t="str">
        <f>IF(ISBLANK('List of Employees'!B174),"",'List of Employees'!B174)</f>
        <v>COSME CORAZON O.</v>
      </c>
      <c r="C141" s="25" t="str">
        <f>VLOOKUP(Table3[[#This Row],[EMPLOYEE NAME]],Employees[[Employee Name]:[Office]],6)</f>
        <v>CASUAL</v>
      </c>
      <c r="I141" s="27">
        <f>SUM(Table3[[#This Row],['# SICK LEAVE]:['#OTHERS]])</f>
        <v>0</v>
      </c>
    </row>
    <row r="142" spans="1:9" ht="29.45" customHeight="1" x14ac:dyDescent="0.3">
      <c r="A142">
        <f t="shared" si="2"/>
        <v>137</v>
      </c>
      <c r="B142" t="str">
        <f>IF(ISBLANK('List of Employees'!B175),"",'List of Employees'!B175)</f>
        <v>COSME MA VICTORIA M.</v>
      </c>
      <c r="C142" s="25" t="str">
        <f>VLOOKUP(Table3[[#This Row],[EMPLOYEE NAME]],Employees[[Employee Name]:[Office]],6)</f>
        <v>REGULAR</v>
      </c>
      <c r="I142" s="27">
        <f>SUM(Table3[[#This Row],['# SICK LEAVE]:['#OTHERS]])</f>
        <v>0</v>
      </c>
    </row>
    <row r="143" spans="1:9" ht="29.45" customHeight="1" x14ac:dyDescent="0.3">
      <c r="A143">
        <f t="shared" si="2"/>
        <v>138</v>
      </c>
      <c r="B143" t="str">
        <f>IF(ISBLANK('List of Employees'!B176),"",'List of Employees'!B176)</f>
        <v>COSTANTE  SYLVIA C.</v>
      </c>
      <c r="C143" s="25" t="str">
        <f>VLOOKUP(Table3[[#This Row],[EMPLOYEE NAME]],Employees[[Employee Name]:[Office]],6)</f>
        <v>REGULAR</v>
      </c>
      <c r="I143" s="27">
        <f>SUM(Table3[[#This Row],['# SICK LEAVE]:['#OTHERS]])</f>
        <v>0</v>
      </c>
    </row>
    <row r="144" spans="1:9" ht="29.45" customHeight="1" x14ac:dyDescent="0.3">
      <c r="A144">
        <f t="shared" si="2"/>
        <v>139</v>
      </c>
      <c r="B144" t="str">
        <f>IF(ISBLANK('List of Employees'!B177),"",'List of Employees'!B177)</f>
        <v>COSTANTE HERBERT F.</v>
      </c>
      <c r="C144" s="25" t="str">
        <f>VLOOKUP(Table3[[#This Row],[EMPLOYEE NAME]],Employees[[Employee Name]:[Office]],6)</f>
        <v>JOBCON</v>
      </c>
      <c r="I144" s="27">
        <f>SUM(Table3[[#This Row],['# SICK LEAVE]:['#OTHERS]])</f>
        <v>0</v>
      </c>
    </row>
    <row r="145" spans="1:9" ht="29.45" customHeight="1" x14ac:dyDescent="0.3">
      <c r="A145">
        <f t="shared" si="2"/>
        <v>140</v>
      </c>
      <c r="B145" t="str">
        <f>IF(ISBLANK('List of Employees'!B178),"",'List of Employees'!B178)</f>
        <v>COTONER NELIA C.</v>
      </c>
      <c r="C145" s="25" t="str">
        <f>VLOOKUP(Table3[[#This Row],[EMPLOYEE NAME]],Employees[[Employee Name]:[Office]],6)</f>
        <v>REGULAR</v>
      </c>
      <c r="I145" s="27">
        <f>SUM(Table3[[#This Row],['# SICK LEAVE]:['#OTHERS]])</f>
        <v>0</v>
      </c>
    </row>
    <row r="146" spans="1:9" ht="29.45" customHeight="1" x14ac:dyDescent="0.3">
      <c r="A146">
        <f t="shared" si="2"/>
        <v>141</v>
      </c>
      <c r="B146" t="str">
        <f>IF(ISBLANK('List of Employees'!B179),"",'List of Employees'!B179)</f>
        <v>CREUS SAMUEL A.</v>
      </c>
      <c r="C146" s="25">
        <f>VLOOKUP(Table3[[#This Row],[EMPLOYEE NAME]],Employees[[Employee Name]:[Office]],6)</f>
        <v>0</v>
      </c>
      <c r="I146" s="27">
        <f>SUM(Table3[[#This Row],['# SICK LEAVE]:['#OTHERS]])</f>
        <v>0</v>
      </c>
    </row>
    <row r="147" spans="1:9" ht="29.45" customHeight="1" x14ac:dyDescent="0.3">
      <c r="A147">
        <f t="shared" si="2"/>
        <v>142</v>
      </c>
      <c r="B147" t="str">
        <f>IF(ISBLANK('List of Employees'!B180),"",'List of Employees'!B180)</f>
        <v>CRIZALDO THELMA U.</v>
      </c>
      <c r="C147" s="25" t="str">
        <f>VLOOKUP(Table3[[#This Row],[EMPLOYEE NAME]],Employees[[Employee Name]:[Office]],6)</f>
        <v>REGULAR</v>
      </c>
      <c r="I147" s="27">
        <f>SUM(Table3[[#This Row],['# SICK LEAVE]:['#OTHERS]])</f>
        <v>0</v>
      </c>
    </row>
    <row r="148" spans="1:9" ht="29.45" customHeight="1" x14ac:dyDescent="0.3">
      <c r="A148">
        <f t="shared" si="2"/>
        <v>143</v>
      </c>
      <c r="B148" t="str">
        <f>IF(ISBLANK('List of Employees'!B181),"",'List of Employees'!B181)</f>
        <v>CROOX VALERIE R.</v>
      </c>
      <c r="C148" s="25" t="str">
        <f>VLOOKUP(Table3[[#This Row],[EMPLOYEE NAME]],Employees[[Employee Name]:[Office]],6)</f>
        <v>CASUAL</v>
      </c>
      <c r="I148" s="27">
        <f>SUM(Table3[[#This Row],['# SICK LEAVE]:['#OTHERS]])</f>
        <v>0</v>
      </c>
    </row>
    <row r="149" spans="1:9" ht="29.45" customHeight="1" x14ac:dyDescent="0.3">
      <c r="A149">
        <f t="shared" si="2"/>
        <v>144</v>
      </c>
      <c r="B149" t="str">
        <f>IF(ISBLANK('List of Employees'!B182),"",'List of Employees'!B182)</f>
        <v>CRUZADA MAGDALENA A.</v>
      </c>
      <c r="C149" s="25" t="str">
        <f>VLOOKUP(Table3[[#This Row],[EMPLOYEE NAME]],Employees[[Employee Name]:[Office]],6)</f>
        <v>REGULAR</v>
      </c>
      <c r="I149" s="27">
        <f>SUM(Table3[[#This Row],['# SICK LEAVE]:['#OTHERS]])</f>
        <v>0</v>
      </c>
    </row>
    <row r="150" spans="1:9" ht="29.45" customHeight="1" x14ac:dyDescent="0.3">
      <c r="A150">
        <f t="shared" si="2"/>
        <v>145</v>
      </c>
      <c r="B150" t="str">
        <f>IF(ISBLANK('List of Employees'!B183),"",'List of Employees'!B183)</f>
        <v>CUENO FLOR M.</v>
      </c>
      <c r="C150" s="25" t="str">
        <f>VLOOKUP(Table3[[#This Row],[EMPLOYEE NAME]],Employees[[Employee Name]:[Office]],6)</f>
        <v>CASUAL</v>
      </c>
      <c r="I150" s="27">
        <f>SUM(Table3[[#This Row],['# SICK LEAVE]:['#OTHERS]])</f>
        <v>0</v>
      </c>
    </row>
    <row r="151" spans="1:9" ht="29.45" customHeight="1" x14ac:dyDescent="0.3">
      <c r="A151">
        <f t="shared" si="2"/>
        <v>146</v>
      </c>
      <c r="B151" t="str">
        <f>IF(ISBLANK('List of Employees'!B184),"",'List of Employees'!B184)</f>
        <v>CUIZON DAYLIN M.</v>
      </c>
      <c r="C151" s="25" t="str">
        <f>VLOOKUP(Table3[[#This Row],[EMPLOYEE NAME]],Employees[[Employee Name]:[Office]],6)</f>
        <v>CASUAL</v>
      </c>
      <c r="I151" s="27">
        <f>SUM(Table3[[#This Row],['# SICK LEAVE]:['#OTHERS]])</f>
        <v>0</v>
      </c>
    </row>
    <row r="152" spans="1:9" ht="29.45" customHeight="1" x14ac:dyDescent="0.3">
      <c r="A152">
        <f t="shared" si="2"/>
        <v>147</v>
      </c>
      <c r="B152" t="str">
        <f>IF(ISBLANK('List of Employees'!B186),"",'List of Employees'!B186)</f>
        <v>DAÑO ALMA R.</v>
      </c>
      <c r="C152" s="25" t="str">
        <f>VLOOKUP(Table3[[#This Row],[EMPLOYEE NAME]],Employees[[Employee Name]:[Office]],6)</f>
        <v>REGULAR</v>
      </c>
      <c r="I152" s="27">
        <f>SUM(Table3[[#This Row],['# SICK LEAVE]:['#OTHERS]])</f>
        <v>0</v>
      </c>
    </row>
    <row r="153" spans="1:9" ht="29.45" customHeight="1" x14ac:dyDescent="0.3">
      <c r="A153">
        <f t="shared" si="2"/>
        <v>148</v>
      </c>
      <c r="B153" t="str">
        <f>IF(ISBLANK('List of Employees'!B187),"",'List of Employees'!B187)</f>
        <v>DATU SHIRLEY G.</v>
      </c>
      <c r="C153" s="25" t="str">
        <f>VLOOKUP(Table3[[#This Row],[EMPLOYEE NAME]],Employees[[Employee Name]:[Office]],6)</f>
        <v>CASUAL</v>
      </c>
      <c r="I153" s="27">
        <f>SUM(Table3[[#This Row],['# SICK LEAVE]:['#OTHERS]])</f>
        <v>0</v>
      </c>
    </row>
    <row r="154" spans="1:9" ht="29.45" customHeight="1" x14ac:dyDescent="0.3">
      <c r="A154">
        <f t="shared" si="2"/>
        <v>149</v>
      </c>
      <c r="B154" t="str">
        <f>IF(ISBLANK('List of Employees'!B188),"",'List of Employees'!B188)</f>
        <v>DAVID MELANIE D.</v>
      </c>
      <c r="C154" s="25" t="str">
        <f>VLOOKUP(Table3[[#This Row],[EMPLOYEE NAME]],Employees[[Employee Name]:[Office]],6)</f>
        <v>CASUAL</v>
      </c>
      <c r="I154" s="27">
        <f>SUM(Table3[[#This Row],['# SICK LEAVE]:['#OTHERS]])</f>
        <v>0</v>
      </c>
    </row>
    <row r="155" spans="1:9" ht="29.45" customHeight="1" x14ac:dyDescent="0.3">
      <c r="A155">
        <f t="shared" si="2"/>
        <v>150</v>
      </c>
      <c r="B155" t="str">
        <f>IF(ISBLANK('List of Employees'!B191),"",'List of Employees'!B191)</f>
        <v>DE CASTRO  CHRISTINE JEAN D.</v>
      </c>
      <c r="C155" s="25" t="str">
        <f>VLOOKUP(Table3[[#This Row],[EMPLOYEE NAME]],Employees[[Employee Name]:[Office]],6)</f>
        <v>CASUAL</v>
      </c>
      <c r="I155" s="27">
        <f>SUM(Table3[[#This Row],['# SICK LEAVE]:['#OTHERS]])</f>
        <v>0</v>
      </c>
    </row>
    <row r="156" spans="1:9" ht="29.45" customHeight="1" x14ac:dyDescent="0.3">
      <c r="A156">
        <f t="shared" si="2"/>
        <v>151</v>
      </c>
      <c r="B156" t="str">
        <f>IF(ISBLANK('List of Employees'!B194),"",'List of Employees'!B194)</f>
        <v>DE CASTRO JUANITA M.</v>
      </c>
      <c r="C156" s="25" t="str">
        <f>VLOOKUP(Table3[[#This Row],[EMPLOYEE NAME]],Employees[[Employee Name]:[Office]],6)</f>
        <v>REGULAR</v>
      </c>
      <c r="I156" s="27">
        <f>SUM(Table3[[#This Row],['# SICK LEAVE]:['#OTHERS]])</f>
        <v>0</v>
      </c>
    </row>
    <row r="157" spans="1:9" ht="29.45" customHeight="1" x14ac:dyDescent="0.3">
      <c r="A157">
        <f t="shared" si="2"/>
        <v>152</v>
      </c>
      <c r="B157" t="str">
        <f>IF(ISBLANK('List of Employees'!B195),"",'List of Employees'!B195)</f>
        <v>DE CASTRO MARYLEN A.</v>
      </c>
      <c r="C157" s="25">
        <f>VLOOKUP(Table3[[#This Row],[EMPLOYEE NAME]],Employees[[Employee Name]:[Office]],6)</f>
        <v>0</v>
      </c>
      <c r="I157" s="27">
        <f>SUM(Table3[[#This Row],['# SICK LEAVE]:['#OTHERS]])</f>
        <v>0</v>
      </c>
    </row>
    <row r="158" spans="1:9" ht="29.45" customHeight="1" x14ac:dyDescent="0.3">
      <c r="A158">
        <f t="shared" si="2"/>
        <v>153</v>
      </c>
      <c r="B158" t="str">
        <f>IF(ISBLANK('List of Employees'!B197),"",'List of Employees'!B197)</f>
        <v>DE GRANO LIUSA R.</v>
      </c>
      <c r="C158" s="25" t="str">
        <f>VLOOKUP(Table3[[#This Row],[EMPLOYEE NAME]],Employees[[Employee Name]:[Office]],6)</f>
        <v>REGULAR</v>
      </c>
      <c r="I158" s="27">
        <f>SUM(Table3[[#This Row],['# SICK LEAVE]:['#OTHERS]])</f>
        <v>0</v>
      </c>
    </row>
    <row r="159" spans="1:9" ht="29.45" customHeight="1" x14ac:dyDescent="0.3">
      <c r="A159">
        <f t="shared" si="2"/>
        <v>154</v>
      </c>
      <c r="B159" t="str">
        <f>IF(ISBLANK('List of Employees'!B198),"",'List of Employees'!B198)</f>
        <v>DE GRANO MA. ERLINDA F.</v>
      </c>
      <c r="C159" s="25" t="str">
        <f>VLOOKUP(Table3[[#This Row],[EMPLOYEE NAME]],Employees[[Employee Name]:[Office]],6)</f>
        <v>REGULAR</v>
      </c>
      <c r="I159" s="27">
        <f>SUM(Table3[[#This Row],['# SICK LEAVE]:['#OTHERS]])</f>
        <v>0</v>
      </c>
    </row>
    <row r="160" spans="1:9" ht="29.45" customHeight="1" x14ac:dyDescent="0.3">
      <c r="A160">
        <f t="shared" si="2"/>
        <v>155</v>
      </c>
      <c r="B160" t="str">
        <f>IF(ISBLANK('List of Employees'!B199),"",'List of Employees'!B199)</f>
        <v>DE GUIA MARIVIC B.</v>
      </c>
      <c r="C160" s="25" t="str">
        <f>VLOOKUP(Table3[[#This Row],[EMPLOYEE NAME]],Employees[[Employee Name]:[Office]],6)</f>
        <v>JOBCON</v>
      </c>
      <c r="I160" s="27">
        <f>SUM(Table3[[#This Row],['# SICK LEAVE]:['#OTHERS]])</f>
        <v>0</v>
      </c>
    </row>
    <row r="161" spans="1:9" ht="29.45" customHeight="1" x14ac:dyDescent="0.3">
      <c r="A161">
        <f t="shared" si="2"/>
        <v>156</v>
      </c>
      <c r="B161" t="str">
        <f>IF(ISBLANK('List of Employees'!B200),"",'List of Employees'!B200)</f>
        <v xml:space="preserve">DE GUZMAN CLEMENTE  </v>
      </c>
      <c r="C161" s="25" t="str">
        <f>VLOOKUP(Table3[[#This Row],[EMPLOYEE NAME]],Employees[[Employee Name]:[Office]],6)</f>
        <v>CASUAL</v>
      </c>
      <c r="I161" s="27">
        <f>SUM(Table3[[#This Row],['# SICK LEAVE]:['#OTHERS]])</f>
        <v>0</v>
      </c>
    </row>
    <row r="162" spans="1:9" ht="29.45" customHeight="1" x14ac:dyDescent="0.3">
      <c r="A162">
        <f t="shared" si="2"/>
        <v>157</v>
      </c>
      <c r="B162" t="str">
        <f>IF(ISBLANK('List of Employees'!B201),"",'List of Employees'!B201)</f>
        <v>DE GUZMAN RONALD ANDREW G.</v>
      </c>
      <c r="C162" s="25" t="str">
        <f>VLOOKUP(Table3[[#This Row],[EMPLOYEE NAME]],Employees[[Employee Name]:[Office]],6)</f>
        <v>REGULAR</v>
      </c>
      <c r="I162" s="27">
        <f>SUM(Table3[[#This Row],['# SICK LEAVE]:['#OTHERS]])</f>
        <v>0</v>
      </c>
    </row>
    <row r="163" spans="1:9" ht="29.45" customHeight="1" x14ac:dyDescent="0.3">
      <c r="A163">
        <f t="shared" si="2"/>
        <v>158</v>
      </c>
      <c r="B163" t="str">
        <f>IF(ISBLANK('List of Employees'!B202),"",'List of Employees'!B202)</f>
        <v>DE LARA GRACE L.</v>
      </c>
      <c r="C163" s="25" t="str">
        <f>VLOOKUP(Table3[[#This Row],[EMPLOYEE NAME]],Employees[[Employee Name]:[Office]],6)</f>
        <v>CASUAL</v>
      </c>
      <c r="I163" s="27">
        <f>SUM(Table3[[#This Row],['# SICK LEAVE]:['#OTHERS]])</f>
        <v>0</v>
      </c>
    </row>
    <row r="164" spans="1:9" ht="29.45" customHeight="1" x14ac:dyDescent="0.3">
      <c r="A164">
        <f t="shared" si="2"/>
        <v>159</v>
      </c>
      <c r="B164" t="str">
        <f>IF(ISBLANK('List of Employees'!B203),"",'List of Employees'!B203)</f>
        <v>DE LEON ANALITA B.</v>
      </c>
      <c r="C164" s="25" t="str">
        <f>VLOOKUP(Table3[[#This Row],[EMPLOYEE NAME]],Employees[[Employee Name]:[Office]],6)</f>
        <v>CASUAL</v>
      </c>
      <c r="I164" s="27">
        <f>SUM(Table3[[#This Row],['# SICK LEAVE]:['#OTHERS]])</f>
        <v>0</v>
      </c>
    </row>
    <row r="165" spans="1:9" ht="29.45" customHeight="1" x14ac:dyDescent="0.3">
      <c r="A165">
        <f t="shared" si="2"/>
        <v>160</v>
      </c>
      <c r="B165" t="str">
        <f>IF(ISBLANK('List of Employees'!B204),"",'List of Employees'!B204)</f>
        <v xml:space="preserve">DE LUNA ERNESTO  </v>
      </c>
      <c r="C165" s="25" t="str">
        <f>VLOOKUP(Table3[[#This Row],[EMPLOYEE NAME]],Employees[[Employee Name]:[Office]],6)</f>
        <v>REGULAR</v>
      </c>
      <c r="I165" s="27">
        <f>SUM(Table3[[#This Row],['# SICK LEAVE]:['#OTHERS]])</f>
        <v>0</v>
      </c>
    </row>
    <row r="166" spans="1:9" ht="29.45" customHeight="1" x14ac:dyDescent="0.3">
      <c r="A166">
        <f t="shared" si="2"/>
        <v>161</v>
      </c>
      <c r="B166" t="str">
        <f>IF(ISBLANK('List of Employees'!B205),"",'List of Employees'!B205)</f>
        <v>DE OCAMPO ALMA A.</v>
      </c>
      <c r="C166" s="25" t="str">
        <f>VLOOKUP(Table3[[#This Row],[EMPLOYEE NAME]],Employees[[Employee Name]:[Office]],6)</f>
        <v>REGULAR</v>
      </c>
      <c r="I166" s="27">
        <f>SUM(Table3[[#This Row],['# SICK LEAVE]:['#OTHERS]])</f>
        <v>0</v>
      </c>
    </row>
    <row r="167" spans="1:9" ht="29.45" customHeight="1" x14ac:dyDescent="0.3">
      <c r="A167">
        <f t="shared" si="2"/>
        <v>162</v>
      </c>
      <c r="B167" t="str">
        <f>IF(ISBLANK('List of Employees'!B206),"",'List of Employees'!B206)</f>
        <v>DE OCAMPO MA. ELENA D.</v>
      </c>
      <c r="C167" s="25" t="str">
        <f>VLOOKUP(Table3[[#This Row],[EMPLOYEE NAME]],Employees[[Employee Name]:[Office]],6)</f>
        <v>REGULAR</v>
      </c>
      <c r="I167" s="27">
        <f>SUM(Table3[[#This Row],['# SICK LEAVE]:['#OTHERS]])</f>
        <v>0</v>
      </c>
    </row>
    <row r="168" spans="1:9" ht="29.45" customHeight="1" x14ac:dyDescent="0.3">
      <c r="A168">
        <f t="shared" si="2"/>
        <v>163</v>
      </c>
      <c r="B168" t="str">
        <f>IF(ISBLANK('List of Employees'!B207),"",'List of Employees'!B207)</f>
        <v>DE OCAMPO MARISSA B.</v>
      </c>
      <c r="C168" s="25" t="str">
        <f>VLOOKUP(Table3[[#This Row],[EMPLOYEE NAME]],Employees[[Employee Name]:[Office]],6)</f>
        <v>REGULAR</v>
      </c>
      <c r="I168" s="27">
        <f>SUM(Table3[[#This Row],['# SICK LEAVE]:['#OTHERS]])</f>
        <v>0</v>
      </c>
    </row>
    <row r="169" spans="1:9" ht="29.45" customHeight="1" x14ac:dyDescent="0.3">
      <c r="A169">
        <f t="shared" si="2"/>
        <v>164</v>
      </c>
      <c r="B169" t="str">
        <f>IF(ISBLANK('List of Employees'!B209),"",'List of Employees'!B209)</f>
        <v>DE SAGUN NOLI E.</v>
      </c>
      <c r="C169" s="25">
        <f>VLOOKUP(Table3[[#This Row],[EMPLOYEE NAME]],Employees[[Employee Name]:[Office]],6)</f>
        <v>0</v>
      </c>
      <c r="I169" s="27">
        <f>SUM(Table3[[#This Row],['# SICK LEAVE]:['#OTHERS]])</f>
        <v>0</v>
      </c>
    </row>
    <row r="170" spans="1:9" ht="29.45" customHeight="1" x14ac:dyDescent="0.3">
      <c r="A170">
        <f t="shared" si="2"/>
        <v>165</v>
      </c>
      <c r="B170" t="str">
        <f>IF(ISBLANK('List of Employees'!B211),"",'List of Employees'!B211)</f>
        <v>DE VILLA JAYVEE U.</v>
      </c>
      <c r="C170" s="25" t="str">
        <f>VLOOKUP(Table3[[#This Row],[EMPLOYEE NAME]],Employees[[Employee Name]:[Office]],6)</f>
        <v>REGULAR</v>
      </c>
      <c r="I170" s="27">
        <f>SUM(Table3[[#This Row],['# SICK LEAVE]:['#OTHERS]])</f>
        <v>0</v>
      </c>
    </row>
    <row r="171" spans="1:9" ht="29.45" customHeight="1" x14ac:dyDescent="0.3">
      <c r="A171">
        <f t="shared" si="2"/>
        <v>166</v>
      </c>
      <c r="B171" t="str">
        <f>IF(ISBLANK('List of Employees'!B214),"",'List of Employees'!B214)</f>
        <v>DEL MUNDO ESTER B.</v>
      </c>
      <c r="C171" s="25" t="str">
        <f>VLOOKUP(Table3[[#This Row],[EMPLOYEE NAME]],Employees[[Employee Name]:[Office]],6)</f>
        <v>REGULAR</v>
      </c>
      <c r="I171" s="27">
        <f>SUM(Table3[[#This Row],['# SICK LEAVE]:['#OTHERS]])</f>
        <v>0</v>
      </c>
    </row>
    <row r="172" spans="1:9" ht="29.45" customHeight="1" x14ac:dyDescent="0.3">
      <c r="A172">
        <f t="shared" si="2"/>
        <v>167</v>
      </c>
      <c r="B172" t="str">
        <f>IF(ISBLANK('List of Employees'!B215),"",'List of Employees'!B215)</f>
        <v>DEL MUNDO HERMOGENES C.</v>
      </c>
      <c r="C172" s="25" t="str">
        <f>VLOOKUP(Table3[[#This Row],[EMPLOYEE NAME]],Employees[[Employee Name]:[Office]],6)</f>
        <v>REGULAR</v>
      </c>
      <c r="I172" s="27">
        <f>SUM(Table3[[#This Row],['# SICK LEAVE]:['#OTHERS]])</f>
        <v>0</v>
      </c>
    </row>
    <row r="173" spans="1:9" ht="29.45" customHeight="1" x14ac:dyDescent="0.3">
      <c r="A173">
        <f t="shared" si="2"/>
        <v>168</v>
      </c>
      <c r="B173" t="str">
        <f>IF(ISBLANK('List of Employees'!B216),"",'List of Employees'!B216)</f>
        <v>DEL MUNDO JONAS B.</v>
      </c>
      <c r="C173" s="25" t="str">
        <f>VLOOKUP(Table3[[#This Row],[EMPLOYEE NAME]],Employees[[Employee Name]:[Office]],6)</f>
        <v>CASUAL</v>
      </c>
      <c r="I173" s="27">
        <f>SUM(Table3[[#This Row],['# SICK LEAVE]:['#OTHERS]])</f>
        <v>0</v>
      </c>
    </row>
    <row r="174" spans="1:9" ht="29.45" customHeight="1" x14ac:dyDescent="0.3">
      <c r="A174">
        <f t="shared" si="2"/>
        <v>169</v>
      </c>
      <c r="B174" t="str">
        <f>IF(ISBLANK('List of Employees'!B217),"",'List of Employees'!B217)</f>
        <v>DEL MUNDO ROSALLE A.</v>
      </c>
      <c r="C174" s="25" t="str">
        <f>VLOOKUP(Table3[[#This Row],[EMPLOYEE NAME]],Employees[[Employee Name]:[Office]],6)</f>
        <v>REGULAR</v>
      </c>
      <c r="I174" s="27">
        <f>SUM(Table3[[#This Row],['# SICK LEAVE]:['#OTHERS]])</f>
        <v>0</v>
      </c>
    </row>
    <row r="175" spans="1:9" ht="29.45" customHeight="1" x14ac:dyDescent="0.3">
      <c r="A175">
        <f t="shared" si="2"/>
        <v>170</v>
      </c>
      <c r="B175" t="str">
        <f>IF(ISBLANK('List of Employees'!B218),"",'List of Employees'!B218)</f>
        <v>DELA CRUZ CHARITO A.</v>
      </c>
      <c r="C175" s="25" t="str">
        <f>VLOOKUP(Table3[[#This Row],[EMPLOYEE NAME]],Employees[[Employee Name]:[Office]],6)</f>
        <v>CASUAL</v>
      </c>
      <c r="I175" s="27">
        <f>SUM(Table3[[#This Row],['# SICK LEAVE]:['#OTHERS]])</f>
        <v>0</v>
      </c>
    </row>
    <row r="176" spans="1:9" ht="29.45" customHeight="1" x14ac:dyDescent="0.3">
      <c r="A176">
        <f t="shared" si="2"/>
        <v>171</v>
      </c>
      <c r="B176" t="str">
        <f>IF(ISBLANK('List of Employees'!B220),"",'List of Employees'!B220)</f>
        <v>DELA CRUZ SHEILA G.</v>
      </c>
      <c r="C176" s="25" t="str">
        <f>VLOOKUP(Table3[[#This Row],[EMPLOYEE NAME]],Employees[[Employee Name]:[Office]],6)</f>
        <v>REGULAR</v>
      </c>
      <c r="I176" s="27">
        <f>SUM(Table3[[#This Row],['# SICK LEAVE]:['#OTHERS]])</f>
        <v>0</v>
      </c>
    </row>
    <row r="177" spans="1:9" ht="29.45" customHeight="1" x14ac:dyDescent="0.3">
      <c r="A177">
        <f t="shared" si="2"/>
        <v>172</v>
      </c>
      <c r="B177" t="str">
        <f>IF(ISBLANK('List of Employees'!B221),"",'List of Employees'!B221)</f>
        <v>DELA GRACIA MA. CECILIA P.</v>
      </c>
      <c r="C177" s="25" t="str">
        <f>VLOOKUP(Table3[[#This Row],[EMPLOYEE NAME]],Employees[[Employee Name]:[Office]],6)</f>
        <v>REGULAR</v>
      </c>
      <c r="I177" s="27">
        <f>SUM(Table3[[#This Row],['# SICK LEAVE]:['#OTHERS]])</f>
        <v>0</v>
      </c>
    </row>
    <row r="178" spans="1:9" ht="29.45" customHeight="1" x14ac:dyDescent="0.3">
      <c r="A178">
        <f t="shared" si="2"/>
        <v>173</v>
      </c>
      <c r="B178" t="str">
        <f>IF(ISBLANK('List of Employees'!B222),"",'List of Employees'!B222)</f>
        <v>DELA PEÑA ALFREDO C.</v>
      </c>
      <c r="C178" s="25" t="str">
        <f>VLOOKUP(Table3[[#This Row],[EMPLOYEE NAME]],Employees[[Employee Name]:[Office]],6)</f>
        <v>REGULAR</v>
      </c>
      <c r="I178" s="27">
        <f>SUM(Table3[[#This Row],['# SICK LEAVE]:['#OTHERS]])</f>
        <v>0</v>
      </c>
    </row>
    <row r="179" spans="1:9" ht="29.45" customHeight="1" x14ac:dyDescent="0.3">
      <c r="A179">
        <f t="shared" si="2"/>
        <v>174</v>
      </c>
      <c r="B179" t="str">
        <f>IF(ISBLANK('List of Employees'!B223),"",'List of Employees'!B223)</f>
        <v>DELFINO NINA C.</v>
      </c>
      <c r="C179" s="25" t="str">
        <f>VLOOKUP(Table3[[#This Row],[EMPLOYEE NAME]],Employees[[Employee Name]:[Office]],6)</f>
        <v>REGULAR</v>
      </c>
      <c r="I179" s="27">
        <f>SUM(Table3[[#This Row],['# SICK LEAVE]:['#OTHERS]])</f>
        <v>0</v>
      </c>
    </row>
    <row r="180" spans="1:9" ht="29.45" customHeight="1" x14ac:dyDescent="0.3">
      <c r="A180">
        <f t="shared" si="2"/>
        <v>175</v>
      </c>
      <c r="B180" t="str">
        <f>IF(ISBLANK('List of Employees'!B224),"",'List of Employees'!B224)</f>
        <v xml:space="preserve">DELMUNDO JONAS  </v>
      </c>
      <c r="C180" s="25">
        <f>VLOOKUP(Table3[[#This Row],[EMPLOYEE NAME]],Employees[[Employee Name]:[Office]],6)</f>
        <v>0</v>
      </c>
      <c r="I180" s="27">
        <f>SUM(Table3[[#This Row],['# SICK LEAVE]:['#OTHERS]])</f>
        <v>0</v>
      </c>
    </row>
    <row r="181" spans="1:9" ht="29.45" customHeight="1" x14ac:dyDescent="0.3">
      <c r="A181">
        <f t="shared" si="2"/>
        <v>176</v>
      </c>
      <c r="B181" t="str">
        <f>IF(ISBLANK('List of Employees'!B226),"",'List of Employees'!B226)</f>
        <v>DERLA APOLONIO JR D.</v>
      </c>
      <c r="C181" s="25" t="str">
        <f>VLOOKUP(Table3[[#This Row],[EMPLOYEE NAME]],Employees[[Employee Name]:[Office]],6)</f>
        <v>CASUAL</v>
      </c>
      <c r="I181" s="27">
        <f>SUM(Table3[[#This Row],['# SICK LEAVE]:['#OTHERS]])</f>
        <v>0</v>
      </c>
    </row>
    <row r="182" spans="1:9" ht="29.45" customHeight="1" x14ac:dyDescent="0.3">
      <c r="A182">
        <f t="shared" si="2"/>
        <v>177</v>
      </c>
      <c r="B182" t="str">
        <f>IF(ISBLANK('List of Employees'!B227),"",'List of Employees'!B227)</f>
        <v>DERLA ARTHUR D.</v>
      </c>
      <c r="C182" s="25" t="str">
        <f>VLOOKUP(Table3[[#This Row],[EMPLOYEE NAME]],Employees[[Employee Name]:[Office]],6)</f>
        <v>CASUAL</v>
      </c>
      <c r="I182" s="27">
        <f>SUM(Table3[[#This Row],['# SICK LEAVE]:['#OTHERS]])</f>
        <v>0</v>
      </c>
    </row>
    <row r="183" spans="1:9" ht="29.45" customHeight="1" x14ac:dyDescent="0.3">
      <c r="A183">
        <f t="shared" si="2"/>
        <v>178</v>
      </c>
      <c r="B183" t="str">
        <f>IF(ISBLANK('List of Employees'!B228),"",'List of Employees'!B228)</f>
        <v>DESEPEDA ADELAIDA R.</v>
      </c>
      <c r="C183" s="25">
        <f>VLOOKUP(Table3[[#This Row],[EMPLOYEE NAME]],Employees[[Employee Name]:[Office]],6)</f>
        <v>0</v>
      </c>
      <c r="I183" s="27">
        <f>SUM(Table3[[#This Row],['# SICK LEAVE]:['#OTHERS]])</f>
        <v>0</v>
      </c>
    </row>
    <row r="184" spans="1:9" ht="29.45" customHeight="1" x14ac:dyDescent="0.3">
      <c r="A184">
        <f t="shared" si="2"/>
        <v>179</v>
      </c>
      <c r="B184" t="str">
        <f>IF(ISBLANK('List of Employees'!B229),"",'List of Employees'!B229)</f>
        <v>DESINGAŃO PURIFICACION A.</v>
      </c>
      <c r="C184" s="25" t="str">
        <f>VLOOKUP(Table3[[#This Row],[EMPLOYEE NAME]],Employees[[Employee Name]:[Office]],6)</f>
        <v>CASUAL</v>
      </c>
      <c r="I184" s="27">
        <f>SUM(Table3[[#This Row],['# SICK LEAVE]:['#OTHERS]])</f>
        <v>0</v>
      </c>
    </row>
    <row r="185" spans="1:9" ht="29.45" customHeight="1" x14ac:dyDescent="0.3">
      <c r="A185">
        <f t="shared" si="2"/>
        <v>180</v>
      </c>
      <c r="B185" t="str">
        <f>IF(ISBLANK('List of Employees'!B230),"",'List of Employees'!B230)</f>
        <v xml:space="preserve">DESIPEDA ALDWIN  </v>
      </c>
      <c r="C185" s="25">
        <f>VLOOKUP(Table3[[#This Row],[EMPLOYEE NAME]],Employees[[Employee Name]:[Office]],6)</f>
        <v>0</v>
      </c>
      <c r="I185" s="27">
        <f>SUM(Table3[[#This Row],['# SICK LEAVE]:['#OTHERS]])</f>
        <v>0</v>
      </c>
    </row>
    <row r="186" spans="1:9" ht="29.45" customHeight="1" x14ac:dyDescent="0.3">
      <c r="A186">
        <f t="shared" si="2"/>
        <v>181</v>
      </c>
      <c r="B186" t="str">
        <f>IF(ISBLANK('List of Employees'!B231),"",'List of Employees'!B231)</f>
        <v>DESIPEDA MACARIA P.</v>
      </c>
      <c r="C186" s="25" t="str">
        <f>VLOOKUP(Table3[[#This Row],[EMPLOYEE NAME]],Employees[[Employee Name]:[Office]],6)</f>
        <v>CASUAL</v>
      </c>
      <c r="I186" s="27">
        <f>SUM(Table3[[#This Row],['# SICK LEAVE]:['#OTHERS]])</f>
        <v>0</v>
      </c>
    </row>
    <row r="187" spans="1:9" ht="29.45" customHeight="1" x14ac:dyDescent="0.3">
      <c r="A187">
        <f t="shared" si="2"/>
        <v>182</v>
      </c>
      <c r="B187" t="str">
        <f>IF(ISBLANK('List of Employees'!B232),"",'List of Employees'!B232)</f>
        <v>DEVILLA ALICE P.</v>
      </c>
      <c r="C187" s="25">
        <f>VLOOKUP(Table3[[#This Row],[EMPLOYEE NAME]],Employees[[Employee Name]:[Office]],6)</f>
        <v>0</v>
      </c>
      <c r="I187" s="27">
        <f>SUM(Table3[[#This Row],['# SICK LEAVE]:['#OTHERS]])</f>
        <v>0</v>
      </c>
    </row>
    <row r="188" spans="1:9" ht="29.45" customHeight="1" x14ac:dyDescent="0.3">
      <c r="A188">
        <f t="shared" si="2"/>
        <v>183</v>
      </c>
      <c r="B188" t="str">
        <f>IF(ISBLANK('List of Employees'!B233),"",'List of Employees'!B233)</f>
        <v>DIAZ CAROLINA P.</v>
      </c>
      <c r="C188" s="25" t="str">
        <f>VLOOKUP(Table3[[#This Row],[EMPLOYEE NAME]],Employees[[Employee Name]:[Office]],6)</f>
        <v>CASUAL</v>
      </c>
      <c r="I188" s="27">
        <f>SUM(Table3[[#This Row],['# SICK LEAVE]:['#OTHERS]])</f>
        <v>0</v>
      </c>
    </row>
    <row r="189" spans="1:9" ht="29.45"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5" customHeight="1" x14ac:dyDescent="0.3">
      <c r="A190">
        <f t="shared" si="2"/>
        <v>185</v>
      </c>
      <c r="B190" t="str">
        <f>IF(ISBLANK('List of Employees'!B234),"",'List of Employees'!B234)</f>
        <v xml:space="preserve">DIGNO DANILO  </v>
      </c>
      <c r="C190" s="25" t="str">
        <f>VLOOKUP(Table3[[#This Row],[EMPLOYEE NAME]],Employees[[Employee Name]:[Office]],6)</f>
        <v>CASUAL</v>
      </c>
      <c r="I190" s="27">
        <f>SUM(Table3[[#This Row],['# SICK LEAVE]:['#OTHERS]])</f>
        <v>0</v>
      </c>
    </row>
    <row r="191" spans="1:9" ht="29.45" customHeight="1" x14ac:dyDescent="0.3">
      <c r="A191">
        <f t="shared" si="2"/>
        <v>186</v>
      </c>
      <c r="B191" t="str">
        <f>IF(ISBLANK('List of Employees'!B237),"",'List of Employees'!B237)</f>
        <v>DIGO VIRGILIO M.</v>
      </c>
      <c r="C191" s="25">
        <f>VLOOKUP(Table3[[#This Row],[EMPLOYEE NAME]],Employees[[Employee Name]:[Office]],6)</f>
        <v>0</v>
      </c>
      <c r="I191" s="27">
        <f>SUM(Table3[[#This Row],['# SICK LEAVE]:['#OTHERS]])</f>
        <v>0</v>
      </c>
    </row>
    <row r="192" spans="1:9" ht="29.45" customHeight="1" x14ac:dyDescent="0.3">
      <c r="A192">
        <f t="shared" si="2"/>
        <v>187</v>
      </c>
      <c r="B192" t="str">
        <f>IF(ISBLANK('List of Employees'!B238),"",'List of Employees'!B238)</f>
        <v>DILIDILI AIREEN M.</v>
      </c>
      <c r="C192" s="25" t="str">
        <f>VLOOKUP(Table3[[#This Row],[EMPLOYEE NAME]],Employees[[Employee Name]:[Office]],6)</f>
        <v>CASUAL</v>
      </c>
      <c r="I192" s="27">
        <f>SUM(Table3[[#This Row],['# SICK LEAVE]:['#OTHERS]])</f>
        <v>0</v>
      </c>
    </row>
    <row r="193" spans="1:9" ht="29.45" customHeight="1" x14ac:dyDescent="0.3">
      <c r="A193">
        <f t="shared" si="2"/>
        <v>188</v>
      </c>
      <c r="B193" t="str">
        <f>IF(ISBLANK('List of Employees'!B239),"",'List of Employees'!B239)</f>
        <v>DIMAANO LEOVIGILDA A.</v>
      </c>
      <c r="C193" s="25" t="str">
        <f>VLOOKUP(Table3[[#This Row],[EMPLOYEE NAME]],Employees[[Employee Name]:[Office]],6)</f>
        <v>CASUAL</v>
      </c>
      <c r="I193" s="27">
        <f>SUM(Table3[[#This Row],['# SICK LEAVE]:['#OTHERS]])</f>
        <v>0</v>
      </c>
    </row>
    <row r="194" spans="1:9" ht="29.45" customHeight="1" x14ac:dyDescent="0.3">
      <c r="A194">
        <f t="shared" si="2"/>
        <v>189</v>
      </c>
      <c r="B194" t="str">
        <f>IF(ISBLANK('List of Employees'!B240),"",'List of Employees'!B240)</f>
        <v>DIMAILIG ARLYN R.</v>
      </c>
      <c r="C194" s="25" t="str">
        <f>VLOOKUP(Table3[[#This Row],[EMPLOYEE NAME]],Employees[[Employee Name]:[Office]],6)</f>
        <v>CASUAL</v>
      </c>
      <c r="I194" s="27">
        <f>SUM(Table3[[#This Row],['# SICK LEAVE]:['#OTHERS]])</f>
        <v>0</v>
      </c>
    </row>
    <row r="195" spans="1:9" ht="29.45" customHeight="1" x14ac:dyDescent="0.3">
      <c r="A195">
        <f t="shared" si="2"/>
        <v>190</v>
      </c>
      <c r="B195" t="str">
        <f>IF(ISBLANK('List of Employees'!B241),"",'List of Employees'!B241)</f>
        <v>DIMAPILIS ALFREDO C.</v>
      </c>
      <c r="C195" s="25" t="str">
        <f>VLOOKUP(Table3[[#This Row],[EMPLOYEE NAME]],Employees[[Employee Name]:[Office]],6)</f>
        <v>REGULAR</v>
      </c>
      <c r="I195" s="27">
        <f>SUM(Table3[[#This Row],['# SICK LEAVE]:['#OTHERS]])</f>
        <v>0</v>
      </c>
    </row>
    <row r="196" spans="1:9" ht="29.45" customHeight="1" x14ac:dyDescent="0.3">
      <c r="A196">
        <f t="shared" si="2"/>
        <v>191</v>
      </c>
      <c r="B196" t="str">
        <f>IF(ISBLANK('List of Employees'!B242),"",'List of Employees'!B242)</f>
        <v>DIMAPILIS ANTHONY A.</v>
      </c>
      <c r="C196" s="25" t="str">
        <f>VLOOKUP(Table3[[#This Row],[EMPLOYEE NAME]],Employees[[Employee Name]:[Office]],6)</f>
        <v>REGULAR</v>
      </c>
      <c r="I196" s="27">
        <f>SUM(Table3[[#This Row],['# SICK LEAVE]:['#OTHERS]])</f>
        <v>0</v>
      </c>
    </row>
    <row r="197" spans="1:9" ht="29.45" customHeight="1" x14ac:dyDescent="0.3">
      <c r="A197">
        <f t="shared" si="2"/>
        <v>192</v>
      </c>
      <c r="B197" t="str">
        <f>IF(ISBLANK('List of Employees'!B243),"",'List of Employees'!B243)</f>
        <v>DIMAPILIS ARIEL M.</v>
      </c>
      <c r="C197" s="25" t="str">
        <f>VLOOKUP(Table3[[#This Row],[EMPLOYEE NAME]],Employees[[Employee Name]:[Office]],6)</f>
        <v>REGULAR</v>
      </c>
      <c r="I197" s="27">
        <f>SUM(Table3[[#This Row],['# SICK LEAVE]:['#OTHERS]])</f>
        <v>0</v>
      </c>
    </row>
    <row r="198" spans="1:9" ht="29.45"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5" customHeight="1" x14ac:dyDescent="0.3">
      <c r="A199">
        <f t="shared" si="3"/>
        <v>194</v>
      </c>
      <c r="B199" t="str">
        <f>IF(ISBLANK('List of Employees'!B244),"",'List of Employees'!B244)</f>
        <v>DIMAPILIS DENNIS C.</v>
      </c>
      <c r="C199" s="25" t="str">
        <f>VLOOKUP(Table3[[#This Row],[EMPLOYEE NAME]],Employees[[Employee Name]:[Office]],6)</f>
        <v>REGULAR</v>
      </c>
      <c r="I199" s="27">
        <f>SUM(Table3[[#This Row],['# SICK LEAVE]:['#OTHERS]])</f>
        <v>0</v>
      </c>
    </row>
    <row r="200" spans="1:9" ht="29.45" customHeight="1" x14ac:dyDescent="0.3">
      <c r="A200">
        <f t="shared" si="3"/>
        <v>195</v>
      </c>
      <c r="B200" t="str">
        <f>IF(ISBLANK('List of Employees'!B245),"",'List of Employees'!B245)</f>
        <v>DIMAPILIS ELIZABETH A.</v>
      </c>
      <c r="C200" s="25" t="str">
        <f>VLOOKUP(Table3[[#This Row],[EMPLOYEE NAME]],Employees[[Employee Name]:[Office]],6)</f>
        <v>REGULAR</v>
      </c>
      <c r="I200" s="27">
        <f>SUM(Table3[[#This Row],['# SICK LEAVE]:['#OTHERS]])</f>
        <v>0</v>
      </c>
    </row>
    <row r="201" spans="1:9" ht="29.45"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5" customHeight="1" x14ac:dyDescent="0.3">
      <c r="A202">
        <f t="shared" si="3"/>
        <v>197</v>
      </c>
      <c r="B202" t="str">
        <f>IF(ISBLANK('List of Employees'!B246),"",'List of Employees'!B246)</f>
        <v>DIMAPILIS ELVIRA S.</v>
      </c>
      <c r="C202" s="25" t="str">
        <f>VLOOKUP(Table3[[#This Row],[EMPLOYEE NAME]],Employees[[Employee Name]:[Office]],6)</f>
        <v>REGULAR</v>
      </c>
      <c r="I202" s="27">
        <f>SUM(Table3[[#This Row],['# SICK LEAVE]:['#OTHERS]])</f>
        <v>0</v>
      </c>
    </row>
    <row r="203" spans="1:9" ht="29.45" customHeight="1" x14ac:dyDescent="0.3">
      <c r="A203">
        <f t="shared" si="3"/>
        <v>198</v>
      </c>
      <c r="B203" t="str">
        <f>IF(ISBLANK('List of Employees'!B247),"",'List of Employees'!B247)</f>
        <v>DIMAPILIS JONNA T.</v>
      </c>
      <c r="C203" s="25" t="str">
        <f>VLOOKUP(Table3[[#This Row],[EMPLOYEE NAME]],Employees[[Employee Name]:[Office]],6)</f>
        <v>REGULAR</v>
      </c>
      <c r="I203" s="27">
        <f>SUM(Table3[[#This Row],['# SICK LEAVE]:['#OTHERS]])</f>
        <v>0</v>
      </c>
    </row>
    <row r="204" spans="1:9" ht="29.45" customHeight="1" x14ac:dyDescent="0.3">
      <c r="A204">
        <f t="shared" si="3"/>
        <v>199</v>
      </c>
      <c r="B204" t="str">
        <f>IF(ISBLANK('List of Employees'!B248),"",'List of Employees'!B248)</f>
        <v>DIMAPILIS JOSEPHINE P.</v>
      </c>
      <c r="C204" s="25" t="str">
        <f>VLOOKUP(Table3[[#This Row],[EMPLOYEE NAME]],Employees[[Employee Name]:[Office]],6)</f>
        <v>REGULAR</v>
      </c>
      <c r="I204" s="27">
        <f>SUM(Table3[[#This Row],['# SICK LEAVE]:['#OTHERS]])</f>
        <v>0</v>
      </c>
    </row>
    <row r="205" spans="1:9" ht="29.45" customHeight="1" x14ac:dyDescent="0.3">
      <c r="A205">
        <f t="shared" si="3"/>
        <v>200</v>
      </c>
      <c r="B205" t="str">
        <f>IF(ISBLANK('List of Employees'!B249),"",'List of Employees'!B249)</f>
        <v>DIMAPILIS MA. TRINIDAD S.</v>
      </c>
      <c r="C205" s="25" t="str">
        <f>VLOOKUP(Table3[[#This Row],[EMPLOYEE NAME]],Employees[[Employee Name]:[Office]],6)</f>
        <v>REGULAR</v>
      </c>
      <c r="I205" s="27">
        <f>SUM(Table3[[#This Row],['# SICK LEAVE]:['#OTHERS]])</f>
        <v>0</v>
      </c>
    </row>
    <row r="206" spans="1:9" ht="29.45" customHeight="1" x14ac:dyDescent="0.3">
      <c r="A206">
        <f t="shared" si="3"/>
        <v>201</v>
      </c>
      <c r="B206" t="str">
        <f>IF(ISBLANK('List of Employees'!B250),"",'List of Employees'!B250)</f>
        <v>DIMAPILIS VILMA T.</v>
      </c>
      <c r="C206" s="25" t="str">
        <f>VLOOKUP(Table3[[#This Row],[EMPLOYEE NAME]],Employees[[Employee Name]:[Office]],6)</f>
        <v>REGULAR</v>
      </c>
      <c r="I206" s="27">
        <f>SUM(Table3[[#This Row],['# SICK LEAVE]:['#OTHERS]])</f>
        <v>0</v>
      </c>
    </row>
    <row r="207" spans="1:9" ht="29.45" customHeight="1" x14ac:dyDescent="0.3">
      <c r="A207">
        <f t="shared" si="3"/>
        <v>202</v>
      </c>
      <c r="B207" t="str">
        <f>IF(ISBLANK('List of Employees'!B251),"",'List of Employees'!B251)</f>
        <v>DIMAPILIS VINCE BENEDICT R.</v>
      </c>
      <c r="C207" s="25" t="str">
        <f>VLOOKUP(Table3[[#This Row],[EMPLOYEE NAME]],Employees[[Employee Name]:[Office]],6)</f>
        <v>JOBCON</v>
      </c>
      <c r="I207" s="27">
        <f>SUM(Table3[[#This Row],['# SICK LEAVE]:['#OTHERS]])</f>
        <v>0</v>
      </c>
    </row>
    <row r="208" spans="1:9" ht="29.45" customHeight="1" x14ac:dyDescent="0.3">
      <c r="A208">
        <f t="shared" si="3"/>
        <v>203</v>
      </c>
      <c r="B208" t="str">
        <f>IF(ISBLANK('List of Employees'!B252),"",'List of Employees'!B252)</f>
        <v>DIMARANAN ANNA P.</v>
      </c>
      <c r="C208" s="25" t="str">
        <f>VLOOKUP(Table3[[#This Row],[EMPLOYEE NAME]],Employees[[Employee Name]:[Office]],6)</f>
        <v>JOBCON</v>
      </c>
      <c r="I208" s="27">
        <f>SUM(Table3[[#This Row],['# SICK LEAVE]:['#OTHERS]])</f>
        <v>0</v>
      </c>
    </row>
    <row r="209" spans="1:9" ht="29.45" customHeight="1" x14ac:dyDescent="0.3">
      <c r="A209">
        <f t="shared" si="3"/>
        <v>204</v>
      </c>
      <c r="B209" t="str">
        <f>IF(ISBLANK('List of Employees'!B253),"",'List of Employees'!B253)</f>
        <v>DIMARANAN GREGORIA C.</v>
      </c>
      <c r="C209" s="25" t="str">
        <f>VLOOKUP(Table3[[#This Row],[EMPLOYEE NAME]],Employees[[Employee Name]:[Office]],6)</f>
        <v>REGULAR</v>
      </c>
      <c r="I209" s="27">
        <f>SUM(Table3[[#This Row],['# SICK LEAVE]:['#OTHERS]])</f>
        <v>0</v>
      </c>
    </row>
    <row r="210" spans="1:9" ht="29.45" customHeight="1" x14ac:dyDescent="0.3">
      <c r="A210">
        <f t="shared" si="3"/>
        <v>205</v>
      </c>
      <c r="B210" t="str">
        <f>IF(ISBLANK('List of Employees'!B255),"",'List of Employees'!B255)</f>
        <v>DIMARANAN JOEL M.</v>
      </c>
      <c r="C210" s="25" t="str">
        <f>VLOOKUP(Table3[[#This Row],[EMPLOYEE NAME]],Employees[[Employee Name]:[Office]],6)</f>
        <v>REGULAR</v>
      </c>
      <c r="I210" s="27">
        <f>SUM(Table3[[#This Row],['# SICK LEAVE]:['#OTHERS]])</f>
        <v>0</v>
      </c>
    </row>
    <row r="211" spans="1:9" ht="29.45" customHeight="1" x14ac:dyDescent="0.3">
      <c r="A211">
        <f t="shared" si="3"/>
        <v>206</v>
      </c>
      <c r="B211" t="str">
        <f>IF(ISBLANK('List of Employees'!B256),"",'List of Employees'!B256)</f>
        <v>DIMARANAN KHRISSELLE E.</v>
      </c>
      <c r="C211" s="25" t="str">
        <f>VLOOKUP(Table3[[#This Row],[EMPLOYEE NAME]],Employees[[Employee Name]:[Office]],6)</f>
        <v>REGULAR</v>
      </c>
      <c r="I211" s="27">
        <f>SUM(Table3[[#This Row],['# SICK LEAVE]:['#OTHERS]])</f>
        <v>0</v>
      </c>
    </row>
    <row r="212" spans="1:9" ht="29.45" customHeight="1" x14ac:dyDescent="0.3">
      <c r="A212">
        <f t="shared" si="3"/>
        <v>207</v>
      </c>
      <c r="B212" t="str">
        <f>IF(ISBLANK('List of Employees'!B257),"",'List of Employees'!B257)</f>
        <v>DIMARANAN PERPETUA F.</v>
      </c>
      <c r="C212" s="25" t="str">
        <f>VLOOKUP(Table3[[#This Row],[EMPLOYEE NAME]],Employees[[Employee Name]:[Office]],6)</f>
        <v>REGULAR</v>
      </c>
      <c r="I212" s="27">
        <f>SUM(Table3[[#This Row],['# SICK LEAVE]:['#OTHERS]])</f>
        <v>0</v>
      </c>
    </row>
    <row r="213" spans="1:9" ht="29.45" customHeight="1" x14ac:dyDescent="0.3">
      <c r="A213">
        <f t="shared" si="3"/>
        <v>208</v>
      </c>
      <c r="B213" t="str">
        <f>IF(ISBLANK('List of Employees'!B259),"",'List of Employees'!B259)</f>
        <v>DIMARANAN REYNALDO R.</v>
      </c>
      <c r="C213" s="25" t="str">
        <f>VLOOKUP(Table3[[#This Row],[EMPLOYEE NAME]],Employees[[Employee Name]:[Office]],6)</f>
        <v>REGULAR</v>
      </c>
      <c r="I213" s="27">
        <f>SUM(Table3[[#This Row],['# SICK LEAVE]:['#OTHERS]])</f>
        <v>0</v>
      </c>
    </row>
    <row r="214" spans="1:9" ht="29.45" customHeight="1" x14ac:dyDescent="0.3">
      <c r="A214">
        <f t="shared" si="3"/>
        <v>209</v>
      </c>
      <c r="B214" t="str">
        <f>IF(ISBLANK('List of Employees'!B260),"",'List of Employees'!B260)</f>
        <v>DIMARANAN RODORA G.</v>
      </c>
      <c r="C214" s="25" t="str">
        <f>VLOOKUP(Table3[[#This Row],[EMPLOYEE NAME]],Employees[[Employee Name]:[Office]],6)</f>
        <v>REGULAR</v>
      </c>
      <c r="I214" s="27">
        <f>SUM(Table3[[#This Row],['# SICK LEAVE]:['#OTHERS]])</f>
        <v>0</v>
      </c>
    </row>
    <row r="215" spans="1:9" ht="29.45" customHeight="1" x14ac:dyDescent="0.3">
      <c r="A215">
        <f t="shared" si="3"/>
        <v>210</v>
      </c>
      <c r="B215" t="str">
        <f>IF(ISBLANK('List of Employees'!B261),"",'List of Employees'!B261)</f>
        <v xml:space="preserve">DISEPEDA ALDWIN  </v>
      </c>
      <c r="C215" s="25">
        <f>VLOOKUP(Table3[[#This Row],[EMPLOYEE NAME]],Employees[[Employee Name]:[Office]],6)</f>
        <v>0</v>
      </c>
      <c r="I215" s="27">
        <f>SUM(Table3[[#This Row],['# SICK LEAVE]:['#OTHERS]])</f>
        <v>0</v>
      </c>
    </row>
    <row r="216" spans="1:9" ht="29.45" customHeight="1" x14ac:dyDescent="0.3">
      <c r="A216">
        <f t="shared" si="3"/>
        <v>211</v>
      </c>
      <c r="B216" t="str">
        <f>IF(ISBLANK('List of Employees'!B262),"",'List of Employees'!B262)</f>
        <v>DISEPEDA MACARIA P.</v>
      </c>
      <c r="C216" s="25" t="str">
        <f>VLOOKUP(Table3[[#This Row],[EMPLOYEE NAME]],Employees[[Employee Name]:[Office]],6)</f>
        <v>CASUAL</v>
      </c>
      <c r="I216" s="27">
        <f>SUM(Table3[[#This Row],['# SICK LEAVE]:['#OTHERS]])</f>
        <v>0</v>
      </c>
    </row>
    <row r="217" spans="1:9" ht="29.45" customHeight="1" x14ac:dyDescent="0.3">
      <c r="A217">
        <f t="shared" si="3"/>
        <v>212</v>
      </c>
      <c r="B217" t="str">
        <f>IF(ISBLANK('List of Employees'!B263),"",'List of Employees'!B263)</f>
        <v xml:space="preserve">DISEPEDA ROMELITO  </v>
      </c>
      <c r="C217" s="25" t="str">
        <f>VLOOKUP(Table3[[#This Row],[EMPLOYEE NAME]],Employees[[Employee Name]:[Office]],6)</f>
        <v>REGULAR</v>
      </c>
      <c r="I217" s="27">
        <f>SUM(Table3[[#This Row],['# SICK LEAVE]:['#OTHERS]])</f>
        <v>0</v>
      </c>
    </row>
    <row r="218" spans="1:9" ht="29.45" customHeight="1" x14ac:dyDescent="0.3">
      <c r="A218">
        <f t="shared" si="3"/>
        <v>213</v>
      </c>
      <c r="B218" t="str">
        <f>IF(ISBLANK('List of Employees'!B264),"",'List of Employees'!B264)</f>
        <v xml:space="preserve">DOCTORA ZENAIDA  </v>
      </c>
      <c r="C218" s="25" t="str">
        <f>VLOOKUP(Table3[[#This Row],[EMPLOYEE NAME]],Employees[[Employee Name]:[Office]],6)</f>
        <v>REGULAR</v>
      </c>
      <c r="I218" s="27">
        <f>SUM(Table3[[#This Row],['# SICK LEAVE]:['#OTHERS]])</f>
        <v>0</v>
      </c>
    </row>
    <row r="219" spans="1:9" ht="29.45" customHeight="1" x14ac:dyDescent="0.3">
      <c r="A219">
        <f t="shared" si="3"/>
        <v>214</v>
      </c>
      <c r="B219" t="str">
        <f>IF(ISBLANK('List of Employees'!B265),"",'List of Employees'!B265)</f>
        <v>DOGELIO CHRISTIAN B.</v>
      </c>
      <c r="C219" s="25" t="str">
        <f>VLOOKUP(Table3[[#This Row],[EMPLOYEE NAME]],Employees[[Employee Name]:[Office]],6)</f>
        <v>CASUAL</v>
      </c>
      <c r="I219" s="27">
        <f>SUM(Table3[[#This Row],['# SICK LEAVE]:['#OTHERS]])</f>
        <v>0</v>
      </c>
    </row>
    <row r="220" spans="1:9" ht="29.45" customHeight="1" x14ac:dyDescent="0.3">
      <c r="A220">
        <f t="shared" si="3"/>
        <v>215</v>
      </c>
      <c r="B220" t="str">
        <f>IF(ISBLANK('List of Employees'!B266),"",'List of Employees'!B266)</f>
        <v>DOGELIO DANNA MARIZ V.</v>
      </c>
      <c r="C220" s="25">
        <f>VLOOKUP(Table3[[#This Row],[EMPLOYEE NAME]],Employees[[Employee Name]:[Office]],6)</f>
        <v>0</v>
      </c>
      <c r="I220" s="27">
        <f>SUM(Table3[[#This Row],['# SICK LEAVE]:['#OTHERS]])</f>
        <v>0</v>
      </c>
    </row>
    <row r="221" spans="1:9" ht="29.45" customHeight="1" x14ac:dyDescent="0.3">
      <c r="A221">
        <f t="shared" si="3"/>
        <v>216</v>
      </c>
      <c r="B221" t="str">
        <f>IF(ISBLANK('List of Employees'!B269),"",'List of Employees'!B269)</f>
        <v>DOGNIDON MARLYN P.</v>
      </c>
      <c r="C221" s="25" t="str">
        <f>VLOOKUP(Table3[[#This Row],[EMPLOYEE NAME]],Employees[[Employee Name]:[Office]],6)</f>
        <v>REGULAR</v>
      </c>
      <c r="I221" s="27">
        <f>SUM(Table3[[#This Row],['# SICK LEAVE]:['#OTHERS]])</f>
        <v>0</v>
      </c>
    </row>
    <row r="222" spans="1:9" ht="29.45" customHeight="1" x14ac:dyDescent="0.3">
      <c r="A222">
        <f t="shared" si="3"/>
        <v>217</v>
      </c>
      <c r="B222" t="str">
        <f>IF(ISBLANK('List of Employees'!B270),"",'List of Employees'!B270)</f>
        <v>DOLOT JESUS JR. D.</v>
      </c>
      <c r="C222" s="25" t="str">
        <f>VLOOKUP(Table3[[#This Row],[EMPLOYEE NAME]],Employees[[Employee Name]:[Office]],6)</f>
        <v>REGULAR</v>
      </c>
      <c r="I222" s="27">
        <f>SUM(Table3[[#This Row],['# SICK LEAVE]:['#OTHERS]])</f>
        <v>0</v>
      </c>
    </row>
    <row r="223" spans="1:9" ht="29.45" customHeight="1" x14ac:dyDescent="0.3">
      <c r="A223">
        <f t="shared" si="3"/>
        <v>218</v>
      </c>
      <c r="B223" t="str">
        <f>IF(ISBLANK('List of Employees'!B272),"",'List of Employees'!B272)</f>
        <v>DORADO JULAIDA M.</v>
      </c>
      <c r="C223" s="25">
        <f>VLOOKUP(Table3[[#This Row],[EMPLOYEE NAME]],Employees[[Employee Name]:[Office]],6)</f>
        <v>0</v>
      </c>
      <c r="I223" s="27">
        <f>SUM(Table3[[#This Row],['# SICK LEAVE]:['#OTHERS]])</f>
        <v>0</v>
      </c>
    </row>
    <row r="224" spans="1:9" ht="29.45" customHeight="1" x14ac:dyDescent="0.3">
      <c r="A224">
        <f t="shared" si="3"/>
        <v>219</v>
      </c>
      <c r="B224" t="str">
        <f>IF(ISBLANK('List of Employees'!B274),"",'List of Employees'!B274)</f>
        <v>EGASAN DELIA J.</v>
      </c>
      <c r="C224" s="25" t="str">
        <f>VLOOKUP(Table3[[#This Row],[EMPLOYEE NAME]],Employees[[Employee Name]:[Office]],6)</f>
        <v>REGULAR</v>
      </c>
      <c r="I224" s="27">
        <f>SUM(Table3[[#This Row],['# SICK LEAVE]:['#OTHERS]])</f>
        <v>0</v>
      </c>
    </row>
    <row r="225" spans="1:9" ht="29.45" customHeight="1" x14ac:dyDescent="0.3">
      <c r="A225">
        <f t="shared" si="3"/>
        <v>220</v>
      </c>
      <c r="B225" t="str">
        <f>IF(ISBLANK('List of Employees'!B275),"",'List of Employees'!B275)</f>
        <v>EMELO MARXIANE T.</v>
      </c>
      <c r="C225" s="25" t="str">
        <f>VLOOKUP(Table3[[#This Row],[EMPLOYEE NAME]],Employees[[Employee Name]:[Office]],6)</f>
        <v>REGULAR</v>
      </c>
      <c r="I225" s="27">
        <f>SUM(Table3[[#This Row],['# SICK LEAVE]:['#OTHERS]])</f>
        <v>0</v>
      </c>
    </row>
    <row r="226" spans="1:9" ht="29.45" customHeight="1" x14ac:dyDescent="0.3">
      <c r="A226">
        <f t="shared" si="3"/>
        <v>221</v>
      </c>
      <c r="B226" t="str">
        <f>IF(ISBLANK('List of Employees'!B276),"",'List of Employees'!B276)</f>
        <v>EMELO MARYJANE T.</v>
      </c>
      <c r="C226" s="25" t="str">
        <f>VLOOKUP(Table3[[#This Row],[EMPLOYEE NAME]],Employees[[Employee Name]:[Office]],6)</f>
        <v>REGULAR</v>
      </c>
      <c r="I226" s="27">
        <f>SUM(Table3[[#This Row],['# SICK LEAVE]:['#OTHERS]])</f>
        <v>0</v>
      </c>
    </row>
    <row r="227" spans="1:9" ht="29.45" customHeight="1" x14ac:dyDescent="0.3">
      <c r="A227">
        <f t="shared" si="3"/>
        <v>222</v>
      </c>
      <c r="B227" t="str">
        <f>IF(ISBLANK('List of Employees'!B277),"",'List of Employees'!B277)</f>
        <v>ENMACIO LEILA A.</v>
      </c>
      <c r="C227" s="25" t="str">
        <f>VLOOKUP(Table3[[#This Row],[EMPLOYEE NAME]],Employees[[Employee Name]:[Office]],6)</f>
        <v>REGULAR</v>
      </c>
      <c r="I227" s="27">
        <f>SUM(Table3[[#This Row],['# SICK LEAVE]:['#OTHERS]])</f>
        <v>0</v>
      </c>
    </row>
    <row r="228" spans="1:9" ht="29.45" customHeight="1" x14ac:dyDescent="0.3">
      <c r="A228">
        <f t="shared" si="3"/>
        <v>223</v>
      </c>
      <c r="B228" t="str">
        <f>IF(ISBLANK('List of Employees'!B278),"",'List of Employees'!B278)</f>
        <v>ENRIQUEZ ANABEL O.</v>
      </c>
      <c r="C228" s="25" t="str">
        <f>VLOOKUP(Table3[[#This Row],[EMPLOYEE NAME]],Employees[[Employee Name]:[Office]],6)</f>
        <v>CASUAL</v>
      </c>
      <c r="I228" s="27">
        <f>SUM(Table3[[#This Row],['# SICK LEAVE]:['#OTHERS]])</f>
        <v>0</v>
      </c>
    </row>
    <row r="229" spans="1:9" ht="29.45" customHeight="1" x14ac:dyDescent="0.3">
      <c r="A229">
        <f t="shared" si="3"/>
        <v>224</v>
      </c>
      <c r="B229" t="str">
        <f>IF(ISBLANK('List of Employees'!B279),"",'List of Employees'!B279)</f>
        <v>ENRIQUEZ EDGAR P.</v>
      </c>
      <c r="C229" s="25" t="str">
        <f>VLOOKUP(Table3[[#This Row],[EMPLOYEE NAME]],Employees[[Employee Name]:[Office]],6)</f>
        <v>REGULAR</v>
      </c>
      <c r="I229" s="27">
        <f>SUM(Table3[[#This Row],['# SICK LEAVE]:['#OTHERS]])</f>
        <v>0</v>
      </c>
    </row>
    <row r="230" spans="1:9" ht="29.45" customHeight="1" x14ac:dyDescent="0.3">
      <c r="A230">
        <f t="shared" si="3"/>
        <v>225</v>
      </c>
      <c r="B230" t="str">
        <f>IF(ISBLANK('List of Employees'!B280),"",'List of Employees'!B280)</f>
        <v xml:space="preserve">ENRIQUEZ ERIBERTO  </v>
      </c>
      <c r="C230" s="25">
        <f>VLOOKUP(Table3[[#This Row],[EMPLOYEE NAME]],Employees[[Employee Name]:[Office]],6)</f>
        <v>0</v>
      </c>
      <c r="I230" s="27">
        <f>SUM(Table3[[#This Row],['# SICK LEAVE]:['#OTHERS]])</f>
        <v>0</v>
      </c>
    </row>
    <row r="231" spans="1:9" ht="29.45" customHeight="1" x14ac:dyDescent="0.3">
      <c r="A231">
        <f t="shared" si="3"/>
        <v>226</v>
      </c>
      <c r="B231" t="str">
        <f>IF(ISBLANK('List of Employees'!B281),"",'List of Employees'!B281)</f>
        <v>EREÑO MELANIE B.</v>
      </c>
      <c r="C231" s="25">
        <f>VLOOKUP(Table3[[#This Row],[EMPLOYEE NAME]],Employees[[Employee Name]:[Office]],6)</f>
        <v>0</v>
      </c>
      <c r="I231" s="27">
        <f>SUM(Table3[[#This Row],['# SICK LEAVE]:['#OTHERS]])</f>
        <v>0</v>
      </c>
    </row>
    <row r="232" spans="1:9" ht="29.45" customHeight="1" x14ac:dyDescent="0.3">
      <c r="A232">
        <f t="shared" si="3"/>
        <v>227</v>
      </c>
      <c r="B232" t="str">
        <f>IF(ISBLANK('List of Employees'!B282),"",'List of Employees'!B282)</f>
        <v>ERIDAO ROSALINDA P.</v>
      </c>
      <c r="C232" s="25" t="str">
        <f>VLOOKUP(Table3[[#This Row],[EMPLOYEE NAME]],Employees[[Employee Name]:[Office]],6)</f>
        <v>REGULAR</v>
      </c>
      <c r="I232" s="27">
        <f>SUM(Table3[[#This Row],['# SICK LEAVE]:['#OTHERS]])</f>
        <v>0</v>
      </c>
    </row>
    <row r="233" spans="1:9" ht="29.45" customHeight="1" x14ac:dyDescent="0.3">
      <c r="A233">
        <f t="shared" si="3"/>
        <v>228</v>
      </c>
      <c r="B233" t="str">
        <f>IF(ISBLANK('List of Employees'!B284),"",'List of Employees'!B284)</f>
        <v>ESCAMILLAS EVELYN M.</v>
      </c>
      <c r="C233" s="25" t="str">
        <f>VLOOKUP(Table3[[#This Row],[EMPLOYEE NAME]],Employees[[Employee Name]:[Office]],6)</f>
        <v>REGULAR</v>
      </c>
      <c r="I233" s="27">
        <f>SUM(Table3[[#This Row],['# SICK LEAVE]:['#OTHERS]])</f>
        <v>0</v>
      </c>
    </row>
    <row r="234" spans="1:9" ht="29.45" customHeight="1" x14ac:dyDescent="0.3">
      <c r="A234">
        <f t="shared" si="3"/>
        <v>229</v>
      </c>
      <c r="B234" t="str">
        <f>IF(ISBLANK('List of Employees'!B286),"",'List of Employees'!B286)</f>
        <v>ESPINELI LORETA N.</v>
      </c>
      <c r="C234" s="25">
        <f>VLOOKUP(Table3[[#This Row],[EMPLOYEE NAME]],Employees[[Employee Name]:[Office]],6)</f>
        <v>0</v>
      </c>
      <c r="I234" s="27">
        <f>SUM(Table3[[#This Row],['# SICK LEAVE]:['#OTHERS]])</f>
        <v>0</v>
      </c>
    </row>
    <row r="235" spans="1:9" ht="29.45" customHeight="1" x14ac:dyDescent="0.3">
      <c r="A235">
        <f t="shared" si="3"/>
        <v>230</v>
      </c>
      <c r="B235" t="str">
        <f>IF(ISBLANK('List of Employees'!B287),"",'List of Employees'!B287)</f>
        <v>ESPINOSA RUBY ANN V.</v>
      </c>
      <c r="C235" s="25" t="str">
        <f>VLOOKUP(Table3[[#This Row],[EMPLOYEE NAME]],Employees[[Employee Name]:[Office]],6)</f>
        <v>CASUAL</v>
      </c>
      <c r="I235" s="27">
        <f>SUM(Table3[[#This Row],['# SICK LEAVE]:['#OTHERS]])</f>
        <v>0</v>
      </c>
    </row>
    <row r="236" spans="1:9" ht="29.45" customHeight="1" x14ac:dyDescent="0.3">
      <c r="A236">
        <f t="shared" si="3"/>
        <v>231</v>
      </c>
      <c r="B236" t="str">
        <f>IF(ISBLANK('List of Employees'!B288),"",'List of Employees'!B288)</f>
        <v>ESPIRITU RONALD M.</v>
      </c>
      <c r="C236" s="25" t="str">
        <f>VLOOKUP(Table3[[#This Row],[EMPLOYEE NAME]],Employees[[Employee Name]:[Office]],6)</f>
        <v>REGULAR</v>
      </c>
      <c r="I236" s="27">
        <f>SUM(Table3[[#This Row],['# SICK LEAVE]:['#OTHERS]])</f>
        <v>0</v>
      </c>
    </row>
    <row r="237" spans="1:9" ht="29.45" customHeight="1" x14ac:dyDescent="0.3">
      <c r="A237">
        <f t="shared" si="3"/>
        <v>232</v>
      </c>
      <c r="B237" t="str">
        <f>IF(ISBLANK('List of Employees'!B289),"",'List of Employees'!B289)</f>
        <v>ESTABILLO JUSTINE CARL G.</v>
      </c>
      <c r="C237" s="25" t="str">
        <f>VLOOKUP(Table3[[#This Row],[EMPLOYEE NAME]],Employees[[Employee Name]:[Office]],6)</f>
        <v>JOBCON</v>
      </c>
      <c r="I237" s="27">
        <f>SUM(Table3[[#This Row],['# SICK LEAVE]:['#OTHERS]])</f>
        <v>0</v>
      </c>
    </row>
    <row r="238" spans="1:9" ht="29.45" customHeight="1" x14ac:dyDescent="0.3">
      <c r="A238">
        <f t="shared" si="3"/>
        <v>233</v>
      </c>
      <c r="B238" t="str">
        <f>IF(ISBLANK('List of Employees'!B291),"",'List of Employees'!B291)</f>
        <v>ESTIEBAR ARISTOTLE B.</v>
      </c>
      <c r="C238" s="25" t="str">
        <f>VLOOKUP(Table3[[#This Row],[EMPLOYEE NAME]],Employees[[Employee Name]:[Office]],6)</f>
        <v>CASUAL</v>
      </c>
      <c r="I238" s="27">
        <f>SUM(Table3[[#This Row],['# SICK LEAVE]:['#OTHERS]])</f>
        <v>0</v>
      </c>
    </row>
    <row r="239" spans="1:9" ht="29.45" customHeight="1" x14ac:dyDescent="0.3">
      <c r="A239">
        <f t="shared" si="3"/>
        <v>234</v>
      </c>
      <c r="B239" t="str">
        <f>IF(ISBLANK('List of Employees'!B293),"",'List of Employees'!B293)</f>
        <v>ESTOLE JOCELYN D.</v>
      </c>
      <c r="C239" s="25" t="str">
        <f>VLOOKUP(Table3[[#This Row],[EMPLOYEE NAME]],Employees[[Employee Name]:[Office]],6)</f>
        <v>CASUAL</v>
      </c>
      <c r="I239" s="27">
        <f>SUM(Table3[[#This Row],['# SICK LEAVE]:['#OTHERS]])</f>
        <v>0</v>
      </c>
    </row>
    <row r="240" spans="1:9" ht="29.45" customHeight="1" x14ac:dyDescent="0.3">
      <c r="A240">
        <f t="shared" si="3"/>
        <v>235</v>
      </c>
      <c r="B240" t="str">
        <f>IF(ISBLANK('List of Employees'!B294),"",'List of Employees'!B294)</f>
        <v>ESTRANGCO MERCY U.</v>
      </c>
      <c r="C240" s="25" t="str">
        <f>VLOOKUP(Table3[[#This Row],[EMPLOYEE NAME]],Employees[[Employee Name]:[Office]],6)</f>
        <v>REGULAR</v>
      </c>
      <c r="I240" s="27">
        <f>SUM(Table3[[#This Row],['# SICK LEAVE]:['#OTHERS]])</f>
        <v>0</v>
      </c>
    </row>
    <row r="241" spans="1:9" ht="29.45" customHeight="1" x14ac:dyDescent="0.3">
      <c r="A241">
        <f t="shared" si="3"/>
        <v>236</v>
      </c>
      <c r="B241" t="str">
        <f>IF(ISBLANK('List of Employees'!B295),"",'List of Employees'!B295)</f>
        <v>EVANGELISTA NORENA S.</v>
      </c>
      <c r="C241" s="25" t="str">
        <f>VLOOKUP(Table3[[#This Row],[EMPLOYEE NAME]],Employees[[Employee Name]:[Office]],6)</f>
        <v>REGULAR</v>
      </c>
      <c r="I241" s="27">
        <f>SUM(Table3[[#This Row],['# SICK LEAVE]:['#OTHERS]])</f>
        <v>0</v>
      </c>
    </row>
    <row r="242" spans="1:9" ht="29.45" customHeight="1" x14ac:dyDescent="0.3">
      <c r="A242">
        <f t="shared" si="3"/>
        <v>237</v>
      </c>
      <c r="B242" t="str">
        <f>IF(ISBLANK('List of Employees'!B296),"",'List of Employees'!B296)</f>
        <v>FELICIDARIO PAMELA C.</v>
      </c>
      <c r="C242" s="25" t="str">
        <f>VLOOKUP(Table3[[#This Row],[EMPLOYEE NAME]],Employees[[Employee Name]:[Office]],6)</f>
        <v>REGULAR</v>
      </c>
      <c r="I242" s="27">
        <f>SUM(Table3[[#This Row],['# SICK LEAVE]:['#OTHERS]])</f>
        <v>0</v>
      </c>
    </row>
    <row r="243" spans="1:9" ht="29.45" customHeight="1" x14ac:dyDescent="0.3">
      <c r="A243">
        <f t="shared" si="3"/>
        <v>238</v>
      </c>
      <c r="B243" t="str">
        <f>IF(ISBLANK('List of Employees'!B297),"",'List of Employees'!B297)</f>
        <v>FELLO VIRGILIO O.</v>
      </c>
      <c r="C243" s="25" t="str">
        <f>VLOOKUP(Table3[[#This Row],[EMPLOYEE NAME]],Employees[[Employee Name]:[Office]],6)</f>
        <v>CASUAL</v>
      </c>
      <c r="I243" s="27">
        <f>SUM(Table3[[#This Row],['# SICK LEAVE]:['#OTHERS]])</f>
        <v>0</v>
      </c>
    </row>
    <row r="244" spans="1:9" ht="29.45"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5" customHeight="1" x14ac:dyDescent="0.3">
      <c r="A245">
        <f t="shared" si="3"/>
        <v>240</v>
      </c>
      <c r="B245" t="str">
        <f>IF(ISBLANK('List of Employees'!B298),"",'List of Employees'!B298)</f>
        <v>FERMA AMELITA V.</v>
      </c>
      <c r="C245" s="25" t="str">
        <f>VLOOKUP(Table3[[#This Row],[EMPLOYEE NAME]],Employees[[Employee Name]:[Office]],6)</f>
        <v>REGULAR</v>
      </c>
      <c r="I245" s="27">
        <f>SUM(Table3[[#This Row],['# SICK LEAVE]:['#OTHERS]])</f>
        <v>0</v>
      </c>
    </row>
    <row r="246" spans="1:9" ht="29.45" customHeight="1" x14ac:dyDescent="0.3">
      <c r="A246">
        <f t="shared" si="3"/>
        <v>241</v>
      </c>
      <c r="B246" t="str">
        <f>IF(ISBLANK('List of Employees'!B299),"",'List of Employees'!B299)</f>
        <v>FERMA ARCELI C.</v>
      </c>
      <c r="C246" s="25" t="str">
        <f>VLOOKUP(Table3[[#This Row],[EMPLOYEE NAME]],Employees[[Employee Name]:[Office]],6)</f>
        <v>REGULAR</v>
      </c>
      <c r="I246" s="27">
        <f>SUM(Table3[[#This Row],['# SICK LEAVE]:['#OTHERS]])</f>
        <v>0</v>
      </c>
    </row>
    <row r="247" spans="1:9" ht="29.45" customHeight="1" x14ac:dyDescent="0.3">
      <c r="A247">
        <f t="shared" si="3"/>
        <v>242</v>
      </c>
      <c r="B247" t="str">
        <f>IF(ISBLANK('List of Employees'!B300),"",'List of Employees'!B300)</f>
        <v>FERMA ELIZA C.</v>
      </c>
      <c r="C247" s="25">
        <f>VLOOKUP(Table3[[#This Row],[EMPLOYEE NAME]],Employees[[Employee Name]:[Office]],6)</f>
        <v>0</v>
      </c>
      <c r="I247" s="27">
        <f>SUM(Table3[[#This Row],['# SICK LEAVE]:['#OTHERS]])</f>
        <v>0</v>
      </c>
    </row>
    <row r="248" spans="1:9" ht="29.45" customHeight="1" x14ac:dyDescent="0.3">
      <c r="A248">
        <f t="shared" si="3"/>
        <v>243</v>
      </c>
      <c r="B248" t="str">
        <f>IF(ISBLANK('List of Employees'!B301),"",'List of Employees'!B301)</f>
        <v>FERMA ERIC N.</v>
      </c>
      <c r="C248" s="25" t="str">
        <f>VLOOKUP(Table3[[#This Row],[EMPLOYEE NAME]],Employees[[Employee Name]:[Office]],6)</f>
        <v>CASUAL</v>
      </c>
      <c r="I248" s="27">
        <f>SUM(Table3[[#This Row],['# SICK LEAVE]:['#OTHERS]])</f>
        <v>0</v>
      </c>
    </row>
    <row r="249" spans="1:9" ht="29.45" customHeight="1" x14ac:dyDescent="0.3">
      <c r="A249">
        <f t="shared" si="3"/>
        <v>244</v>
      </c>
      <c r="B249" t="str">
        <f>IF(ISBLANK('List of Employees'!B302),"",'List of Employees'!B302)</f>
        <v>FERMA ETHEL GRACE N.</v>
      </c>
      <c r="C249" s="25" t="str">
        <f>VLOOKUP(Table3[[#This Row],[EMPLOYEE NAME]],Employees[[Employee Name]:[Office]],6)</f>
        <v>CASUAL</v>
      </c>
      <c r="I249" s="27">
        <f>SUM(Table3[[#This Row],['# SICK LEAVE]:['#OTHERS]])</f>
        <v>0</v>
      </c>
    </row>
    <row r="250" spans="1:9" ht="29.45" customHeight="1" x14ac:dyDescent="0.3">
      <c r="A250">
        <f t="shared" si="3"/>
        <v>245</v>
      </c>
      <c r="B250" t="str">
        <f>IF(ISBLANK('List of Employees'!B303),"",'List of Employees'!B303)</f>
        <v>FERMA JOSEFA O.</v>
      </c>
      <c r="C250" s="25" t="str">
        <f>VLOOKUP(Table3[[#This Row],[EMPLOYEE NAME]],Employees[[Employee Name]:[Office]],6)</f>
        <v>REGULAR</v>
      </c>
      <c r="I250" s="27">
        <f>SUM(Table3[[#This Row],['# SICK LEAVE]:['#OTHERS]])</f>
        <v>0</v>
      </c>
    </row>
    <row r="251" spans="1:9" ht="29.45" customHeight="1" x14ac:dyDescent="0.3">
      <c r="A251">
        <f t="shared" si="3"/>
        <v>246</v>
      </c>
      <c r="B251" t="str">
        <f>IF(ISBLANK('List of Employees'!B304),"",'List of Employees'!B304)</f>
        <v>FERMA MARIA I.</v>
      </c>
      <c r="C251" s="25" t="str">
        <f>VLOOKUP(Table3[[#This Row],[EMPLOYEE NAME]],Employees[[Employee Name]:[Office]],6)</f>
        <v>REGULAR</v>
      </c>
      <c r="I251" s="27">
        <f>SUM(Table3[[#This Row],['# SICK LEAVE]:['#OTHERS]])</f>
        <v>0</v>
      </c>
    </row>
    <row r="252" spans="1:9" ht="29.45" customHeight="1" x14ac:dyDescent="0.3">
      <c r="A252">
        <f t="shared" si="3"/>
        <v>247</v>
      </c>
      <c r="B252" t="str">
        <f>IF(ISBLANK('List of Employees'!B306),"",'List of Employees'!B306)</f>
        <v xml:space="preserve">FERMA RAYMOND  </v>
      </c>
      <c r="C252" s="25" t="str">
        <f>VLOOKUP(Table3[[#This Row],[EMPLOYEE NAME]],Employees[[Employee Name]:[Office]],6)</f>
        <v>CASUAL</v>
      </c>
      <c r="I252" s="27">
        <f>SUM(Table3[[#This Row],['# SICK LEAVE]:['#OTHERS]])</f>
        <v>0</v>
      </c>
    </row>
    <row r="253" spans="1:9" ht="29.45" customHeight="1" x14ac:dyDescent="0.3">
      <c r="A253">
        <f t="shared" si="3"/>
        <v>248</v>
      </c>
      <c r="B253" t="str">
        <f>IF(ISBLANK('List of Employees'!B307),"",'List of Employees'!B307)</f>
        <v xml:space="preserve">FERMA ROMEO  </v>
      </c>
      <c r="C253" s="25" t="str">
        <f>VLOOKUP(Table3[[#This Row],[EMPLOYEE NAME]],Employees[[Employee Name]:[Office]],6)</f>
        <v>REGULAR</v>
      </c>
      <c r="I253" s="27">
        <f>SUM(Table3[[#This Row],['# SICK LEAVE]:['#OTHERS]])</f>
        <v>0</v>
      </c>
    </row>
    <row r="254" spans="1:9" ht="29.45" customHeight="1" x14ac:dyDescent="0.3">
      <c r="A254">
        <f t="shared" si="3"/>
        <v>249</v>
      </c>
      <c r="B254" t="str">
        <f>IF(ISBLANK('List of Employees'!B309),"",'List of Employees'!B309)</f>
        <v>FERRY FRANCIS R.</v>
      </c>
      <c r="C254" s="25">
        <f>VLOOKUP(Table3[[#This Row],[EMPLOYEE NAME]],Employees[[Employee Name]:[Office]],6)</f>
        <v>0</v>
      </c>
      <c r="I254" s="27">
        <f>SUM(Table3[[#This Row],['# SICK LEAVE]:['#OTHERS]])</f>
        <v>0</v>
      </c>
    </row>
    <row r="255" spans="1:9" ht="29.45" customHeight="1" x14ac:dyDescent="0.3">
      <c r="A255">
        <f t="shared" si="3"/>
        <v>250</v>
      </c>
      <c r="B255" t="str">
        <f>IF(ISBLANK('List of Employees'!B310),"",'List of Employees'!B310)</f>
        <v xml:space="preserve">FLAVIER ADORACION  </v>
      </c>
      <c r="C255" s="25" t="str">
        <f>VLOOKUP(Table3[[#This Row],[EMPLOYEE NAME]],Employees[[Employee Name]:[Office]],6)</f>
        <v>REGULAR</v>
      </c>
      <c r="I255" s="27">
        <f>SUM(Table3[[#This Row],['# SICK LEAVE]:['#OTHERS]])</f>
        <v>0</v>
      </c>
    </row>
    <row r="256" spans="1:9" ht="29.45" customHeight="1" x14ac:dyDescent="0.3">
      <c r="A256">
        <f t="shared" si="3"/>
        <v>251</v>
      </c>
      <c r="B256" t="str">
        <f>IF(ISBLANK('List of Employees'!B313),"",'List of Employees'!B313)</f>
        <v>FLORES MARIA PATRICIA NICOLE C.</v>
      </c>
      <c r="C256" s="25" t="str">
        <f>VLOOKUP(Table3[[#This Row],[EMPLOYEE NAME]],Employees[[Employee Name]:[Office]],6)</f>
        <v>CASUAL</v>
      </c>
      <c r="I256" s="27">
        <f>SUM(Table3[[#This Row],['# SICK LEAVE]:['#OTHERS]])</f>
        <v>0</v>
      </c>
    </row>
    <row r="257" spans="1:9" ht="29.45" customHeight="1" x14ac:dyDescent="0.3">
      <c r="A257">
        <f t="shared" si="3"/>
        <v>252</v>
      </c>
      <c r="B257" t="str">
        <f>IF(ISBLANK('List of Employees'!B314),"",'List of Employees'!B314)</f>
        <v xml:space="preserve">FLORES RICHARD  </v>
      </c>
      <c r="C257" s="25" t="str">
        <f>VLOOKUP(Table3[[#This Row],[EMPLOYEE NAME]],Employees[[Employee Name]:[Office]],6)</f>
        <v>CASUAL</v>
      </c>
      <c r="I257" s="27">
        <f>SUM(Table3[[#This Row],['# SICK LEAVE]:['#OTHERS]])</f>
        <v>0</v>
      </c>
    </row>
    <row r="258" spans="1:9" ht="29.45" customHeight="1" x14ac:dyDescent="0.3">
      <c r="A258">
        <f t="shared" si="3"/>
        <v>253</v>
      </c>
      <c r="B258" t="str">
        <f>IF(ISBLANK('List of Employees'!B315),"",'List of Employees'!B315)</f>
        <v>FRONDOZO AILEEN D.</v>
      </c>
      <c r="C258" s="25" t="str">
        <f>VLOOKUP(Table3[[#This Row],[EMPLOYEE NAME]],Employees[[Employee Name]:[Office]],6)</f>
        <v>CASUAL</v>
      </c>
      <c r="I258" s="27">
        <f>SUM(Table3[[#This Row],['# SICK LEAVE]:['#OTHERS]])</f>
        <v>0</v>
      </c>
    </row>
    <row r="259" spans="1:9" ht="29.45" customHeight="1" x14ac:dyDescent="0.3">
      <c r="A259">
        <f t="shared" si="3"/>
        <v>254</v>
      </c>
      <c r="B259" t="str">
        <f>IF(ISBLANK('List of Employees'!B316),"",'List of Employees'!B316)</f>
        <v>GABEJA MHAR G.</v>
      </c>
      <c r="C259" s="25" t="str">
        <f>VLOOKUP(Table3[[#This Row],[EMPLOYEE NAME]],Employees[[Employee Name]:[Office]],6)</f>
        <v>REGULAR</v>
      </c>
      <c r="I259" s="27">
        <f>SUM(Table3[[#This Row],['# SICK LEAVE]:['#OTHERS]])</f>
        <v>0</v>
      </c>
    </row>
    <row r="260" spans="1:9" ht="29.45" customHeight="1" x14ac:dyDescent="0.3">
      <c r="A260">
        <f t="shared" si="3"/>
        <v>255</v>
      </c>
      <c r="B260" t="str">
        <f>IF(ISBLANK('List of Employees'!B317),"",'List of Employees'!B317)</f>
        <v>GALANG JULIET B.</v>
      </c>
      <c r="C260" s="25" t="str">
        <f>VLOOKUP(Table3[[#This Row],[EMPLOYEE NAME]],Employees[[Employee Name]:[Office]],6)</f>
        <v>CO TERM</v>
      </c>
      <c r="I260" s="27">
        <f>SUM(Table3[[#This Row],['# SICK LEAVE]:['#OTHERS]])</f>
        <v>0</v>
      </c>
    </row>
    <row r="261" spans="1:9" ht="29.45" customHeight="1" x14ac:dyDescent="0.3">
      <c r="A261">
        <f t="shared" si="3"/>
        <v>256</v>
      </c>
      <c r="B261" t="str">
        <f>IF(ISBLANK('List of Employees'!B318),"",'List of Employees'!B318)</f>
        <v>GALARDE DELFIN A.</v>
      </c>
      <c r="C261" s="25" t="str">
        <f>VLOOKUP(Table3[[#This Row],[EMPLOYEE NAME]],Employees[[Employee Name]:[Office]],6)</f>
        <v>CASUAL</v>
      </c>
      <c r="I261" s="27">
        <f>SUM(Table3[[#This Row],['# SICK LEAVE]:['#OTHERS]])</f>
        <v>0</v>
      </c>
    </row>
    <row r="262" spans="1:9" ht="29.45" customHeight="1" x14ac:dyDescent="0.3">
      <c r="A262">
        <f t="shared" ref="A262:A325" si="4">IF(ISBLANK(B262),"",ROW(A257))</f>
        <v>257</v>
      </c>
      <c r="B262" t="str">
        <f>IF(ISBLANK('List of Employees'!B320),"",'List of Employees'!B320)</f>
        <v>GARCIA JINKY A.</v>
      </c>
      <c r="C262" s="25">
        <f>VLOOKUP(Table3[[#This Row],[EMPLOYEE NAME]],Employees[[Employee Name]:[Office]],6)</f>
        <v>0</v>
      </c>
      <c r="I262" s="27">
        <f>SUM(Table3[[#This Row],['# SICK LEAVE]:['#OTHERS]])</f>
        <v>0</v>
      </c>
    </row>
    <row r="263" spans="1:9" ht="29.45" customHeight="1" x14ac:dyDescent="0.3">
      <c r="A263">
        <f t="shared" si="4"/>
        <v>258</v>
      </c>
      <c r="B263" t="str">
        <f>IF(ISBLANK('List of Employees'!B321),"",'List of Employees'!B321)</f>
        <v>GARCIA JOAN B.</v>
      </c>
      <c r="C263" s="25" t="str">
        <f>VLOOKUP(Table3[[#This Row],[EMPLOYEE NAME]],Employees[[Employee Name]:[Office]],6)</f>
        <v>CASUAL</v>
      </c>
      <c r="I263" s="27">
        <f>SUM(Table3[[#This Row],['# SICK LEAVE]:['#OTHERS]])</f>
        <v>0</v>
      </c>
    </row>
    <row r="264" spans="1:9" ht="29.45" customHeight="1" x14ac:dyDescent="0.3">
      <c r="A264">
        <f t="shared" si="4"/>
        <v>259</v>
      </c>
      <c r="B264" t="str">
        <f>IF(ISBLANK('List of Employees'!B322),"",'List of Employees'!B322)</f>
        <v>GATPANDAN DOLORES J.</v>
      </c>
      <c r="C264" s="25" t="str">
        <f>VLOOKUP(Table3[[#This Row],[EMPLOYEE NAME]],Employees[[Employee Name]:[Office]],6)</f>
        <v>REGULAR</v>
      </c>
      <c r="I264" s="27">
        <f>SUM(Table3[[#This Row],['# SICK LEAVE]:['#OTHERS]])</f>
        <v>0</v>
      </c>
    </row>
    <row r="265" spans="1:9" ht="29.45" customHeight="1" x14ac:dyDescent="0.3">
      <c r="A265">
        <f t="shared" si="4"/>
        <v>260</v>
      </c>
      <c r="B265" t="str">
        <f>IF(ISBLANK('List of Employees'!B323),"",'List of Employees'!B323)</f>
        <v xml:space="preserve">GATPANDAN ETHEL  </v>
      </c>
      <c r="C265" s="25" t="str">
        <f>VLOOKUP(Table3[[#This Row],[EMPLOYEE NAME]],Employees[[Employee Name]:[Office]],6)</f>
        <v>CASUAL</v>
      </c>
      <c r="I265" s="27">
        <f>SUM(Table3[[#This Row],['# SICK LEAVE]:['#OTHERS]])</f>
        <v>0</v>
      </c>
    </row>
    <row r="266" spans="1:9" ht="29.45" customHeight="1" x14ac:dyDescent="0.3">
      <c r="A266">
        <f t="shared" si="4"/>
        <v>261</v>
      </c>
      <c r="B266" t="str">
        <f>IF(ISBLANK('List of Employees'!B324),"",'List of Employees'!B324)</f>
        <v>GATPANDAN MICHAEL E.</v>
      </c>
      <c r="C266" s="25" t="str">
        <f>VLOOKUP(Table3[[#This Row],[EMPLOYEE NAME]],Employees[[Employee Name]:[Office]],6)</f>
        <v>CASUAL</v>
      </c>
      <c r="I266" s="27">
        <f>SUM(Table3[[#This Row],['# SICK LEAVE]:['#OTHERS]])</f>
        <v>0</v>
      </c>
    </row>
    <row r="267" spans="1:9" ht="29.45" customHeight="1" x14ac:dyDescent="0.3">
      <c r="A267">
        <f t="shared" si="4"/>
        <v>262</v>
      </c>
      <c r="B267" t="str">
        <f>IF(ISBLANK('List of Employees'!B325),"",'List of Employees'!B325)</f>
        <v>GATPANDAN NENITA M.</v>
      </c>
      <c r="C267" s="25" t="str">
        <f>VLOOKUP(Table3[[#This Row],[EMPLOYEE NAME]],Employees[[Employee Name]:[Office]],6)</f>
        <v>REGULAR</v>
      </c>
      <c r="I267" s="27">
        <f>SUM(Table3[[#This Row],['# SICK LEAVE]:['#OTHERS]])</f>
        <v>0</v>
      </c>
    </row>
    <row r="268" spans="1:9" ht="29.45" customHeight="1" x14ac:dyDescent="0.3">
      <c r="A268">
        <f t="shared" si="4"/>
        <v>263</v>
      </c>
      <c r="B268" t="e">
        <f>IF(ISBLANK('List of Employees'!#REF!),"",'List of Employees'!#REF!)</f>
        <v>#REF!</v>
      </c>
      <c r="C268" s="25" t="e">
        <f>VLOOKUP(Table3[[#This Row],[EMPLOYEE NAME]],Employees[[Employee Name]:[Office]],6)</f>
        <v>#REF!</v>
      </c>
      <c r="I268" s="27">
        <f>SUM(Table3[[#This Row],['# SICK LEAVE]:['#OTHERS]])</f>
        <v>0</v>
      </c>
    </row>
    <row r="269" spans="1:9" ht="29.45" customHeight="1" x14ac:dyDescent="0.3">
      <c r="A269">
        <f t="shared" si="4"/>
        <v>264</v>
      </c>
      <c r="B269" t="str">
        <f>IF(ISBLANK('List of Employees'!B326),"",'List of Employees'!B326)</f>
        <v>GIBAGA RICA JEAN C.</v>
      </c>
      <c r="C269" s="25">
        <f>VLOOKUP(Table3[[#This Row],[EMPLOYEE NAME]],Employees[[Employee Name]:[Office]],6)</f>
        <v>0</v>
      </c>
      <c r="I269" s="27">
        <f>SUM(Table3[[#This Row],['# SICK LEAVE]:['#OTHERS]])</f>
        <v>0</v>
      </c>
    </row>
    <row r="270" spans="1:9" ht="29.45" customHeight="1" x14ac:dyDescent="0.3">
      <c r="A270">
        <f t="shared" si="4"/>
        <v>265</v>
      </c>
      <c r="B270" t="str">
        <f>IF(ISBLANK('List of Employees'!B327),"",'List of Employees'!B327)</f>
        <v>GOMEZ EMMA M.</v>
      </c>
      <c r="C270" s="25" t="str">
        <f>VLOOKUP(Table3[[#This Row],[EMPLOYEE NAME]],Employees[[Employee Name]:[Office]],6)</f>
        <v>REGULAR</v>
      </c>
      <c r="I270" s="27">
        <f>SUM(Table3[[#This Row],['# SICK LEAVE]:['#OTHERS]])</f>
        <v>0</v>
      </c>
    </row>
    <row r="271" spans="1:9" ht="29.45" customHeight="1" x14ac:dyDescent="0.3">
      <c r="A271">
        <f t="shared" si="4"/>
        <v>266</v>
      </c>
      <c r="B271" t="str">
        <f>IF(ISBLANK('List of Employees'!B328),"",'List of Employees'!B328)</f>
        <v>GONZALES CHRISTI NERISSE E.</v>
      </c>
      <c r="C271" s="25" t="str">
        <f>VLOOKUP(Table3[[#This Row],[EMPLOYEE NAME]],Employees[[Employee Name]:[Office]],6)</f>
        <v>CASUAL</v>
      </c>
      <c r="I271" s="27">
        <f>SUM(Table3[[#This Row],['# SICK LEAVE]:['#OTHERS]])</f>
        <v>0</v>
      </c>
    </row>
    <row r="272" spans="1:9" ht="29.45" customHeight="1" x14ac:dyDescent="0.3">
      <c r="A272">
        <f t="shared" si="4"/>
        <v>267</v>
      </c>
      <c r="B272" t="str">
        <f>IF(ISBLANK('List of Employees'!B329),"",'List of Employees'!B329)</f>
        <v>GONZALES MARIO O.</v>
      </c>
      <c r="C272" s="25" t="str">
        <f>VLOOKUP(Table3[[#This Row],[EMPLOYEE NAME]],Employees[[Employee Name]:[Office]],6)</f>
        <v>CASUAL</v>
      </c>
      <c r="I272" s="27">
        <f>SUM(Table3[[#This Row],['# SICK LEAVE]:['#OTHERS]])</f>
        <v>0</v>
      </c>
    </row>
    <row r="273" spans="1:9" ht="29.45" customHeight="1" x14ac:dyDescent="0.3">
      <c r="A273">
        <f t="shared" si="4"/>
        <v>268</v>
      </c>
      <c r="B273" t="str">
        <f>IF(ISBLANK('List of Employees'!B330),"",'List of Employees'!B330)</f>
        <v>GONZALES MARY JANE D.</v>
      </c>
      <c r="C273" s="25" t="str">
        <f>VLOOKUP(Table3[[#This Row],[EMPLOYEE NAME]],Employees[[Employee Name]:[Office]],6)</f>
        <v>CASUAL</v>
      </c>
      <c r="I273" s="27">
        <f>SUM(Table3[[#This Row],['# SICK LEAVE]:['#OTHERS]])</f>
        <v>0</v>
      </c>
    </row>
    <row r="274" spans="1:9" ht="29.45" customHeight="1" x14ac:dyDescent="0.3">
      <c r="A274">
        <f t="shared" si="4"/>
        <v>269</v>
      </c>
      <c r="B274" t="str">
        <f>IF(ISBLANK('List of Employees'!B331),"",'List of Employees'!B331)</f>
        <v>GUAÑEZO MA. GINA P.</v>
      </c>
      <c r="C274" s="25" t="str">
        <f>VLOOKUP(Table3[[#This Row],[EMPLOYEE NAME]],Employees[[Employee Name]:[Office]],6)</f>
        <v>REGULAR</v>
      </c>
      <c r="I274" s="27">
        <f>SUM(Table3[[#This Row],['# SICK LEAVE]:['#OTHERS]])</f>
        <v>0</v>
      </c>
    </row>
    <row r="275" spans="1:9" ht="29.45" customHeight="1" x14ac:dyDescent="0.3">
      <c r="A275">
        <f t="shared" si="4"/>
        <v>270</v>
      </c>
      <c r="B275" t="str">
        <f>IF(ISBLANK('List of Employees'!B332),"",'List of Employees'!B332)</f>
        <v>GUAÑEZO MARY ANNE P.</v>
      </c>
      <c r="C275" s="25" t="str">
        <f>VLOOKUP(Table3[[#This Row],[EMPLOYEE NAME]],Employees[[Employee Name]:[Office]],6)</f>
        <v>REGULAR</v>
      </c>
      <c r="I275" s="27">
        <f>SUM(Table3[[#This Row],['# SICK LEAVE]:['#OTHERS]])</f>
        <v>0</v>
      </c>
    </row>
    <row r="276" spans="1:9" ht="29.45" customHeight="1" x14ac:dyDescent="0.3">
      <c r="A276">
        <f t="shared" si="4"/>
        <v>271</v>
      </c>
      <c r="B276" t="str">
        <f>IF(ISBLANK('List of Employees'!B333),"",'List of Employees'!B333)</f>
        <v xml:space="preserve">GUEVARRA ROLANDO  </v>
      </c>
      <c r="C276" s="25" t="str">
        <f>VLOOKUP(Table3[[#This Row],[EMPLOYEE NAME]],Employees[[Employee Name]:[Office]],6)</f>
        <v>CASUAL</v>
      </c>
      <c r="I276" s="27">
        <f>SUM(Table3[[#This Row],['# SICK LEAVE]:['#OTHERS]])</f>
        <v>0</v>
      </c>
    </row>
    <row r="277" spans="1:9" ht="29.45" customHeight="1" x14ac:dyDescent="0.3">
      <c r="A277">
        <f t="shared" si="4"/>
        <v>272</v>
      </c>
      <c r="B277" t="str">
        <f>IF(ISBLANK('List of Employees'!B334),"",'List of Employees'!B334)</f>
        <v>GUMIRAN HERMINIA A.</v>
      </c>
      <c r="C277" s="25" t="str">
        <f>VLOOKUP(Table3[[#This Row],[EMPLOYEE NAME]],Employees[[Employee Name]:[Office]],6)</f>
        <v>CASUAL</v>
      </c>
      <c r="I277" s="27">
        <f>SUM(Table3[[#This Row],['# SICK LEAVE]:['#OTHERS]])</f>
        <v>0</v>
      </c>
    </row>
    <row r="278" spans="1:9" ht="29.45" customHeight="1" x14ac:dyDescent="0.3">
      <c r="A278">
        <f t="shared" si="4"/>
        <v>273</v>
      </c>
      <c r="B278" t="str">
        <f>IF(ISBLANK('List of Employees'!B335),"",'List of Employees'!B335)</f>
        <v>GUTIERREZ LYDIA C.</v>
      </c>
      <c r="C278" s="25" t="str">
        <f>VLOOKUP(Table3[[#This Row],[EMPLOYEE NAME]],Employees[[Employee Name]:[Office]],6)</f>
        <v>REGULAR</v>
      </c>
      <c r="I278" s="27">
        <f>SUM(Table3[[#This Row],['# SICK LEAVE]:['#OTHERS]])</f>
        <v>0</v>
      </c>
    </row>
    <row r="279" spans="1:9" ht="29.45" customHeight="1" x14ac:dyDescent="0.3">
      <c r="A279">
        <f t="shared" si="4"/>
        <v>274</v>
      </c>
      <c r="B279" t="str">
        <f>IF(ISBLANK('List of Employees'!B336),"",'List of Employees'!B336)</f>
        <v>GUTIERREZ MARICIS A.</v>
      </c>
      <c r="C279" s="25">
        <f>VLOOKUP(Table3[[#This Row],[EMPLOYEE NAME]],Employees[[Employee Name]:[Office]],6)</f>
        <v>0</v>
      </c>
      <c r="I279" s="27">
        <f>SUM(Table3[[#This Row],['# SICK LEAVE]:['#OTHERS]])</f>
        <v>0</v>
      </c>
    </row>
    <row r="280" spans="1:9" ht="29.45" customHeight="1" x14ac:dyDescent="0.3">
      <c r="A280">
        <f t="shared" si="4"/>
        <v>275</v>
      </c>
      <c r="B280" t="str">
        <f>IF(ISBLANK('List of Employees'!B338),"",'List of Employees'!B338)</f>
        <v>HADAP JONALYN L.</v>
      </c>
      <c r="C280" s="25" t="str">
        <f>VLOOKUP(Table3[[#This Row],[EMPLOYEE NAME]],Employees[[Employee Name]:[Office]],6)</f>
        <v>REGULAR</v>
      </c>
      <c r="I280" s="27">
        <f>SUM(Table3[[#This Row],['# SICK LEAVE]:['#OTHERS]])</f>
        <v>0</v>
      </c>
    </row>
    <row r="281" spans="1:9" ht="29.45" customHeight="1" x14ac:dyDescent="0.3">
      <c r="A281">
        <f t="shared" si="4"/>
        <v>276</v>
      </c>
      <c r="B281" t="str">
        <f>IF(ISBLANK('List of Employees'!B339),"",'List of Employees'!B339)</f>
        <v>HAPITA MELANIE A.</v>
      </c>
      <c r="C281" s="25" t="str">
        <f>VLOOKUP(Table3[[#This Row],[EMPLOYEE NAME]],Employees[[Employee Name]:[Office]],6)</f>
        <v>CASUAL</v>
      </c>
      <c r="I281" s="27">
        <f>SUM(Table3[[#This Row],['# SICK LEAVE]:['#OTHERS]])</f>
        <v>0</v>
      </c>
    </row>
    <row r="282" spans="1:9" ht="29.45" customHeight="1" x14ac:dyDescent="0.3">
      <c r="A282">
        <f t="shared" si="4"/>
        <v>277</v>
      </c>
      <c r="B282" t="str">
        <f>IF(ISBLANK('List of Employees'!B340),"",'List of Employees'!B340)</f>
        <v>HAYAG JERMAINE JOI D.</v>
      </c>
      <c r="C282" s="25" t="str">
        <f>VLOOKUP(Table3[[#This Row],[EMPLOYEE NAME]],Employees[[Employee Name]:[Office]],6)</f>
        <v>REGULAR</v>
      </c>
      <c r="I282" s="27">
        <f>SUM(Table3[[#This Row],['# SICK LEAVE]:['#OTHERS]])</f>
        <v>0</v>
      </c>
    </row>
    <row r="283" spans="1:9" ht="29.45" customHeight="1" x14ac:dyDescent="0.3">
      <c r="A283">
        <f t="shared" si="4"/>
        <v>278</v>
      </c>
      <c r="B283" t="str">
        <f>IF(ISBLANK('List of Employees'!B341),"",'List of Employees'!B341)</f>
        <v xml:space="preserve">HERNADEZ VICTOR  </v>
      </c>
      <c r="C283" s="25" t="str">
        <f>VLOOKUP(Table3[[#This Row],[EMPLOYEE NAME]],Employees[[Employee Name]:[Office]],6)</f>
        <v>REGULAR</v>
      </c>
      <c r="I283" s="27">
        <f>SUM(Table3[[#This Row],['# SICK LEAVE]:['#OTHERS]])</f>
        <v>0</v>
      </c>
    </row>
    <row r="284" spans="1:9" ht="29.45" customHeight="1" x14ac:dyDescent="0.3">
      <c r="A284">
        <f t="shared" si="4"/>
        <v>279</v>
      </c>
      <c r="B284" t="str">
        <f>IF(ISBLANK('List of Employees'!B342),"",'List of Employees'!B342)</f>
        <v>HERNANDEZ CORNELIO A.</v>
      </c>
      <c r="C284" s="25" t="str">
        <f>VLOOKUP(Table3[[#This Row],[EMPLOYEE NAME]],Employees[[Employee Name]:[Office]],6)</f>
        <v>REGULAR</v>
      </c>
      <c r="I284" s="27">
        <f>SUM(Table3[[#This Row],['# SICK LEAVE]:['#OTHERS]])</f>
        <v>0</v>
      </c>
    </row>
    <row r="285" spans="1:9" ht="29.45" customHeight="1" x14ac:dyDescent="0.3">
      <c r="A285">
        <f t="shared" si="4"/>
        <v>280</v>
      </c>
      <c r="B285" t="str">
        <f>IF(ISBLANK('List of Employees'!B343),"",'List of Employees'!B343)</f>
        <v>HERNANDEZ DARREL JESUS M.</v>
      </c>
      <c r="C285" s="25" t="str">
        <f>VLOOKUP(Table3[[#This Row],[EMPLOYEE NAME]],Employees[[Employee Name]:[Office]],6)</f>
        <v>REGULAR</v>
      </c>
      <c r="I285" s="27">
        <f>SUM(Table3[[#This Row],['# SICK LEAVE]:['#OTHERS]])</f>
        <v>0</v>
      </c>
    </row>
    <row r="286" spans="1:9" ht="29.45" customHeight="1" x14ac:dyDescent="0.3">
      <c r="A286">
        <f t="shared" si="4"/>
        <v>281</v>
      </c>
      <c r="B286" t="str">
        <f>IF(ISBLANK('List of Employees'!B344),"",'List of Employees'!B344)</f>
        <v>HERNANDEZ DONATO Q.</v>
      </c>
      <c r="C286" s="25" t="str">
        <f>VLOOKUP(Table3[[#This Row],[EMPLOYEE NAME]],Employees[[Employee Name]:[Office]],6)</f>
        <v>REGULAR</v>
      </c>
      <c r="I286" s="27">
        <f>SUM(Table3[[#This Row],['# SICK LEAVE]:['#OTHERS]])</f>
        <v>0</v>
      </c>
    </row>
    <row r="287" spans="1:9" ht="29.45" customHeight="1" x14ac:dyDescent="0.3">
      <c r="A287">
        <f t="shared" si="4"/>
        <v>282</v>
      </c>
      <c r="B287" t="str">
        <f>IF(ISBLANK('List of Employees'!B345),"",'List of Employees'!B345)</f>
        <v>HERNANDEZ MARIO A.</v>
      </c>
      <c r="C287" s="25" t="str">
        <f>VLOOKUP(Table3[[#This Row],[EMPLOYEE NAME]],Employees[[Employee Name]:[Office]],6)</f>
        <v>REGULAR</v>
      </c>
      <c r="I287" s="27">
        <f>SUM(Table3[[#This Row],['# SICK LEAVE]:['#OTHERS]])</f>
        <v>0</v>
      </c>
    </row>
    <row r="288" spans="1:9" ht="29.45" customHeight="1" x14ac:dyDescent="0.3">
      <c r="A288">
        <f t="shared" si="4"/>
        <v>283</v>
      </c>
      <c r="B288" t="str">
        <f>IF(ISBLANK('List of Employees'!B346),"",'List of Employees'!B346)</f>
        <v>HERNANDEZ ROBERTO M.</v>
      </c>
      <c r="C288" s="25" t="str">
        <f>VLOOKUP(Table3[[#This Row],[EMPLOYEE NAME]],Employees[[Employee Name]:[Office]],6)</f>
        <v>REGULAR</v>
      </c>
      <c r="I288" s="27">
        <f>SUM(Table3[[#This Row],['# SICK LEAVE]:['#OTHERS]])</f>
        <v>0</v>
      </c>
    </row>
    <row r="289" spans="1:9" ht="29.45" customHeight="1" x14ac:dyDescent="0.3">
      <c r="A289">
        <f t="shared" si="4"/>
        <v>284</v>
      </c>
      <c r="B289" t="str">
        <f>IF(ISBLANK('List of Employees'!B347),"",'List of Employees'!B347)</f>
        <v>HERNANDEZ RODERICK M.</v>
      </c>
      <c r="C289" s="25" t="str">
        <f>VLOOKUP(Table3[[#This Row],[EMPLOYEE NAME]],Employees[[Employee Name]:[Office]],6)</f>
        <v>CASUAL</v>
      </c>
      <c r="I289" s="27">
        <f>SUM(Table3[[#This Row],['# SICK LEAVE]:['#OTHERS]])</f>
        <v>0</v>
      </c>
    </row>
    <row r="290" spans="1:9" ht="29.45" customHeight="1" x14ac:dyDescent="0.3">
      <c r="A290">
        <f t="shared" si="4"/>
        <v>285</v>
      </c>
      <c r="B290" t="str">
        <f>IF(ISBLANK('List of Employees'!B349),"",'List of Employees'!B349)</f>
        <v>HERNANDO MERIC B.</v>
      </c>
      <c r="C290" s="25" t="str">
        <f>VLOOKUP(Table3[[#This Row],[EMPLOYEE NAME]],Employees[[Employee Name]:[Office]],6)</f>
        <v>REGULAR</v>
      </c>
      <c r="I290" s="27">
        <f>SUM(Table3[[#This Row],['# SICK LEAVE]:['#OTHERS]])</f>
        <v>0</v>
      </c>
    </row>
    <row r="291" spans="1:9" ht="29.45" customHeight="1" x14ac:dyDescent="0.3">
      <c r="A291">
        <f t="shared" si="4"/>
        <v>286</v>
      </c>
      <c r="B291" t="str">
        <f>IF(ISBLANK('List of Employees'!B350),"",'List of Employees'!B350)</f>
        <v>HERNANDO MERLE B.</v>
      </c>
      <c r="C291" s="25" t="str">
        <f>VLOOKUP(Table3[[#This Row],[EMPLOYEE NAME]],Employees[[Employee Name]:[Office]],6)</f>
        <v>REGULAR</v>
      </c>
      <c r="I291" s="27">
        <f>SUM(Table3[[#This Row],['# SICK LEAVE]:['#OTHERS]])</f>
        <v>0</v>
      </c>
    </row>
    <row r="292" spans="1:9" ht="29.45" customHeight="1" x14ac:dyDescent="0.3">
      <c r="A292">
        <f t="shared" si="4"/>
        <v>287</v>
      </c>
      <c r="B292" t="str">
        <f>IF(ISBLANK('List of Employees'!B351),"",'List of Employees'!B351)</f>
        <v>IGNO CRISTINA M.</v>
      </c>
      <c r="C292" s="25" t="str">
        <f>VLOOKUP(Table3[[#This Row],[EMPLOYEE NAME]],Employees[[Employee Name]:[Office]],6)</f>
        <v>REGULAR</v>
      </c>
      <c r="I292" s="27">
        <f>SUM(Table3[[#This Row],['# SICK LEAVE]:['#OTHERS]])</f>
        <v>0</v>
      </c>
    </row>
    <row r="293" spans="1:9" ht="29.45" customHeight="1" x14ac:dyDescent="0.3">
      <c r="A293">
        <f t="shared" si="4"/>
        <v>288</v>
      </c>
      <c r="B293" t="str">
        <f>IF(ISBLANK('List of Employees'!B353),"",'List of Employees'!B353)</f>
        <v>JAVIER CARMELITA M.</v>
      </c>
      <c r="C293" s="25" t="str">
        <f>VLOOKUP(Table3[[#This Row],[EMPLOYEE NAME]],Employees[[Employee Name]:[Office]],6)</f>
        <v>REGULAR</v>
      </c>
      <c r="I293" s="27">
        <f>SUM(Table3[[#This Row],['# SICK LEAVE]:['#OTHERS]])</f>
        <v>0</v>
      </c>
    </row>
    <row r="294" spans="1:9" ht="29.45" customHeight="1" x14ac:dyDescent="0.3">
      <c r="A294">
        <f t="shared" si="4"/>
        <v>289</v>
      </c>
      <c r="B294" t="str">
        <f>IF(ISBLANK('List of Employees'!B355),"",'List of Employees'!B355)</f>
        <v>JAVIER EMMA R.</v>
      </c>
      <c r="C294" s="25" t="str">
        <f>VLOOKUP(Table3[[#This Row],[EMPLOYEE NAME]],Employees[[Employee Name]:[Office]],6)</f>
        <v>REGULAR</v>
      </c>
      <c r="I294" s="27">
        <f>SUM(Table3[[#This Row],['# SICK LEAVE]:['#OTHERS]])</f>
        <v>0</v>
      </c>
    </row>
    <row r="295" spans="1:9" ht="29.45" customHeight="1" x14ac:dyDescent="0.3">
      <c r="A295">
        <f t="shared" si="4"/>
        <v>290</v>
      </c>
      <c r="B295" t="str">
        <f>IF(ISBLANK('List of Employees'!B356),"",'List of Employees'!B356)</f>
        <v xml:space="preserve">JAVIER HILARIO  </v>
      </c>
      <c r="C295" s="25" t="str">
        <f>VLOOKUP(Table3[[#This Row],[EMPLOYEE NAME]],Employees[[Employee Name]:[Office]],6)</f>
        <v>REGULAR</v>
      </c>
      <c r="I295" s="27">
        <f>SUM(Table3[[#This Row],['# SICK LEAVE]:['#OTHERS]])</f>
        <v>0</v>
      </c>
    </row>
    <row r="296" spans="1:9" ht="29.45" customHeight="1" x14ac:dyDescent="0.3">
      <c r="A296">
        <f t="shared" si="4"/>
        <v>291</v>
      </c>
      <c r="B296" t="str">
        <f>IF(ISBLANK('List of Employees'!B357),"",'List of Employees'!B357)</f>
        <v>JAVIER MYLENE M.</v>
      </c>
      <c r="C296" s="25" t="str">
        <f>VLOOKUP(Table3[[#This Row],[EMPLOYEE NAME]],Employees[[Employee Name]:[Office]],6)</f>
        <v>REGULAR</v>
      </c>
      <c r="I296" s="27">
        <f>SUM(Table3[[#This Row],['# SICK LEAVE]:['#OTHERS]])</f>
        <v>0</v>
      </c>
    </row>
    <row r="297" spans="1:9" ht="29.45" customHeight="1" x14ac:dyDescent="0.3">
      <c r="A297">
        <f t="shared" si="4"/>
        <v>292</v>
      </c>
      <c r="B297" t="str">
        <f>IF(ISBLANK('List of Employees'!B359),"",'List of Employees'!B359)</f>
        <v>JAVIER OLIVER T.</v>
      </c>
      <c r="C297" s="25">
        <f>VLOOKUP(Table3[[#This Row],[EMPLOYEE NAME]],Employees[[Employee Name]:[Office]],6)</f>
        <v>0</v>
      </c>
      <c r="I297" s="27">
        <f>SUM(Table3[[#This Row],['# SICK LEAVE]:['#OTHERS]])</f>
        <v>0</v>
      </c>
    </row>
    <row r="298" spans="1:9" ht="29.45" customHeight="1" x14ac:dyDescent="0.3">
      <c r="A298">
        <f t="shared" si="4"/>
        <v>293</v>
      </c>
      <c r="B298" t="str">
        <f>IF(ISBLANK('List of Employees'!B360),"",'List of Employees'!B360)</f>
        <v>JIMENO EDWARD J.</v>
      </c>
      <c r="C298" s="25">
        <f>VLOOKUP(Table3[[#This Row],[EMPLOYEE NAME]],Employees[[Employee Name]:[Office]],6)</f>
        <v>0</v>
      </c>
      <c r="I298" s="27">
        <f>SUM(Table3[[#This Row],['# SICK LEAVE]:['#OTHERS]])</f>
        <v>0</v>
      </c>
    </row>
    <row r="299" spans="1:9" ht="29.45" customHeight="1" x14ac:dyDescent="0.3">
      <c r="A299">
        <f t="shared" si="4"/>
        <v>294</v>
      </c>
      <c r="B299" t="str">
        <f>IF(ISBLANK('List of Employees'!B361),"",'List of Employees'!B361)</f>
        <v>JORGE CAROLINA M.</v>
      </c>
      <c r="C299" s="25" t="str">
        <f>VLOOKUP(Table3[[#This Row],[EMPLOYEE NAME]],Employees[[Employee Name]:[Office]],6)</f>
        <v>REGULAR</v>
      </c>
      <c r="I299" s="27">
        <f>SUM(Table3[[#This Row],['# SICK LEAVE]:['#OTHERS]])</f>
        <v>0</v>
      </c>
    </row>
    <row r="300" spans="1:9" ht="29.45" customHeight="1" x14ac:dyDescent="0.3">
      <c r="A300">
        <f t="shared" si="4"/>
        <v>295</v>
      </c>
      <c r="B300" t="str">
        <f>IF(ISBLANK('List of Employees'!B362),"",'List of Employees'!B362)</f>
        <v>JUMARANG AIME A.</v>
      </c>
      <c r="C300" s="25" t="str">
        <f>VLOOKUP(Table3[[#This Row],[EMPLOYEE NAME]],Employees[[Employee Name]:[Office]],6)</f>
        <v>REGULAR</v>
      </c>
      <c r="I300" s="27">
        <f>SUM(Table3[[#This Row],['# SICK LEAVE]:['#OTHERS]])</f>
        <v>0</v>
      </c>
    </row>
    <row r="301" spans="1:9" ht="29.45" customHeight="1" x14ac:dyDescent="0.3">
      <c r="A301">
        <f t="shared" si="4"/>
        <v>296</v>
      </c>
      <c r="B301" t="str">
        <f>IF(ISBLANK('List of Employees'!B363),"",'List of Employees'!B363)</f>
        <v>JUNILLER ALTHEA JANINE A.</v>
      </c>
      <c r="C301" s="25">
        <f>VLOOKUP(Table3[[#This Row],[EMPLOYEE NAME]],Employees[[Employee Name]:[Office]],6)</f>
        <v>0</v>
      </c>
      <c r="I301" s="27">
        <f>SUM(Table3[[#This Row],['# SICK LEAVE]:['#OTHERS]])</f>
        <v>0</v>
      </c>
    </row>
    <row r="302" spans="1:9" ht="29.45" customHeight="1" x14ac:dyDescent="0.3">
      <c r="A302">
        <f t="shared" si="4"/>
        <v>297</v>
      </c>
      <c r="B302" t="str">
        <f>IF(ISBLANK('List of Employees'!B364),"",'List of Employees'!B364)</f>
        <v>LABANANCIA TEDDY BOY N.</v>
      </c>
      <c r="C302" s="25" t="str">
        <f>VLOOKUP(Table3[[#This Row],[EMPLOYEE NAME]],Employees[[Employee Name]:[Office]],6)</f>
        <v>CASUAL</v>
      </c>
      <c r="I302" s="27">
        <f>SUM(Table3[[#This Row],['# SICK LEAVE]:['#OTHERS]])</f>
        <v>0</v>
      </c>
    </row>
    <row r="303" spans="1:9" ht="29.45" customHeight="1" x14ac:dyDescent="0.3">
      <c r="A303">
        <f t="shared" si="4"/>
        <v>298</v>
      </c>
      <c r="B303" t="str">
        <f>IF(ISBLANK('List of Employees'!B366),"",'List of Employees'!B366)</f>
        <v>LACIBAL RYAN G.</v>
      </c>
      <c r="C303" s="25">
        <f>VLOOKUP(Table3[[#This Row],[EMPLOYEE NAME]],Employees[[Employee Name]:[Office]],6)</f>
        <v>0</v>
      </c>
      <c r="I303" s="27">
        <f>SUM(Table3[[#This Row],['# SICK LEAVE]:['#OTHERS]])</f>
        <v>0</v>
      </c>
    </row>
    <row r="304" spans="1:9" ht="29.45" customHeight="1" x14ac:dyDescent="0.3">
      <c r="A304">
        <f t="shared" si="4"/>
        <v>299</v>
      </c>
      <c r="B304" t="str">
        <f>IF(ISBLANK('List of Employees'!B367),"",'List of Employees'!B367)</f>
        <v xml:space="preserve">LAGREO ELVER  </v>
      </c>
      <c r="C304" s="25">
        <f>VLOOKUP(Table3[[#This Row],[EMPLOYEE NAME]],Employees[[Employee Name]:[Office]],6)</f>
        <v>0</v>
      </c>
      <c r="I304" s="27">
        <f>SUM(Table3[[#This Row],['# SICK LEAVE]:['#OTHERS]])</f>
        <v>0</v>
      </c>
    </row>
    <row r="305" spans="1:9" ht="29.45" customHeight="1" x14ac:dyDescent="0.3">
      <c r="A305">
        <f t="shared" si="4"/>
        <v>300</v>
      </c>
      <c r="B305" t="str">
        <f>IF(ISBLANK('List of Employees'!B368),"",'List of Employees'!B368)</f>
        <v>LAGUARDIA JOSELITO R.</v>
      </c>
      <c r="C305" s="25" t="str">
        <f>VLOOKUP(Table3[[#This Row],[EMPLOYEE NAME]],Employees[[Employee Name]:[Office]],6)</f>
        <v>REGULAR</v>
      </c>
      <c r="I305" s="27">
        <f>SUM(Table3[[#This Row],['# SICK LEAVE]:['#OTHERS]])</f>
        <v>0</v>
      </c>
    </row>
    <row r="306" spans="1:9" ht="29.45" customHeight="1" x14ac:dyDescent="0.3">
      <c r="A306">
        <f t="shared" si="4"/>
        <v>301</v>
      </c>
      <c r="B306" t="str">
        <f>IF(ISBLANK('List of Employees'!B370),"",'List of Employees'!B370)</f>
        <v>LANDICHO ELEANOR S.</v>
      </c>
      <c r="C306" s="25">
        <f>VLOOKUP(Table3[[#This Row],[EMPLOYEE NAME]],Employees[[Employee Name]:[Office]],6)</f>
        <v>0</v>
      </c>
      <c r="I306" s="27">
        <f>SUM(Table3[[#This Row],['# SICK LEAVE]:['#OTHERS]])</f>
        <v>0</v>
      </c>
    </row>
    <row r="307" spans="1:9" ht="29.45" customHeight="1" x14ac:dyDescent="0.3">
      <c r="A307">
        <f t="shared" si="4"/>
        <v>302</v>
      </c>
      <c r="B307" t="str">
        <f>IF(ISBLANK('List of Employees'!B371),"",'List of Employees'!B371)</f>
        <v>LANDICHO ROSALINA B.</v>
      </c>
      <c r="C307" s="25" t="str">
        <f>VLOOKUP(Table3[[#This Row],[EMPLOYEE NAME]],Employees[[Employee Name]:[Office]],6)</f>
        <v>CASUAL</v>
      </c>
      <c r="I307" s="27">
        <f>SUM(Table3[[#This Row],['# SICK LEAVE]:['#OTHERS]])</f>
        <v>0</v>
      </c>
    </row>
    <row r="308" spans="1:9" ht="29.45" customHeight="1" x14ac:dyDescent="0.3">
      <c r="A308">
        <f t="shared" si="4"/>
        <v>303</v>
      </c>
      <c r="B308" t="str">
        <f>IF(ISBLANK('List of Employees'!B372),"",'List of Employees'!B372)</f>
        <v>LANTING AILEEN D.</v>
      </c>
      <c r="C308" s="25" t="str">
        <f>VLOOKUP(Table3[[#This Row],[EMPLOYEE NAME]],Employees[[Employee Name]:[Office]],6)</f>
        <v>REGULAR</v>
      </c>
      <c r="I308" s="27">
        <f>SUM(Table3[[#This Row],['# SICK LEAVE]:['#OTHERS]])</f>
        <v>0</v>
      </c>
    </row>
    <row r="309" spans="1:9" ht="29.45" customHeight="1" x14ac:dyDescent="0.3">
      <c r="A309">
        <f t="shared" si="4"/>
        <v>304</v>
      </c>
      <c r="B309" t="str">
        <f>IF(ISBLANK('List of Employees'!B374),"",'List of Employees'!B374)</f>
        <v>LAROZA KIM VINCENT L.</v>
      </c>
      <c r="C309" s="25" t="str">
        <f>VLOOKUP(Table3[[#This Row],[EMPLOYEE NAME]],Employees[[Employee Name]:[Office]],6)</f>
        <v>REGULAR</v>
      </c>
      <c r="I309" s="27">
        <f>SUM(Table3[[#This Row],['# SICK LEAVE]:['#OTHERS]])</f>
        <v>0</v>
      </c>
    </row>
    <row r="310" spans="1:9" ht="29.45" customHeight="1" x14ac:dyDescent="0.3">
      <c r="A310">
        <f t="shared" si="4"/>
        <v>305</v>
      </c>
      <c r="B310" t="str">
        <f>IF(ISBLANK('List of Employees'!B375),"",'List of Employees'!B375)</f>
        <v>LAVINA FLORINDA E.</v>
      </c>
      <c r="C310" s="25">
        <f>VLOOKUP(Table3[[#This Row],[EMPLOYEE NAME]],Employees[[Employee Name]:[Office]],6)</f>
        <v>0</v>
      </c>
      <c r="I310" s="27">
        <f>SUM(Table3[[#This Row],['# SICK LEAVE]:['#OTHERS]])</f>
        <v>0</v>
      </c>
    </row>
    <row r="311" spans="1:9" ht="29.45" customHeight="1" x14ac:dyDescent="0.3">
      <c r="A311">
        <f t="shared" si="4"/>
        <v>306</v>
      </c>
      <c r="B311" t="str">
        <f>IF(ISBLANK('List of Employees'!B377),"",'List of Employees'!B377)</f>
        <v>LEPARDO ROWENA R.</v>
      </c>
      <c r="C311" s="25" t="str">
        <f>VLOOKUP(Table3[[#This Row],[EMPLOYEE NAME]],Employees[[Employee Name]:[Office]],6)</f>
        <v>REGULAR</v>
      </c>
      <c r="I311" s="27">
        <f>SUM(Table3[[#This Row],['# SICK LEAVE]:['#OTHERS]])</f>
        <v>0</v>
      </c>
    </row>
    <row r="312" spans="1:9" ht="29.45" customHeight="1" x14ac:dyDescent="0.3">
      <c r="A312">
        <f t="shared" si="4"/>
        <v>307</v>
      </c>
      <c r="B312" t="str">
        <f>IF(ISBLANK('List of Employees'!B378),"",'List of Employees'!B378)</f>
        <v>LERIO ROSEMARIE V.</v>
      </c>
      <c r="C312" s="25" t="str">
        <f>VLOOKUP(Table3[[#This Row],[EMPLOYEE NAME]],Employees[[Employee Name]:[Office]],6)</f>
        <v>REGULAR</v>
      </c>
      <c r="I312" s="27">
        <f>SUM(Table3[[#This Row],['# SICK LEAVE]:['#OTHERS]])</f>
        <v>0</v>
      </c>
    </row>
    <row r="313" spans="1:9" ht="29.45" customHeight="1" x14ac:dyDescent="0.3">
      <c r="A313">
        <f t="shared" si="4"/>
        <v>308</v>
      </c>
      <c r="B313" t="str">
        <f>IF(ISBLANK('List of Employees'!B380),"",'List of Employees'!B380)</f>
        <v>LLRENA JANEEN V.</v>
      </c>
      <c r="C313" s="25">
        <f>VLOOKUP(Table3[[#This Row],[EMPLOYEE NAME]],Employees[[Employee Name]:[Office]],6)</f>
        <v>0</v>
      </c>
      <c r="I313" s="27">
        <f>SUM(Table3[[#This Row],['# SICK LEAVE]:['#OTHERS]])</f>
        <v>0</v>
      </c>
    </row>
    <row r="314" spans="1:9" ht="29.45" customHeight="1" x14ac:dyDescent="0.3">
      <c r="A314">
        <f t="shared" si="4"/>
        <v>309</v>
      </c>
      <c r="B314" t="str">
        <f>IF(ISBLANK('List of Employees'!B381),"",'List of Employees'!B381)</f>
        <v>LOGROÑO JONATHAN C.</v>
      </c>
      <c r="C314" s="25" t="str">
        <f>VLOOKUP(Table3[[#This Row],[EMPLOYEE NAME]],Employees[[Employee Name]:[Office]],6)</f>
        <v>JOBCON</v>
      </c>
      <c r="I314" s="27">
        <f>SUM(Table3[[#This Row],['# SICK LEAVE]:['#OTHERS]])</f>
        <v>0</v>
      </c>
    </row>
    <row r="315" spans="1:9" ht="29.45" customHeight="1" x14ac:dyDescent="0.3">
      <c r="A315">
        <f t="shared" si="4"/>
        <v>310</v>
      </c>
      <c r="B315" t="str">
        <f>IF(ISBLANK('List of Employees'!B382),"",'List of Employees'!B382)</f>
        <v>LORENZO JERWIN A.</v>
      </c>
      <c r="C315" s="25">
        <f>VLOOKUP(Table3[[#This Row],[EMPLOYEE NAME]],Employees[[Employee Name]:[Office]],6)</f>
        <v>0</v>
      </c>
      <c r="I315" s="27">
        <f>SUM(Table3[[#This Row],['# SICK LEAVE]:['#OTHERS]])</f>
        <v>0</v>
      </c>
    </row>
    <row r="316" spans="1:9" ht="29.45" customHeight="1" x14ac:dyDescent="0.3">
      <c r="A316">
        <f t="shared" si="4"/>
        <v>311</v>
      </c>
      <c r="B316" t="str">
        <f>IF(ISBLANK('List of Employees'!B383),"",'List of Employees'!B383)</f>
        <v>LORILLA LOIDA P.</v>
      </c>
      <c r="C316" s="25" t="str">
        <f>VLOOKUP(Table3[[#This Row],[EMPLOYEE NAME]],Employees[[Employee Name]:[Office]],6)</f>
        <v>CASUAL</v>
      </c>
      <c r="I316" s="27">
        <f>SUM(Table3[[#This Row],['# SICK LEAVE]:['#OTHERS]])</f>
        <v>0</v>
      </c>
    </row>
    <row r="317" spans="1:9" ht="29.45" customHeight="1" x14ac:dyDescent="0.3">
      <c r="A317">
        <f t="shared" si="4"/>
        <v>312</v>
      </c>
      <c r="B317" t="str">
        <f>IF(ISBLANK('List of Employees'!B384),"",'List of Employees'!B384)</f>
        <v>LOYOLA JANE A.</v>
      </c>
      <c r="C317" s="25" t="str">
        <f>VLOOKUP(Table3[[#This Row],[EMPLOYEE NAME]],Employees[[Employee Name]:[Office]],6)</f>
        <v>REGULAR</v>
      </c>
      <c r="I317" s="27">
        <f>SUM(Table3[[#This Row],['# SICK LEAVE]:['#OTHERS]])</f>
        <v>0</v>
      </c>
    </row>
    <row r="318" spans="1:9" ht="29.45" customHeight="1" x14ac:dyDescent="0.3">
      <c r="A318">
        <f t="shared" si="4"/>
        <v>313</v>
      </c>
      <c r="B318" t="str">
        <f>IF(ISBLANK('List of Employees'!B385),"",'List of Employees'!B385)</f>
        <v>LUCIANO ADELAIDA C.</v>
      </c>
      <c r="C318" s="25" t="str">
        <f>VLOOKUP(Table3[[#This Row],[EMPLOYEE NAME]],Employees[[Employee Name]:[Office]],6)</f>
        <v>REGULAR</v>
      </c>
      <c r="I318" s="27">
        <f>SUM(Table3[[#This Row],['# SICK LEAVE]:['#OTHERS]])</f>
        <v>0</v>
      </c>
    </row>
    <row r="319" spans="1:9" ht="29.45" customHeight="1" x14ac:dyDescent="0.3">
      <c r="A319">
        <f t="shared" si="4"/>
        <v>314</v>
      </c>
      <c r="B319" t="str">
        <f>IF(ISBLANK('List of Employees'!B387),"",'List of Employees'!B387)</f>
        <v xml:space="preserve">LUNA  FERNANDO  </v>
      </c>
      <c r="C319" s="25" t="str">
        <f>VLOOKUP(Table3[[#This Row],[EMPLOYEE NAME]],Employees[[Employee Name]:[Office]],6)</f>
        <v>REGULAR</v>
      </c>
      <c r="I319" s="27">
        <f>SUM(Table3[[#This Row],['# SICK LEAVE]:['#OTHERS]])</f>
        <v>0</v>
      </c>
    </row>
    <row r="320" spans="1:9" ht="29.45" customHeight="1" x14ac:dyDescent="0.3">
      <c r="A320">
        <f t="shared" si="4"/>
        <v>315</v>
      </c>
      <c r="B320" t="str">
        <f>IF(ISBLANK('List of Employees'!B388),"",'List of Employees'!B388)</f>
        <v>LUNA  ROBERTO V.</v>
      </c>
      <c r="C320" s="25">
        <f>VLOOKUP(Table3[[#This Row],[EMPLOYEE NAME]],Employees[[Employee Name]:[Office]],6)</f>
        <v>0</v>
      </c>
      <c r="I320" s="27">
        <f>SUM(Table3[[#This Row],['# SICK LEAVE]:['#OTHERS]])</f>
        <v>0</v>
      </c>
    </row>
    <row r="321" spans="1:9" ht="29.45" customHeight="1" x14ac:dyDescent="0.3">
      <c r="A321">
        <f t="shared" si="4"/>
        <v>316</v>
      </c>
      <c r="B321" t="str">
        <f>IF(ISBLANK('List of Employees'!B390),"",'List of Employees'!B390)</f>
        <v>LUNA LALAINE D.</v>
      </c>
      <c r="C321" s="25" t="str">
        <f>VLOOKUP(Table3[[#This Row],[EMPLOYEE NAME]],Employees[[Employee Name]:[Office]],6)</f>
        <v>JOBCON</v>
      </c>
      <c r="I321" s="27">
        <f>SUM(Table3[[#This Row],['# SICK LEAVE]:['#OTHERS]])</f>
        <v>0</v>
      </c>
    </row>
    <row r="322" spans="1:9" ht="29.45" customHeight="1" x14ac:dyDescent="0.3">
      <c r="A322">
        <f t="shared" si="4"/>
        <v>317</v>
      </c>
      <c r="B322" t="str">
        <f>IF(ISBLANK('List of Employees'!B392),"",'List of Employees'!B392)</f>
        <v>MABUTI ANA MARIE C.</v>
      </c>
      <c r="C322" s="25" t="str">
        <f>VLOOKUP(Table3[[#This Row],[EMPLOYEE NAME]],Employees[[Employee Name]:[Office]],6)</f>
        <v>REGULAR</v>
      </c>
      <c r="I322" s="27">
        <f>SUM(Table3[[#This Row],['# SICK LEAVE]:['#OTHERS]])</f>
        <v>0</v>
      </c>
    </row>
    <row r="323" spans="1:9" ht="29.45" customHeight="1" x14ac:dyDescent="0.3">
      <c r="A323">
        <f t="shared" si="4"/>
        <v>318</v>
      </c>
      <c r="B323" t="str">
        <f>IF(ISBLANK('List of Employees'!B394),"",'List of Employees'!B394)</f>
        <v xml:space="preserve">MACAPUNO FELIX  </v>
      </c>
      <c r="C323" s="25" t="str">
        <f>VLOOKUP(Table3[[#This Row],[EMPLOYEE NAME]],Employees[[Employee Name]:[Office]],6)</f>
        <v>REGULAR</v>
      </c>
      <c r="I323" s="27">
        <f>SUM(Table3[[#This Row],['# SICK LEAVE]:['#OTHERS]])</f>
        <v>0</v>
      </c>
    </row>
    <row r="324" spans="1:9" ht="29.45" customHeight="1" x14ac:dyDescent="0.3">
      <c r="A324">
        <f t="shared" si="4"/>
        <v>319</v>
      </c>
      <c r="B324" t="str">
        <f>IF(ISBLANK('List of Employees'!B395),"",'List of Employees'!B395)</f>
        <v>MACASPAC ELVIRA V.</v>
      </c>
      <c r="C324" s="25" t="str">
        <f>VLOOKUP(Table3[[#This Row],[EMPLOYEE NAME]],Employees[[Employee Name]:[Office]],6)</f>
        <v>REGULAR</v>
      </c>
      <c r="I324" s="27">
        <f>SUM(Table3[[#This Row],['# SICK LEAVE]:['#OTHERS]])</f>
        <v>0</v>
      </c>
    </row>
    <row r="325" spans="1:9" ht="29.45" customHeight="1" x14ac:dyDescent="0.3">
      <c r="A325">
        <f t="shared" si="4"/>
        <v>320</v>
      </c>
      <c r="B325" t="str">
        <f>IF(ISBLANK('List of Employees'!B396),"",'List of Employees'!B396)</f>
        <v>MACASPAC JOSE VICTOR P.</v>
      </c>
      <c r="C325" s="25" t="str">
        <f>VLOOKUP(Table3[[#This Row],[EMPLOYEE NAME]],Employees[[Employee Name]:[Office]],6)</f>
        <v>REGULAR</v>
      </c>
      <c r="I325" s="27">
        <f>SUM(Table3[[#This Row],['# SICK LEAVE]:['#OTHERS]])</f>
        <v>0</v>
      </c>
    </row>
    <row r="326" spans="1:9" ht="29.45" customHeight="1" x14ac:dyDescent="0.3">
      <c r="A326">
        <f t="shared" ref="A326:A389" si="5">IF(ISBLANK(B326),"",ROW(A321))</f>
        <v>321</v>
      </c>
      <c r="B326" t="str">
        <f>IF(ISBLANK('List of Employees'!B397),"",'List of Employees'!B397)</f>
        <v>MADRAZO ALLAN PAUL A.</v>
      </c>
      <c r="C326" s="25" t="str">
        <f>VLOOKUP(Table3[[#This Row],[EMPLOYEE NAME]],Employees[[Employee Name]:[Office]],6)</f>
        <v>REGULAR</v>
      </c>
      <c r="I326" s="27">
        <f>SUM(Table3[[#This Row],['# SICK LEAVE]:['#OTHERS]])</f>
        <v>0</v>
      </c>
    </row>
    <row r="327" spans="1:9" ht="29.45" customHeight="1" x14ac:dyDescent="0.3">
      <c r="A327">
        <f t="shared" si="5"/>
        <v>322</v>
      </c>
      <c r="B327" t="str">
        <f>IF(ISBLANK('List of Employees'!B398),"",'List of Employees'!B398)</f>
        <v>MAESTRECAMPO LORENA A.</v>
      </c>
      <c r="C327" s="25" t="str">
        <f>VLOOKUP(Table3[[#This Row],[EMPLOYEE NAME]],Employees[[Employee Name]:[Office]],6)</f>
        <v>REGULAR</v>
      </c>
      <c r="I327" s="27">
        <f>SUM(Table3[[#This Row],['# SICK LEAVE]:['#OTHERS]])</f>
        <v>0</v>
      </c>
    </row>
    <row r="328" spans="1:9" ht="29.45" customHeight="1" x14ac:dyDescent="0.3">
      <c r="A328">
        <f t="shared" si="5"/>
        <v>323</v>
      </c>
      <c r="B328" t="str">
        <f>IF(ISBLANK('List of Employees'!B399),"",'List of Employees'!B399)</f>
        <v xml:space="preserve">MAGUINAO GILBERT  </v>
      </c>
      <c r="C328" s="25" t="str">
        <f>VLOOKUP(Table3[[#This Row],[EMPLOYEE NAME]],Employees[[Employee Name]:[Office]],6)</f>
        <v>REGULAR</v>
      </c>
      <c r="I328" s="27">
        <f>SUM(Table3[[#This Row],['# SICK LEAVE]:['#OTHERS]])</f>
        <v>0</v>
      </c>
    </row>
    <row r="329" spans="1:9" ht="29.45" customHeight="1" x14ac:dyDescent="0.3">
      <c r="A329">
        <f t="shared" si="5"/>
        <v>324</v>
      </c>
      <c r="B329" t="str">
        <f>IF(ISBLANK('List of Employees'!B400),"",'List of Employees'!B400)</f>
        <v>MAGUINAO NIÑA F.</v>
      </c>
      <c r="C329" s="25" t="str">
        <f>VLOOKUP(Table3[[#This Row],[EMPLOYEE NAME]],Employees[[Employee Name]:[Office]],6)</f>
        <v>CASUAL</v>
      </c>
      <c r="I329" s="27">
        <f>SUM(Table3[[#This Row],['# SICK LEAVE]:['#OTHERS]])</f>
        <v>0</v>
      </c>
    </row>
    <row r="330" spans="1:9" ht="29.45" customHeight="1" x14ac:dyDescent="0.3">
      <c r="A330">
        <f t="shared" si="5"/>
        <v>325</v>
      </c>
      <c r="B330" t="str">
        <f>IF(ISBLANK('List of Employees'!B401),"",'List of Employees'!B401)</f>
        <v>MALABANAN ALMA A.</v>
      </c>
      <c r="C330" s="25" t="str">
        <f>VLOOKUP(Table3[[#This Row],[EMPLOYEE NAME]],Employees[[Employee Name]:[Office]],6)</f>
        <v>REGULAR</v>
      </c>
      <c r="I330" s="27">
        <f>SUM(Table3[[#This Row],['# SICK LEAVE]:['#OTHERS]])</f>
        <v>0</v>
      </c>
    </row>
    <row r="331" spans="1:9" ht="29.45" customHeight="1" x14ac:dyDescent="0.3">
      <c r="A331">
        <f t="shared" si="5"/>
        <v>326</v>
      </c>
      <c r="B331" t="str">
        <f>IF(ISBLANK('List of Employees'!B402),"",'List of Employees'!B402)</f>
        <v>MALANAN JENNYLYN R.</v>
      </c>
      <c r="C331" s="25" t="str">
        <f>VLOOKUP(Table3[[#This Row],[EMPLOYEE NAME]],Employees[[Employee Name]:[Office]],6)</f>
        <v>CASUAL</v>
      </c>
      <c r="I331" s="27">
        <f>SUM(Table3[[#This Row],['# SICK LEAVE]:['#OTHERS]])</f>
        <v>0</v>
      </c>
    </row>
    <row r="332" spans="1:9" ht="29.45" customHeight="1" x14ac:dyDescent="0.3">
      <c r="A332">
        <f t="shared" si="5"/>
        <v>327</v>
      </c>
      <c r="B332" t="str">
        <f>IF(ISBLANK('List of Employees'!B403),"",'List of Employees'!B403)</f>
        <v>MALIGAYA NELITA M.</v>
      </c>
      <c r="C332" s="25" t="str">
        <f>VLOOKUP(Table3[[#This Row],[EMPLOYEE NAME]],Employees[[Employee Name]:[Office]],6)</f>
        <v>REGULAR</v>
      </c>
      <c r="I332" s="27">
        <f>SUM(Table3[[#This Row],['# SICK LEAVE]:['#OTHERS]])</f>
        <v>0</v>
      </c>
    </row>
    <row r="333" spans="1:9" ht="29.45" customHeight="1" x14ac:dyDescent="0.3">
      <c r="A333">
        <f t="shared" si="5"/>
        <v>328</v>
      </c>
      <c r="B333" t="str">
        <f>IF(ISBLANK('List of Employees'!B404),"",'List of Employees'!B404)</f>
        <v>MALIGAYO YOLANDA D.</v>
      </c>
      <c r="C333" s="25" t="str">
        <f>VLOOKUP(Table3[[#This Row],[EMPLOYEE NAME]],Employees[[Employee Name]:[Office]],6)</f>
        <v>REGULAR</v>
      </c>
      <c r="I333" s="27">
        <f>SUM(Table3[[#This Row],['# SICK LEAVE]:['#OTHERS]])</f>
        <v>0</v>
      </c>
    </row>
    <row r="334" spans="1:9" ht="29.45" customHeight="1" x14ac:dyDescent="0.3">
      <c r="A334">
        <f t="shared" si="5"/>
        <v>329</v>
      </c>
      <c r="B334" t="str">
        <f>IF(ISBLANK('List of Employees'!B406),"",'List of Employees'!B406)</f>
        <v>MAMARIL JOSEFINA P.</v>
      </c>
      <c r="C334" s="25" t="str">
        <f>VLOOKUP(Table3[[#This Row],[EMPLOYEE NAME]],Employees[[Employee Name]:[Office]],6)</f>
        <v>CASUAL</v>
      </c>
      <c r="I334" s="27">
        <f>SUM(Table3[[#This Row],['# SICK LEAVE]:['#OTHERS]])</f>
        <v>0</v>
      </c>
    </row>
    <row r="335" spans="1:9" ht="29.45" customHeight="1" x14ac:dyDescent="0.3">
      <c r="A335">
        <f t="shared" si="5"/>
        <v>330</v>
      </c>
      <c r="B335" t="str">
        <f>IF(ISBLANK('List of Employees'!B408),"",'List of Employees'!B408)</f>
        <v xml:space="preserve">MANALO CATALINA  </v>
      </c>
      <c r="C335" s="25">
        <f>VLOOKUP(Table3[[#This Row],[EMPLOYEE NAME]],Employees[[Employee Name]:[Office]],6)</f>
        <v>0</v>
      </c>
      <c r="I335" s="27">
        <f>SUM(Table3[[#This Row],['# SICK LEAVE]:['#OTHERS]])</f>
        <v>0</v>
      </c>
    </row>
    <row r="336" spans="1:9" ht="29.45" customHeight="1" x14ac:dyDescent="0.3">
      <c r="A336">
        <f t="shared" si="5"/>
        <v>331</v>
      </c>
      <c r="B336" t="str">
        <f>IF(ISBLANK('List of Employees'!B409),"",'List of Employees'!B409)</f>
        <v>MANALO CELSA B.</v>
      </c>
      <c r="C336" s="25" t="str">
        <f>VLOOKUP(Table3[[#This Row],[EMPLOYEE NAME]],Employees[[Employee Name]:[Office]],6)</f>
        <v>REGULAR</v>
      </c>
      <c r="I336" s="27">
        <f>SUM(Table3[[#This Row],['# SICK LEAVE]:['#OTHERS]])</f>
        <v>0</v>
      </c>
    </row>
    <row r="337" spans="1:9" ht="29.45" customHeight="1" x14ac:dyDescent="0.3">
      <c r="A337">
        <f t="shared" si="5"/>
        <v>332</v>
      </c>
      <c r="B337" t="str">
        <f>IF(ISBLANK('List of Employees'!B410),"",'List of Employees'!B410)</f>
        <v>MANALO CYNTHIA D.</v>
      </c>
      <c r="C337" s="25" t="str">
        <f>VLOOKUP(Table3[[#This Row],[EMPLOYEE NAME]],Employees[[Employee Name]:[Office]],6)</f>
        <v>REGULAR</v>
      </c>
      <c r="I337" s="27">
        <f>SUM(Table3[[#This Row],['# SICK LEAVE]:['#OTHERS]])</f>
        <v>0</v>
      </c>
    </row>
    <row r="338" spans="1:9" ht="29.45" customHeight="1" x14ac:dyDescent="0.3">
      <c r="A338">
        <f t="shared" si="5"/>
        <v>333</v>
      </c>
      <c r="B338" t="str">
        <f>IF(ISBLANK('List of Employees'!B412),"",'List of Employees'!B412)</f>
        <v>MANALO ELIADA F.</v>
      </c>
      <c r="C338" s="25" t="str">
        <f>VLOOKUP(Table3[[#This Row],[EMPLOYEE NAME]],Employees[[Employee Name]:[Office]],6)</f>
        <v>REGULAR</v>
      </c>
      <c r="I338" s="27">
        <f>SUM(Table3[[#This Row],['# SICK LEAVE]:['#OTHERS]])</f>
        <v>0</v>
      </c>
    </row>
    <row r="339" spans="1:9" ht="29.45" customHeight="1" x14ac:dyDescent="0.3">
      <c r="A339">
        <f t="shared" si="5"/>
        <v>334</v>
      </c>
      <c r="B339" t="str">
        <f>IF(ISBLANK('List of Employees'!B413),"",'List of Employees'!B413)</f>
        <v>MANALO FERNANDO G.</v>
      </c>
      <c r="C339" s="25" t="str">
        <f>VLOOKUP(Table3[[#This Row],[EMPLOYEE NAME]],Employees[[Employee Name]:[Office]],6)</f>
        <v>CASUAL</v>
      </c>
      <c r="I339" s="27">
        <f>SUM(Table3[[#This Row],['# SICK LEAVE]:['#OTHERS]])</f>
        <v>0</v>
      </c>
    </row>
    <row r="340" spans="1:9" ht="29.45" customHeight="1" x14ac:dyDescent="0.3">
      <c r="A340">
        <f t="shared" si="5"/>
        <v>335</v>
      </c>
      <c r="B340" t="str">
        <f>IF(ISBLANK('List of Employees'!B416),"",'List of Employees'!B416)</f>
        <v>MANALO STEPHANIE C.</v>
      </c>
      <c r="C340" s="25">
        <f>VLOOKUP(Table3[[#This Row],[EMPLOYEE NAME]],Employees[[Employee Name]:[Office]],6)</f>
        <v>0</v>
      </c>
      <c r="I340" s="27">
        <f>SUM(Table3[[#This Row],['# SICK LEAVE]:['#OTHERS]])</f>
        <v>0</v>
      </c>
    </row>
    <row r="341" spans="1:9" ht="29.45" customHeight="1" x14ac:dyDescent="0.3">
      <c r="A341">
        <f t="shared" si="5"/>
        <v>336</v>
      </c>
      <c r="B341" t="str">
        <f>IF(ISBLANK('List of Employees'!B417),"",'List of Employees'!B417)</f>
        <v xml:space="preserve">MANGUINAO GILBERT  </v>
      </c>
      <c r="C341" s="25" t="str">
        <f>VLOOKUP(Table3[[#This Row],[EMPLOYEE NAME]],Employees[[Employee Name]:[Office]],6)</f>
        <v>REGULAR</v>
      </c>
      <c r="I341" s="27">
        <f>SUM(Table3[[#This Row],['# SICK LEAVE]:['#OTHERS]])</f>
        <v>0</v>
      </c>
    </row>
    <row r="342" spans="1:9" ht="29.45" customHeight="1" x14ac:dyDescent="0.3">
      <c r="A342">
        <f t="shared" si="5"/>
        <v>337</v>
      </c>
      <c r="B342" t="str">
        <f>IF(ISBLANK('List of Employees'!B419),"",'List of Employees'!B419)</f>
        <v>MANIMTIM JOJIT A.</v>
      </c>
      <c r="C342" s="25" t="str">
        <f>VLOOKUP(Table3[[#This Row],[EMPLOYEE NAME]],Employees[[Employee Name]:[Office]],6)</f>
        <v>REGULAR</v>
      </c>
      <c r="I342" s="27">
        <f>SUM(Table3[[#This Row],['# SICK LEAVE]:['#OTHERS]])</f>
        <v>0</v>
      </c>
    </row>
    <row r="343" spans="1:9" ht="29.45" customHeight="1" x14ac:dyDescent="0.3">
      <c r="A343">
        <f t="shared" si="5"/>
        <v>338</v>
      </c>
      <c r="B343" t="str">
        <f>IF(ISBLANK('List of Employees'!B420),"",'List of Employees'!B420)</f>
        <v>MANLANGIT LEONILA R.</v>
      </c>
      <c r="C343" s="25" t="str">
        <f>VLOOKUP(Table3[[#This Row],[EMPLOYEE NAME]],Employees[[Employee Name]:[Office]],6)</f>
        <v>CASUAL</v>
      </c>
      <c r="I343" s="27">
        <f>SUM(Table3[[#This Row],['# SICK LEAVE]:['#OTHERS]])</f>
        <v>0</v>
      </c>
    </row>
    <row r="344" spans="1:9" ht="29.45" customHeight="1" x14ac:dyDescent="0.3">
      <c r="A344">
        <f t="shared" si="5"/>
        <v>339</v>
      </c>
      <c r="B344" t="str">
        <f>IF(ISBLANK('List of Employees'!B421),"",'List of Employees'!B421)</f>
        <v>MARAÑON AMY LOU T.</v>
      </c>
      <c r="C344" s="25" t="str">
        <f>VLOOKUP(Table3[[#This Row],[EMPLOYEE NAME]],Employees[[Employee Name]:[Office]],6)</f>
        <v>CASUAL</v>
      </c>
      <c r="I344" s="27">
        <f>SUM(Table3[[#This Row],['# SICK LEAVE]:['#OTHERS]])</f>
        <v>0</v>
      </c>
    </row>
    <row r="345" spans="1:9" ht="29.45" customHeight="1" x14ac:dyDescent="0.3">
      <c r="A345">
        <f t="shared" si="5"/>
        <v>340</v>
      </c>
      <c r="B345" t="str">
        <f>IF(ISBLANK('List of Employees'!B423),"",'List of Employees'!B423)</f>
        <v>MARASIGAN BIENVENIDO E.</v>
      </c>
      <c r="C345" s="25" t="str">
        <f>VLOOKUP(Table3[[#This Row],[EMPLOYEE NAME]],Employees[[Employee Name]:[Office]],6)</f>
        <v>CASUAL</v>
      </c>
      <c r="I345" s="27">
        <f>SUM(Table3[[#This Row],['# SICK LEAVE]:['#OTHERS]])</f>
        <v>0</v>
      </c>
    </row>
    <row r="346" spans="1:9" ht="29.45" customHeight="1" x14ac:dyDescent="0.3">
      <c r="A346">
        <f t="shared" si="5"/>
        <v>341</v>
      </c>
      <c r="B346" t="str">
        <f>IF(ISBLANK('List of Employees'!B424),"",'List of Employees'!B424)</f>
        <v>MARASIGAN CHRISTIAN M.</v>
      </c>
      <c r="C346" s="25" t="str">
        <f>VLOOKUP(Table3[[#This Row],[EMPLOYEE NAME]],Employees[[Employee Name]:[Office]],6)</f>
        <v>CASUAL</v>
      </c>
      <c r="I346" s="27">
        <f>SUM(Table3[[#This Row],['# SICK LEAVE]:['#OTHERS]])</f>
        <v>0</v>
      </c>
    </row>
    <row r="347" spans="1:9" ht="29.45" customHeight="1" x14ac:dyDescent="0.3">
      <c r="A347">
        <f t="shared" si="5"/>
        <v>342</v>
      </c>
      <c r="B347" t="str">
        <f>IF(ISBLANK('List of Employees'!B425),"",'List of Employees'!B425)</f>
        <v xml:space="preserve">MARASIGAN DANIEL  </v>
      </c>
      <c r="C347" s="25" t="str">
        <f>VLOOKUP(Table3[[#This Row],[EMPLOYEE NAME]],Employees[[Employee Name]:[Office]],6)</f>
        <v>REGULAR</v>
      </c>
      <c r="I347" s="27">
        <f>SUM(Table3[[#This Row],['# SICK LEAVE]:['#OTHERS]])</f>
        <v>0</v>
      </c>
    </row>
    <row r="348" spans="1:9" ht="29.45" customHeight="1" x14ac:dyDescent="0.3">
      <c r="A348">
        <f t="shared" si="5"/>
        <v>343</v>
      </c>
      <c r="B348" t="str">
        <f>IF(ISBLANK('List of Employees'!B426),"",'List of Employees'!B426)</f>
        <v>MARASIGAN GINALYN D.</v>
      </c>
      <c r="C348" s="25" t="str">
        <f>VLOOKUP(Table3[[#This Row],[EMPLOYEE NAME]],Employees[[Employee Name]:[Office]],6)</f>
        <v>REGULAR</v>
      </c>
      <c r="I348" s="27">
        <f>SUM(Table3[[#This Row],['# SICK LEAVE]:['#OTHERS]])</f>
        <v>0</v>
      </c>
    </row>
    <row r="349" spans="1:9" ht="29.45" customHeight="1" x14ac:dyDescent="0.3">
      <c r="A349">
        <f t="shared" si="5"/>
        <v>344</v>
      </c>
      <c r="B349" t="str">
        <f>IF(ISBLANK('List of Employees'!B427),"",'List of Employees'!B427)</f>
        <v>MARASIGAN INOCENCIA P.</v>
      </c>
      <c r="C349" s="25" t="str">
        <f>VLOOKUP(Table3[[#This Row],[EMPLOYEE NAME]],Employees[[Employee Name]:[Office]],6)</f>
        <v>REGULAR</v>
      </c>
      <c r="I349" s="27">
        <f>SUM(Table3[[#This Row],['# SICK LEAVE]:['#OTHERS]])</f>
        <v>0</v>
      </c>
    </row>
    <row r="350" spans="1:9" ht="29.45" customHeight="1" x14ac:dyDescent="0.3">
      <c r="A350">
        <f t="shared" si="5"/>
        <v>345</v>
      </c>
      <c r="B350" t="str">
        <f>IF(ISBLANK('List of Employees'!B429),"",'List of Employees'!B429)</f>
        <v>MARASIGAN MARIFE C.</v>
      </c>
      <c r="C350" s="25" t="str">
        <f>VLOOKUP(Table3[[#This Row],[EMPLOYEE NAME]],Employees[[Employee Name]:[Office]],6)</f>
        <v>JOBCON</v>
      </c>
      <c r="I350" s="27">
        <f>SUM(Table3[[#This Row],['# SICK LEAVE]:['#OTHERS]])</f>
        <v>0</v>
      </c>
    </row>
    <row r="351" spans="1:9" ht="29.45" customHeight="1" x14ac:dyDescent="0.3">
      <c r="A351">
        <f t="shared" si="5"/>
        <v>346</v>
      </c>
      <c r="B351" t="e">
        <f>IF(ISBLANK('List of Employees'!B430),"",'List of Employees'!B430)</f>
        <v>#VALUE!</v>
      </c>
      <c r="C351" s="25" t="e">
        <f>VLOOKUP(Table3[[#This Row],[EMPLOYEE NAME]],Employees[[Employee Name]:[Office]],6)</f>
        <v>#VALUE!</v>
      </c>
      <c r="I351" s="27">
        <f>SUM(Table3[[#This Row],['# SICK LEAVE]:['#OTHERS]])</f>
        <v>0</v>
      </c>
    </row>
    <row r="352" spans="1:9" ht="29.45" customHeight="1" x14ac:dyDescent="0.3">
      <c r="A352">
        <f t="shared" si="5"/>
        <v>347</v>
      </c>
      <c r="B352" t="str">
        <f>IF(ISBLANK('List of Employees'!B431),"",'List of Employees'!B431)</f>
        <v>MARCIAL RUSTICO B.</v>
      </c>
      <c r="C352" s="25" t="str">
        <f>VLOOKUP(Table3[[#This Row],[EMPLOYEE NAME]],Employees[[Employee Name]:[Office]],6)</f>
        <v>REGULAR</v>
      </c>
      <c r="I352" s="27">
        <f>SUM(Table3[[#This Row],['# SICK LEAVE]:['#OTHERS]])</f>
        <v>0</v>
      </c>
    </row>
    <row r="353" spans="1:9" ht="29.45" customHeight="1" x14ac:dyDescent="0.3">
      <c r="A353">
        <f t="shared" si="5"/>
        <v>348</v>
      </c>
      <c r="B353" t="str">
        <f>IF(ISBLANK('List of Employees'!B432),"",'List of Employees'!B432)</f>
        <v>MARDO MELINDA E.</v>
      </c>
      <c r="C353" s="25">
        <f>VLOOKUP(Table3[[#This Row],[EMPLOYEE NAME]],Employees[[Employee Name]:[Office]],6)</f>
        <v>0</v>
      </c>
      <c r="I353" s="27">
        <f>SUM(Table3[[#This Row],['# SICK LEAVE]:['#OTHERS]])</f>
        <v>0</v>
      </c>
    </row>
    <row r="354" spans="1:9" ht="29.45" customHeight="1" x14ac:dyDescent="0.3">
      <c r="A354">
        <f t="shared" si="5"/>
        <v>349</v>
      </c>
      <c r="B354" t="str">
        <f>IF(ISBLANK('List of Employees'!B433),"",'List of Employees'!B433)</f>
        <v>MARINDUQUE ANNE RENELYN P.</v>
      </c>
      <c r="C354" s="25" t="str">
        <f>VLOOKUP(Table3[[#This Row],[EMPLOYEE NAME]],Employees[[Employee Name]:[Office]],6)</f>
        <v>REGULAR</v>
      </c>
      <c r="I354" s="27">
        <f>SUM(Table3[[#This Row],['# SICK LEAVE]:['#OTHERS]])</f>
        <v>0</v>
      </c>
    </row>
    <row r="355" spans="1:9" ht="29.45" customHeight="1" x14ac:dyDescent="0.3">
      <c r="A355">
        <f t="shared" si="5"/>
        <v>350</v>
      </c>
      <c r="B355" t="str">
        <f>IF(ISBLANK('List of Employees'!B434),"",'List of Employees'!B434)</f>
        <v>MARINDUQUE AURORA A.</v>
      </c>
      <c r="C355" s="25" t="str">
        <f>VLOOKUP(Table3[[#This Row],[EMPLOYEE NAME]],Employees[[Employee Name]:[Office]],6)</f>
        <v>REGULAR</v>
      </c>
      <c r="I355" s="27">
        <f>SUM(Table3[[#This Row],['# SICK LEAVE]:['#OTHERS]])</f>
        <v>0</v>
      </c>
    </row>
    <row r="356" spans="1:9" ht="29.45" customHeight="1" x14ac:dyDescent="0.3">
      <c r="A356">
        <f t="shared" si="5"/>
        <v>351</v>
      </c>
      <c r="B356" t="str">
        <f>IF(ISBLANK('List of Employees'!B435),"",'List of Employees'!B435)</f>
        <v>MARINDUQUE ERNESTO P.</v>
      </c>
      <c r="C356" s="25" t="str">
        <f>VLOOKUP(Table3[[#This Row],[EMPLOYEE NAME]],Employees[[Employee Name]:[Office]],6)</f>
        <v>REGULAR</v>
      </c>
      <c r="I356" s="27">
        <f>SUM(Table3[[#This Row],['# SICK LEAVE]:['#OTHERS]])</f>
        <v>0</v>
      </c>
    </row>
    <row r="357" spans="1:9" ht="29.45" customHeight="1" x14ac:dyDescent="0.3">
      <c r="A357">
        <f t="shared" si="5"/>
        <v>352</v>
      </c>
      <c r="B357" t="str">
        <f>IF(ISBLANK('List of Employees'!B437),"",'List of Employees'!B437)</f>
        <v>MARINDUQUE MARISSA M.</v>
      </c>
      <c r="C357" s="25" t="str">
        <f>VLOOKUP(Table3[[#This Row],[EMPLOYEE NAME]],Employees[[Employee Name]:[Office]],6)</f>
        <v>REGULAR</v>
      </c>
      <c r="I357" s="27">
        <f>SUM(Table3[[#This Row],['# SICK LEAVE]:['#OTHERS]])</f>
        <v>0</v>
      </c>
    </row>
    <row r="358" spans="1:9" ht="29.45"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5" customHeight="1" x14ac:dyDescent="0.3">
      <c r="A359">
        <f t="shared" si="5"/>
        <v>354</v>
      </c>
      <c r="B359" t="str">
        <f>IF(ISBLANK('List of Employees'!B439),"",'List of Employees'!B439)</f>
        <v>MARQUEZ HENSLEY B.</v>
      </c>
      <c r="C359" s="25">
        <f>VLOOKUP(Table3[[#This Row],[EMPLOYEE NAME]],Employees[[Employee Name]:[Office]],6)</f>
        <v>0</v>
      </c>
      <c r="I359" s="27">
        <f>SUM(Table3[[#This Row],['# SICK LEAVE]:['#OTHERS]])</f>
        <v>0</v>
      </c>
    </row>
    <row r="360" spans="1:9" ht="29.45" customHeight="1" x14ac:dyDescent="0.3">
      <c r="A360">
        <f t="shared" si="5"/>
        <v>355</v>
      </c>
      <c r="B360" t="str">
        <f>IF(ISBLANK('List of Employees'!B440),"",'List of Employees'!B440)</f>
        <v>MARQUEZ LOLITA R.</v>
      </c>
      <c r="C360" s="25" t="str">
        <f>VLOOKUP(Table3[[#This Row],[EMPLOYEE NAME]],Employees[[Employee Name]:[Office]],6)</f>
        <v>REGULAR</v>
      </c>
      <c r="I360" s="27">
        <f>SUM(Table3[[#This Row],['# SICK LEAVE]:['#OTHERS]])</f>
        <v>0</v>
      </c>
    </row>
    <row r="361" spans="1:9" ht="29.45" customHeight="1" x14ac:dyDescent="0.3">
      <c r="A361">
        <f t="shared" si="5"/>
        <v>356</v>
      </c>
      <c r="B361" t="str">
        <f>IF(ISBLANK('List of Employees'!B441),"",'List of Employees'!B441)</f>
        <v>MARTINEZ BELEN B.</v>
      </c>
      <c r="C361" s="25" t="str">
        <f>VLOOKUP(Table3[[#This Row],[EMPLOYEE NAME]],Employees[[Employee Name]:[Office]],6)</f>
        <v>REGULAR</v>
      </c>
      <c r="I361" s="27">
        <f>SUM(Table3[[#This Row],['# SICK LEAVE]:['#OTHERS]])</f>
        <v>0</v>
      </c>
    </row>
    <row r="362" spans="1:9" ht="29.45" customHeight="1" x14ac:dyDescent="0.3">
      <c r="A362">
        <f t="shared" si="5"/>
        <v>357</v>
      </c>
      <c r="B362" t="str">
        <f>IF(ISBLANK('List of Employees'!B442),"",'List of Employees'!B442)</f>
        <v>MARTINEZ EMER V.</v>
      </c>
      <c r="C362" s="25" t="str">
        <f>VLOOKUP(Table3[[#This Row],[EMPLOYEE NAME]],Employees[[Employee Name]:[Office]],6)</f>
        <v>REGULAR</v>
      </c>
      <c r="I362" s="27">
        <f>SUM(Table3[[#This Row],['# SICK LEAVE]:['#OTHERS]])</f>
        <v>0</v>
      </c>
    </row>
    <row r="363" spans="1:9" ht="29.45" customHeight="1" x14ac:dyDescent="0.3">
      <c r="A363">
        <f t="shared" si="5"/>
        <v>358</v>
      </c>
      <c r="B363" t="str">
        <f>IF(ISBLANK('List of Employees'!B443),"",'List of Employees'!B443)</f>
        <v>MARUNDAN MARIA FLOR M.</v>
      </c>
      <c r="C363" s="25" t="str">
        <f>VLOOKUP(Table3[[#This Row],[EMPLOYEE NAME]],Employees[[Employee Name]:[Office]],6)</f>
        <v>REGULAR</v>
      </c>
      <c r="I363" s="27">
        <f>SUM(Table3[[#This Row],['# SICK LEAVE]:['#OTHERS]])</f>
        <v>0</v>
      </c>
    </row>
    <row r="364" spans="1:9" ht="29.45" customHeight="1" x14ac:dyDescent="0.3">
      <c r="A364">
        <f t="shared" si="5"/>
        <v>359</v>
      </c>
      <c r="B364" t="str">
        <f>IF(ISBLANK('List of Employees'!B444),"",'List of Employees'!B444)</f>
        <v>MATIENZO NORMITA S.</v>
      </c>
      <c r="C364" s="25" t="str">
        <f>VLOOKUP(Table3[[#This Row],[EMPLOYEE NAME]],Employees[[Employee Name]:[Office]],6)</f>
        <v>REGULAR</v>
      </c>
      <c r="I364" s="27">
        <f>SUM(Table3[[#This Row],['# SICK LEAVE]:['#OTHERS]])</f>
        <v>0</v>
      </c>
    </row>
    <row r="365" spans="1:9" ht="29.45" customHeight="1" x14ac:dyDescent="0.3">
      <c r="A365">
        <f t="shared" si="5"/>
        <v>360</v>
      </c>
      <c r="B365" t="str">
        <f>IF(ISBLANK('List of Employees'!B445),"",'List of Employees'!B445)</f>
        <v>MAULLON JAENA F.</v>
      </c>
      <c r="C365" s="25" t="str">
        <f>VLOOKUP(Table3[[#This Row],[EMPLOYEE NAME]],Employees[[Employee Name]:[Office]],6)</f>
        <v>CASUAL</v>
      </c>
      <c r="I365" s="27">
        <f>SUM(Table3[[#This Row],['# SICK LEAVE]:['#OTHERS]])</f>
        <v>0</v>
      </c>
    </row>
    <row r="366" spans="1:9" ht="29.45"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5" customHeight="1" x14ac:dyDescent="0.3">
      <c r="A367">
        <f t="shared" si="5"/>
        <v>362</v>
      </c>
      <c r="B367" t="str">
        <f>IF(ISBLANK('List of Employees'!B448),"",'List of Employees'!B448)</f>
        <v>MELADO LEONILA JR P.</v>
      </c>
      <c r="C367" s="25" t="str">
        <f>VLOOKUP(Table3[[#This Row],[EMPLOYEE NAME]],Employees[[Employee Name]:[Office]],6)</f>
        <v>JOBCON</v>
      </c>
      <c r="I367" s="27">
        <f>SUM(Table3[[#This Row],['# SICK LEAVE]:['#OTHERS]])</f>
        <v>0</v>
      </c>
    </row>
    <row r="368" spans="1:9" ht="29.45" customHeight="1" x14ac:dyDescent="0.3">
      <c r="A368">
        <f t="shared" si="5"/>
        <v>363</v>
      </c>
      <c r="B368" t="str">
        <f>IF(ISBLANK('List of Employees'!B449),"",'List of Employees'!B449)</f>
        <v>MELADO LEONILO JR. P.</v>
      </c>
      <c r="C368" s="25">
        <f>VLOOKUP(Table3[[#This Row],[EMPLOYEE NAME]],Employees[[Employee Name]:[Office]],6)</f>
        <v>0</v>
      </c>
      <c r="I368" s="27">
        <f>SUM(Table3[[#This Row],['# SICK LEAVE]:['#OTHERS]])</f>
        <v>0</v>
      </c>
    </row>
    <row r="369" spans="1:9" ht="29.45" customHeight="1" x14ac:dyDescent="0.3">
      <c r="A369">
        <f t="shared" si="5"/>
        <v>364</v>
      </c>
      <c r="B369" t="str">
        <f>IF(ISBLANK('List of Employees'!B450),"",'List of Employees'!B450)</f>
        <v>MENDOZA ARRIES N.</v>
      </c>
      <c r="C369" s="25" t="str">
        <f>VLOOKUP(Table3[[#This Row],[EMPLOYEE NAME]],Employees[[Employee Name]:[Office]],6)</f>
        <v>REGULAR</v>
      </c>
      <c r="I369" s="27">
        <f>SUM(Table3[[#This Row],['# SICK LEAVE]:['#OTHERS]])</f>
        <v>0</v>
      </c>
    </row>
    <row r="370" spans="1:9" ht="29.45" customHeight="1" x14ac:dyDescent="0.3">
      <c r="A370">
        <f t="shared" si="5"/>
        <v>365</v>
      </c>
      <c r="B370" t="str">
        <f>IF(ISBLANK('List of Employees'!B451),"",'List of Employees'!B451)</f>
        <v>MENDOZA ERNESTO JR R.</v>
      </c>
      <c r="C370" s="25">
        <f>VLOOKUP(Table3[[#This Row],[EMPLOYEE NAME]],Employees[[Employee Name]:[Office]],6)</f>
        <v>0</v>
      </c>
      <c r="I370" s="27">
        <f>SUM(Table3[[#This Row],['# SICK LEAVE]:['#OTHERS]])</f>
        <v>0</v>
      </c>
    </row>
    <row r="371" spans="1:9" ht="29.45" customHeight="1" x14ac:dyDescent="0.3">
      <c r="A371">
        <f t="shared" si="5"/>
        <v>366</v>
      </c>
      <c r="B371" t="str">
        <f>IF(ISBLANK('List of Employees'!B452),"",'List of Employees'!B452)</f>
        <v>MENDOZA JUANITO N.</v>
      </c>
      <c r="C371" s="25" t="str">
        <f>VLOOKUP(Table3[[#This Row],[EMPLOYEE NAME]],Employees[[Employee Name]:[Office]],6)</f>
        <v>REGULAR</v>
      </c>
      <c r="I371" s="27">
        <f>SUM(Table3[[#This Row],['# SICK LEAVE]:['#OTHERS]])</f>
        <v>0</v>
      </c>
    </row>
    <row r="372" spans="1:9" ht="29.45" customHeight="1" x14ac:dyDescent="0.3">
      <c r="A372">
        <f t="shared" si="5"/>
        <v>367</v>
      </c>
      <c r="B372" t="str">
        <f>IF(ISBLANK('List of Employees'!B453),"",'List of Employees'!B453)</f>
        <v>MENDOZA LELISA L.</v>
      </c>
      <c r="C372" s="25" t="str">
        <f>VLOOKUP(Table3[[#This Row],[EMPLOYEE NAME]],Employees[[Employee Name]:[Office]],6)</f>
        <v>REGULAR</v>
      </c>
      <c r="I372" s="27">
        <f>SUM(Table3[[#This Row],['# SICK LEAVE]:['#OTHERS]])</f>
        <v>0</v>
      </c>
    </row>
    <row r="373" spans="1:9" ht="29.45" customHeight="1" x14ac:dyDescent="0.3">
      <c r="A373">
        <f t="shared" si="5"/>
        <v>368</v>
      </c>
      <c r="B373" t="str">
        <f>IF(ISBLANK('List of Employees'!B454),"",'List of Employees'!B454)</f>
        <v>MENDOZA LOURDES G.</v>
      </c>
      <c r="C373" s="25" t="str">
        <f>VLOOKUP(Table3[[#This Row],[EMPLOYEE NAME]],Employees[[Employee Name]:[Office]],6)</f>
        <v>REGULAR</v>
      </c>
      <c r="I373" s="27">
        <f>SUM(Table3[[#This Row],['# SICK LEAVE]:['#OTHERS]])</f>
        <v>0</v>
      </c>
    </row>
    <row r="374" spans="1:9" ht="29.45" customHeight="1" x14ac:dyDescent="0.3">
      <c r="A374">
        <f t="shared" si="5"/>
        <v>369</v>
      </c>
      <c r="B374" t="str">
        <f>IF(ISBLANK('List of Employees'!B455),"",'List of Employees'!B455)</f>
        <v>MENDOZA MARIA ABIGAIL A.</v>
      </c>
      <c r="C374" s="25" t="str">
        <f>VLOOKUP(Table3[[#This Row],[EMPLOYEE NAME]],Employees[[Employee Name]:[Office]],6)</f>
        <v>REGULAR</v>
      </c>
      <c r="I374" s="27">
        <f>SUM(Table3[[#This Row],['# SICK LEAVE]:['#OTHERS]])</f>
        <v>0</v>
      </c>
    </row>
    <row r="375" spans="1:9" ht="29.45" customHeight="1" x14ac:dyDescent="0.3">
      <c r="A375">
        <f t="shared" si="5"/>
        <v>370</v>
      </c>
      <c r="B375" t="str">
        <f>IF(ISBLANK('List of Employees'!B456),"",'List of Employees'!B456)</f>
        <v>MENDOZA MARICEL C.</v>
      </c>
      <c r="C375" s="25" t="str">
        <f>VLOOKUP(Table3[[#This Row],[EMPLOYEE NAME]],Employees[[Employee Name]:[Office]],6)</f>
        <v>CASUAL</v>
      </c>
      <c r="I375" s="27">
        <f>SUM(Table3[[#This Row],['# SICK LEAVE]:['#OTHERS]])</f>
        <v>0</v>
      </c>
    </row>
    <row r="376" spans="1:9" ht="29.45" customHeight="1" x14ac:dyDescent="0.3">
      <c r="A376">
        <f t="shared" si="5"/>
        <v>371</v>
      </c>
      <c r="B376" t="str">
        <f>IF(ISBLANK('List of Employees'!B457),"",'List of Employees'!B457)</f>
        <v>MENDOZA MARVIC M.</v>
      </c>
      <c r="C376" s="25" t="str">
        <f>VLOOKUP(Table3[[#This Row],[EMPLOYEE NAME]],Employees[[Employee Name]:[Office]],6)</f>
        <v>REGULAR</v>
      </c>
      <c r="I376" s="27">
        <f>SUM(Table3[[#This Row],['# SICK LEAVE]:['#OTHERS]])</f>
        <v>0</v>
      </c>
    </row>
    <row r="377" spans="1:9" ht="29.45" customHeight="1" x14ac:dyDescent="0.3">
      <c r="A377">
        <f t="shared" si="5"/>
        <v>372</v>
      </c>
      <c r="B377" t="str">
        <f>IF(ISBLANK('List of Employees'!B458),"",'List of Employees'!B458)</f>
        <v>MENDOZA NORA A.</v>
      </c>
      <c r="C377" s="25" t="str">
        <f>VLOOKUP(Table3[[#This Row],[EMPLOYEE NAME]],Employees[[Employee Name]:[Office]],6)</f>
        <v>REGULAR</v>
      </c>
      <c r="I377" s="27">
        <f>SUM(Table3[[#This Row],['# SICK LEAVE]:['#OTHERS]])</f>
        <v>0</v>
      </c>
    </row>
    <row r="378" spans="1:9" ht="29.45" customHeight="1" x14ac:dyDescent="0.3">
      <c r="A378">
        <f t="shared" si="5"/>
        <v>373</v>
      </c>
      <c r="B378" t="str">
        <f>IF(ISBLANK('List of Employees'!B459),"",'List of Employees'!B459)</f>
        <v>MENDOZA PATRICK O.</v>
      </c>
      <c r="C378" s="25" t="str">
        <f>VLOOKUP(Table3[[#This Row],[EMPLOYEE NAME]],Employees[[Employee Name]:[Office]],6)</f>
        <v>JOBCON</v>
      </c>
      <c r="I378" s="27">
        <f>SUM(Table3[[#This Row],['# SICK LEAVE]:['#OTHERS]])</f>
        <v>0</v>
      </c>
    </row>
    <row r="379" spans="1:9" ht="29.45" customHeight="1" x14ac:dyDescent="0.3">
      <c r="A379">
        <f t="shared" si="5"/>
        <v>374</v>
      </c>
      <c r="B379" t="str">
        <f>IF(ISBLANK('List of Employees'!B460),"",'List of Employees'!B460)</f>
        <v>MENDOZA PRESCILA S.</v>
      </c>
      <c r="C379" s="25" t="str">
        <f>VLOOKUP(Table3[[#This Row],[EMPLOYEE NAME]],Employees[[Employee Name]:[Office]],6)</f>
        <v>REGULAR</v>
      </c>
      <c r="I379" s="27">
        <f>SUM(Table3[[#This Row],['# SICK LEAVE]:['#OTHERS]])</f>
        <v>0</v>
      </c>
    </row>
    <row r="380" spans="1:9" ht="29.45" customHeight="1" x14ac:dyDescent="0.3">
      <c r="A380">
        <f t="shared" si="5"/>
        <v>375</v>
      </c>
      <c r="B380" t="str">
        <f>IF(ISBLANK('List of Employees'!B461),"",'List of Employees'!B461)</f>
        <v>MENDOZA ROMEO B.</v>
      </c>
      <c r="C380" s="25" t="str">
        <f>VLOOKUP(Table3[[#This Row],[EMPLOYEE NAME]],Employees[[Employee Name]:[Office]],6)</f>
        <v>REGULAR</v>
      </c>
      <c r="I380" s="27">
        <f>SUM(Table3[[#This Row],['# SICK LEAVE]:['#OTHERS]])</f>
        <v>0</v>
      </c>
    </row>
    <row r="381" spans="1:9" ht="29.45" customHeight="1" x14ac:dyDescent="0.3">
      <c r="A381">
        <f t="shared" si="5"/>
        <v>376</v>
      </c>
      <c r="B381" t="str">
        <f>IF(ISBLANK('List of Employees'!B462),"",'List of Employees'!B462)</f>
        <v>MERCADO ARLENNIE D.</v>
      </c>
      <c r="C381" s="25" t="str">
        <f>VLOOKUP(Table3[[#This Row],[EMPLOYEE NAME]],Employees[[Employee Name]:[Office]],6)</f>
        <v>CASUAL</v>
      </c>
      <c r="I381" s="27">
        <f>SUM(Table3[[#This Row],['# SICK LEAVE]:['#OTHERS]])</f>
        <v>0</v>
      </c>
    </row>
    <row r="382" spans="1:9" ht="29.45" customHeight="1" x14ac:dyDescent="0.3">
      <c r="A382">
        <f t="shared" si="5"/>
        <v>377</v>
      </c>
      <c r="B382" t="str">
        <f>IF(ISBLANK('List of Employees'!B464),"",'List of Employees'!B464)</f>
        <v xml:space="preserve">MERCADO NAZARIO  </v>
      </c>
      <c r="C382" s="25" t="str">
        <f>VLOOKUP(Table3[[#This Row],[EMPLOYEE NAME]],Employees[[Employee Name]:[Office]],6)</f>
        <v>REGULAR</v>
      </c>
      <c r="I382" s="27">
        <f>SUM(Table3[[#This Row],['# SICK LEAVE]:['#OTHERS]])</f>
        <v>0</v>
      </c>
    </row>
    <row r="383" spans="1:9" ht="29.45" customHeight="1" x14ac:dyDescent="0.3">
      <c r="A383">
        <f t="shared" si="5"/>
        <v>378</v>
      </c>
      <c r="B383" t="str">
        <f>IF(ISBLANK('List of Employees'!B465),"",'List of Employees'!B465)</f>
        <v>MERCARDO RENGIE M.</v>
      </c>
      <c r="C383" s="25" t="str">
        <f>VLOOKUP(Table3[[#This Row],[EMPLOYEE NAME]],Employees[[Employee Name]:[Office]],6)</f>
        <v>CASUAL</v>
      </c>
      <c r="I383" s="27">
        <f>SUM(Table3[[#This Row],['# SICK LEAVE]:['#OTHERS]])</f>
        <v>0</v>
      </c>
    </row>
    <row r="384" spans="1:9" ht="29.45" customHeight="1" x14ac:dyDescent="0.3">
      <c r="A384">
        <f t="shared" si="5"/>
        <v>379</v>
      </c>
      <c r="B384" t="str">
        <f>IF(ISBLANK('List of Employees'!B466),"",'List of Employees'!B466)</f>
        <v xml:space="preserve">MERHAN FRANCISCO  </v>
      </c>
      <c r="C384" s="25" t="str">
        <f>VLOOKUP(Table3[[#This Row],[EMPLOYEE NAME]],Employees[[Employee Name]:[Office]],6)</f>
        <v>CASUAL</v>
      </c>
      <c r="I384" s="27">
        <f>SUM(Table3[[#This Row],['# SICK LEAVE]:['#OTHERS]])</f>
        <v>0</v>
      </c>
    </row>
    <row r="385" spans="1:9" ht="29.45" customHeight="1" x14ac:dyDescent="0.3">
      <c r="A385">
        <f t="shared" si="5"/>
        <v>380</v>
      </c>
      <c r="B385" t="str">
        <f>IF(ISBLANK('List of Employees'!B470),"",'List of Employees'!B470)</f>
        <v>MIRANDA BIENVENIDO D.</v>
      </c>
      <c r="C385" s="25">
        <f>VLOOKUP(Table3[[#This Row],[EMPLOYEE NAME]],Employees[[Employee Name]:[Office]],6)</f>
        <v>0</v>
      </c>
      <c r="I385" s="27">
        <f>SUM(Table3[[#This Row],['# SICK LEAVE]:['#OTHERS]])</f>
        <v>0</v>
      </c>
    </row>
    <row r="386" spans="1:9" ht="29.45" customHeight="1" x14ac:dyDescent="0.3">
      <c r="A386">
        <f t="shared" si="5"/>
        <v>381</v>
      </c>
      <c r="B386" t="str">
        <f>IF(ISBLANK('List of Employees'!B471),"",'List of Employees'!B471)</f>
        <v>MIRANDA MARIA LOIDA M.</v>
      </c>
      <c r="C386" s="25" t="str">
        <f>VLOOKUP(Table3[[#This Row],[EMPLOYEE NAME]],Employees[[Employee Name]:[Office]],6)</f>
        <v>REGULAR</v>
      </c>
      <c r="I386" s="27">
        <f>SUM(Table3[[#This Row],['# SICK LEAVE]:['#OTHERS]])</f>
        <v>0</v>
      </c>
    </row>
    <row r="387" spans="1:9" ht="29.45" customHeight="1" x14ac:dyDescent="0.3">
      <c r="A387">
        <f t="shared" si="5"/>
        <v>382</v>
      </c>
      <c r="B387" t="str">
        <f>IF(ISBLANK('List of Employees'!B472),"",'List of Employees'!B472)</f>
        <v>MIRANDA NICOLE MAY B.</v>
      </c>
      <c r="C387" s="25" t="str">
        <f>VLOOKUP(Table3[[#This Row],[EMPLOYEE NAME]],Employees[[Employee Name]:[Office]],6)</f>
        <v>REGULAR</v>
      </c>
      <c r="I387" s="27">
        <f>SUM(Table3[[#This Row],['# SICK LEAVE]:['#OTHERS]])</f>
        <v>0</v>
      </c>
    </row>
    <row r="388" spans="1:9" ht="29.45" customHeight="1" x14ac:dyDescent="0.3">
      <c r="A388">
        <f t="shared" si="5"/>
        <v>383</v>
      </c>
      <c r="B388" t="str">
        <f>IF(ISBLANK('List of Employees'!B473),"",'List of Employees'!B473)</f>
        <v>MIRANDA ROBERTO D.</v>
      </c>
      <c r="C388" s="25" t="str">
        <f>VLOOKUP(Table3[[#This Row],[EMPLOYEE NAME]],Employees[[Employee Name]:[Office]],6)</f>
        <v>REGULAR</v>
      </c>
      <c r="I388" s="27">
        <f>SUM(Table3[[#This Row],['# SICK LEAVE]:['#OTHERS]])</f>
        <v>0</v>
      </c>
    </row>
    <row r="389" spans="1:9" ht="29.45" customHeight="1" x14ac:dyDescent="0.3">
      <c r="A389">
        <f t="shared" si="5"/>
        <v>384</v>
      </c>
      <c r="B389" t="str">
        <f>IF(ISBLANK('List of Employees'!B474),"",'List of Employees'!B474)</f>
        <v>MIRANDO EDITH B.</v>
      </c>
      <c r="C389" s="25" t="str">
        <f>VLOOKUP(Table3[[#This Row],[EMPLOYEE NAME]],Employees[[Employee Name]:[Office]],6)</f>
        <v>REGULAR</v>
      </c>
      <c r="I389" s="27">
        <f>SUM(Table3[[#This Row],['# SICK LEAVE]:['#OTHERS]])</f>
        <v>0</v>
      </c>
    </row>
    <row r="390" spans="1:9" ht="29.45" customHeight="1" x14ac:dyDescent="0.3">
      <c r="A390">
        <f t="shared" ref="A390:A409" si="6">IF(ISBLANK(B390),"",ROW(A385))</f>
        <v>385</v>
      </c>
      <c r="B390" t="str">
        <f>IF(ISBLANK('List of Employees'!B475),"",'List of Employees'!B475)</f>
        <v>MOLOD EMMA D.</v>
      </c>
      <c r="C390" s="25" t="str">
        <f>VLOOKUP(Table3[[#This Row],[EMPLOYEE NAME]],Employees[[Employee Name]:[Office]],6)</f>
        <v>REGULAR</v>
      </c>
      <c r="I390" s="27">
        <f>SUM(Table3[[#This Row],['# SICK LEAVE]:['#OTHERS]])</f>
        <v>0</v>
      </c>
    </row>
    <row r="391" spans="1:9" ht="29.45" customHeight="1" x14ac:dyDescent="0.3">
      <c r="A391">
        <f t="shared" si="6"/>
        <v>386</v>
      </c>
      <c r="B391" t="str">
        <f>IF(ISBLANK('List of Employees'!B476),"",'List of Employees'!B476)</f>
        <v>MONREAL GREGORIO M.</v>
      </c>
      <c r="C391" s="25" t="str">
        <f>VLOOKUP(Table3[[#This Row],[EMPLOYEE NAME]],Employees[[Employee Name]:[Office]],6)</f>
        <v>CO TERM</v>
      </c>
      <c r="I391" s="27">
        <f>SUM(Table3[[#This Row],['# SICK LEAVE]:['#OTHERS]])</f>
        <v>0</v>
      </c>
    </row>
    <row r="392" spans="1:9" ht="29.45" customHeight="1" x14ac:dyDescent="0.3">
      <c r="A392">
        <f t="shared" si="6"/>
        <v>387</v>
      </c>
      <c r="B392" t="str">
        <f>IF(ISBLANK('List of Employees'!B483),"",'List of Employees'!B483)</f>
        <v>MONTENEGRO RODELIO A.</v>
      </c>
      <c r="C392" s="25" t="str">
        <f>VLOOKUP(Table3[[#This Row],[EMPLOYEE NAME]],Employees[[Employee Name]:[Office]],6)</f>
        <v>REGULAR</v>
      </c>
      <c r="I392" s="27">
        <f>SUM(Table3[[#This Row],['# SICK LEAVE]:['#OTHERS]])</f>
        <v>0</v>
      </c>
    </row>
    <row r="393" spans="1:9" ht="29.45" customHeight="1" x14ac:dyDescent="0.3">
      <c r="A393">
        <f t="shared" si="6"/>
        <v>388</v>
      </c>
      <c r="B393" t="str">
        <f>IF(ISBLANK('List of Employees'!B484),"",'List of Employees'!B484)</f>
        <v>MULINGTAPANG GUILLERMA O.</v>
      </c>
      <c r="C393" s="25" t="str">
        <f>VLOOKUP(Table3[[#This Row],[EMPLOYEE NAME]],Employees[[Employee Name]:[Office]],6)</f>
        <v>CASUAL</v>
      </c>
      <c r="I393" s="27">
        <f>SUM(Table3[[#This Row],['# SICK LEAVE]:['#OTHERS]])</f>
        <v>0</v>
      </c>
    </row>
    <row r="394" spans="1:9" ht="29.45" customHeight="1" x14ac:dyDescent="0.3">
      <c r="A394">
        <f t="shared" si="6"/>
        <v>389</v>
      </c>
      <c r="B394" t="str">
        <f>IF(ISBLANK('List of Employees'!B485),"",'List of Employees'!B485)</f>
        <v>NACARIO GLENN B.</v>
      </c>
      <c r="C394" s="25" t="str">
        <f>VLOOKUP(Table3[[#This Row],[EMPLOYEE NAME]],Employees[[Employee Name]:[Office]],6)</f>
        <v>CASUAL</v>
      </c>
      <c r="I394" s="27">
        <f>SUM(Table3[[#This Row],['# SICK LEAVE]:['#OTHERS]])</f>
        <v>0</v>
      </c>
    </row>
    <row r="395" spans="1:9" ht="29.45" customHeight="1" x14ac:dyDescent="0.3">
      <c r="A395">
        <f t="shared" si="6"/>
        <v>390</v>
      </c>
      <c r="B395" t="str">
        <f>IF(ISBLANK('List of Employees'!B486),"",'List of Employees'!B486)</f>
        <v>NATANAUAN GILBERTO A.</v>
      </c>
      <c r="C395" s="25">
        <f>VLOOKUP(Table3[[#This Row],[EMPLOYEE NAME]],Employees[[Employee Name]:[Office]],6)</f>
        <v>0</v>
      </c>
      <c r="I395" s="27">
        <f>SUM(Table3[[#This Row],['# SICK LEAVE]:['#OTHERS]])</f>
        <v>0</v>
      </c>
    </row>
    <row r="396" spans="1:9" ht="29.45" customHeight="1" x14ac:dyDescent="0.3">
      <c r="A396">
        <f t="shared" si="6"/>
        <v>391</v>
      </c>
      <c r="B396" t="str">
        <f>IF(ISBLANK('List of Employees'!B487),"",'List of Employees'!B487)</f>
        <v>NATANAUAN MARY JANE G.</v>
      </c>
      <c r="C396" s="25" t="str">
        <f>VLOOKUP(Table3[[#This Row],[EMPLOYEE NAME]],Employees[[Employee Name]:[Office]],6)</f>
        <v>CASUAL</v>
      </c>
      <c r="I396" s="27">
        <f>SUM(Table3[[#This Row],['# SICK LEAVE]:['#OTHERS]])</f>
        <v>0</v>
      </c>
    </row>
    <row r="397" spans="1:9" ht="29.45" customHeight="1" x14ac:dyDescent="0.3">
      <c r="A397">
        <f t="shared" si="6"/>
        <v>392</v>
      </c>
      <c r="B397" t="str">
        <f>IF(ISBLANK('List of Employees'!B488),"",'List of Employees'!B488)</f>
        <v>NATANAUAN SENANDO C.</v>
      </c>
      <c r="C397" s="25">
        <f>VLOOKUP(Table3[[#This Row],[EMPLOYEE NAME]],Employees[[Employee Name]:[Office]],6)</f>
        <v>0</v>
      </c>
      <c r="I397" s="27">
        <f>SUM(Table3[[#This Row],['# SICK LEAVE]:['#OTHERS]])</f>
        <v>0</v>
      </c>
    </row>
    <row r="398" spans="1:9" ht="29.45" customHeight="1" x14ac:dyDescent="0.3">
      <c r="A398">
        <f t="shared" si="6"/>
        <v>393</v>
      </c>
      <c r="B398" t="str">
        <f>IF(ISBLANK('List of Employees'!B489),"",'List of Employees'!B489)</f>
        <v>NAVARRO JOHNA F.</v>
      </c>
      <c r="C398" s="25">
        <f>VLOOKUP(Table3[[#This Row],[EMPLOYEE NAME]],Employees[[Employee Name]:[Office]],6)</f>
        <v>0</v>
      </c>
      <c r="I398" s="27">
        <f>SUM(Table3[[#This Row],['# SICK LEAVE]:['#OTHERS]])</f>
        <v>0</v>
      </c>
    </row>
    <row r="399" spans="1:9" ht="29.45"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5" customHeight="1" x14ac:dyDescent="0.3">
      <c r="A400">
        <f t="shared" si="6"/>
        <v>395</v>
      </c>
      <c r="B400" t="str">
        <f>IF(ISBLANK('List of Employees'!B493),"",'List of Employees'!B493)</f>
        <v>NOVICIO PERLITA G.</v>
      </c>
      <c r="C400" s="25" t="str">
        <f>VLOOKUP(Table3[[#This Row],[EMPLOYEE NAME]],Employees[[Employee Name]:[Office]],6)</f>
        <v>REGULAR</v>
      </c>
      <c r="I400" s="27">
        <f>SUM(Table3[[#This Row],['# SICK LEAVE]:['#OTHERS]])</f>
        <v>0</v>
      </c>
    </row>
    <row r="401" spans="1:9" ht="29.45" customHeight="1" x14ac:dyDescent="0.3">
      <c r="A401">
        <f t="shared" si="6"/>
        <v>396</v>
      </c>
      <c r="B401" t="str">
        <f>IF(ISBLANK('List of Employees'!B494),"",'List of Employees'!B494)</f>
        <v>NUESTRO RICA MAY G.</v>
      </c>
      <c r="C401" s="25" t="str">
        <f>VLOOKUP(Table3[[#This Row],[EMPLOYEE NAME]],Employees[[Employee Name]:[Office]],6)</f>
        <v>CASUAL</v>
      </c>
      <c r="I401" s="27">
        <f>SUM(Table3[[#This Row],['# SICK LEAVE]:['#OTHERS]])</f>
        <v>0</v>
      </c>
    </row>
    <row r="402" spans="1:9" ht="29.45" customHeight="1" x14ac:dyDescent="0.3">
      <c r="A402">
        <f t="shared" si="6"/>
        <v>397</v>
      </c>
      <c r="B402" t="str">
        <f>IF(ISBLANK('List of Employees'!B495),"",'List of Employees'!B495)</f>
        <v>NUÑEZ RUBEN JR J.</v>
      </c>
      <c r="C402" s="25" t="str">
        <f>VLOOKUP(Table3[[#This Row],[EMPLOYEE NAME]],Employees[[Employee Name]:[Office]],6)</f>
        <v>JOBCON</v>
      </c>
      <c r="I402" s="27">
        <f>SUM(Table3[[#This Row],['# SICK LEAVE]:['#OTHERS]])</f>
        <v>0</v>
      </c>
    </row>
    <row r="403" spans="1:9" ht="29.45" customHeight="1" x14ac:dyDescent="0.3">
      <c r="A403">
        <f t="shared" si="6"/>
        <v>398</v>
      </c>
      <c r="B403" t="str">
        <f>IF(ISBLANK('List of Employees'!B497),"",'List of Employees'!B497)</f>
        <v>OBINA APOLINARIO B.</v>
      </c>
      <c r="C403" s="25" t="str">
        <f>VLOOKUP(Table3[[#This Row],[EMPLOYEE NAME]],Employees[[Employee Name]:[Office]],6)</f>
        <v>CASUAL</v>
      </c>
      <c r="I403" s="27">
        <f>SUM(Table3[[#This Row],['# SICK LEAVE]:['#OTHERS]])</f>
        <v>0</v>
      </c>
    </row>
    <row r="404" spans="1:9" ht="29.45" customHeight="1" x14ac:dyDescent="0.3">
      <c r="A404">
        <f t="shared" si="6"/>
        <v>399</v>
      </c>
      <c r="B404" t="str">
        <f>IF(ISBLANK('List of Employees'!B498),"",'List of Employees'!B498)</f>
        <v xml:space="preserve">OBINA JAIME  </v>
      </c>
      <c r="C404" s="25" t="str">
        <f>VLOOKUP(Table3[[#This Row],[EMPLOYEE NAME]],Employees[[Employee Name]:[Office]],6)</f>
        <v>CASUAL</v>
      </c>
      <c r="I404" s="27">
        <f>SUM(Table3[[#This Row],['# SICK LEAVE]:['#OTHERS]])</f>
        <v>0</v>
      </c>
    </row>
    <row r="405" spans="1:9" ht="29.45" customHeight="1" x14ac:dyDescent="0.3">
      <c r="A405">
        <f t="shared" si="6"/>
        <v>400</v>
      </c>
      <c r="B405" t="str">
        <f>IF(ISBLANK('List of Employees'!B499),"",'List of Employees'!B499)</f>
        <v>OCAMPO EDRALYN B.</v>
      </c>
      <c r="C405" s="25" t="str">
        <f>VLOOKUP(Table3[[#This Row],[EMPLOYEE NAME]],Employees[[Employee Name]:[Office]],6)</f>
        <v>REGULAR</v>
      </c>
      <c r="I405" s="27">
        <f>SUM(Table3[[#This Row],['# SICK LEAVE]:['#OTHERS]])</f>
        <v>0</v>
      </c>
    </row>
    <row r="406" spans="1:9" ht="29.45" customHeight="1" x14ac:dyDescent="0.3">
      <c r="A406">
        <f t="shared" si="6"/>
        <v>401</v>
      </c>
      <c r="B406" t="str">
        <f>IF(ISBLANK('List of Employees'!B500),"",'List of Employees'!B500)</f>
        <v>OCAMPO MERLINDA R.</v>
      </c>
      <c r="C406" s="25" t="str">
        <f>VLOOKUP(Table3[[#This Row],[EMPLOYEE NAME]],Employees[[Employee Name]:[Office]],6)</f>
        <v>CASUAL</v>
      </c>
      <c r="I406" s="27">
        <f>SUM(Table3[[#This Row],['# SICK LEAVE]:['#OTHERS]])</f>
        <v>0</v>
      </c>
    </row>
    <row r="407" spans="1:9" ht="29.45" customHeight="1" x14ac:dyDescent="0.3">
      <c r="A407">
        <f t="shared" si="6"/>
        <v>402</v>
      </c>
      <c r="B407" t="str">
        <f>IF(ISBLANK('List of Employees'!B501),"",'List of Employees'!B501)</f>
        <v>OCAMPO NOVELYN U.</v>
      </c>
      <c r="C407" s="25" t="str">
        <f>VLOOKUP(Table3[[#This Row],[EMPLOYEE NAME]],Employees[[Employee Name]:[Office]],6)</f>
        <v>CASUAL</v>
      </c>
      <c r="I407" s="27">
        <f>SUM(Table3[[#This Row],['# SICK LEAVE]:['#OTHERS]])</f>
        <v>0</v>
      </c>
    </row>
    <row r="408" spans="1:9" ht="29.45" customHeight="1" x14ac:dyDescent="0.3">
      <c r="A408">
        <f t="shared" si="6"/>
        <v>403</v>
      </c>
      <c r="B408" t="str">
        <f>IF(ISBLANK('List of Employees'!B502),"",'List of Employees'!B502)</f>
        <v>OCAMPO ORLANDO R.</v>
      </c>
      <c r="C408" s="25" t="str">
        <f>VLOOKUP(Table3[[#This Row],[EMPLOYEE NAME]],Employees[[Employee Name]:[Office]],6)</f>
        <v>REGULAR</v>
      </c>
      <c r="I408" s="27">
        <f>SUM(Table3[[#This Row],['# SICK LEAVE]:['#OTHERS]])</f>
        <v>0</v>
      </c>
    </row>
    <row r="409" spans="1:9" ht="29.45" customHeight="1" x14ac:dyDescent="0.3">
      <c r="A409">
        <f t="shared" si="6"/>
        <v>404</v>
      </c>
      <c r="B409" t="str">
        <f>IF(ISBLANK('List of Employees'!B503),"",'List of Employees'!B503)</f>
        <v>OLARTE GREATCHEL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Employees'!B504),"",'List of Employees'!B504)</f>
        <v>OLAZO LIZA E.</v>
      </c>
      <c r="C410" s="25" t="str">
        <f>VLOOKUP(Table3[[#This Row],[EMPLOYEE NAME]],Employees[[Employee Name]:[Office]],6)</f>
        <v>JOBCON</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Employees'!B505),"",'List of Employees'!B505)</f>
        <v>OLEGARIO LEONARD ERIC B.</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Employees'!B507),"",'List of Employees'!B507)</f>
        <v>OLEGARIO TEOFISTA B.</v>
      </c>
      <c r="C412" s="25" t="str">
        <f>VLOOKUP(Table3[[#This Row],[EMPLOYEE NAME]],Employees[[Employee Name]:[Office]],6)</f>
        <v>REGULAR</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Employees'!B508),"",'List of Employees'!B508)</f>
        <v>OLIMPO SHARIE MAE M.</v>
      </c>
      <c r="C413" s="25">
        <f>VLOOKUP(Table3[[#This Row],[EMPLOYEE NAME]],Employees[[Employee Name]:[Office]],6)</f>
        <v>0</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Employees'!B509),"",'List of Employees'!B509)</f>
        <v>OLINO PRECIOSA A.</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Employees'!B510),"",'List of Employees'!B510)</f>
        <v>OLIVAR MARINA B.</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Employees'!B511),"",'List of Employees'!B511)</f>
        <v>OPO CONEY V.</v>
      </c>
      <c r="C416" s="25" t="str">
        <f>VLOOKUP(Table3[[#This Row],[EMPLOYEE NAME]],Employees[[Employee Name]:[Office]],6)</f>
        <v>CASUAL</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Employees'!B512),"",'List of Employees'!B512)</f>
        <v>OPO CORAZON R.</v>
      </c>
      <c r="C417" s="25">
        <f>VLOOKUP(Table3[[#This Row],[EMPLOYEE NAME]],Employees[[Employee Name]:[Office]],6)</f>
        <v>0</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Employees'!B513),"",'List of Employees'!B513)</f>
        <v>ORSAL MARK LESTER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Employees'!B514),"",'List of Employees'!B514)</f>
        <v>ORTEGA RODEL R.</v>
      </c>
      <c r="C419" s="25">
        <f>VLOOKUP(Table3[[#This Row],[EMPLOYEE NAME]],Employees[[Employee Name]:[Office]],6)</f>
        <v>0</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Employees'!B515),"",'List of Employees'!B515)</f>
        <v>ORTIZ TRINIDAD D.</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Employees'!B516),"",'List of Employees'!B516)</f>
        <v>OSTONAL IVY S.</v>
      </c>
      <c r="C421" s="25" t="str">
        <f>VLOOKUP(Table3[[#This Row],[EMPLOYEE NAME]],Employees[[Employee Name]:[Office]],6)</f>
        <v>REGULAR</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Employees'!B517),"",'List of Employees'!B517)</f>
        <v xml:space="preserve">OTACAN JAY  </v>
      </c>
      <c r="C422" s="25" t="str">
        <f>VLOOKUP(Table3[[#This Row],[EMPLOYEE NAME]],Employees[[Employee Name]:[Office]],6)</f>
        <v>CASUAL</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Employees'!B519),"",'List of Employees'!B519)</f>
        <v>PAGLINAWAN JESSIE M.</v>
      </c>
      <c r="C423" s="25" t="str">
        <f>VLOOKUP(Table3[[#This Row],[EMPLOYEE NAME]],Employees[[Employee Name]:[Office]],6)</f>
        <v>CASUAL</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Employees'!B520),"",'List of Employees'!B520)</f>
        <v>PAITON MARY ANN M.</v>
      </c>
      <c r="C424" s="25" t="str">
        <f>VLOOKUP(Table3[[#This Row],[EMPLOYEE NAME]],Employees[[Employee Name]:[Office]],6)</f>
        <v>REGULAR</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Employees'!B521),"",'List of Employees'!B521)</f>
        <v>PAJENAGO FRANCIS B.</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Employees'!B522),"",'List of Employees'!B522)</f>
        <v>PAJENAGO MAIDEN A.</v>
      </c>
      <c r="C426" s="25" t="str">
        <f>VLOOKUP(Table3[[#This Row],[EMPLOYEE NAME]],Employees[[Employee Name]:[Office]],6)</f>
        <v>CASUAL</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Employees'!B524),"",'List of Employees'!B524)</f>
        <v>PALADAN EMERSON M.</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Employees'!B525),"",'List of Employees'!B525)</f>
        <v xml:space="preserve">PALADAN VICENTE  </v>
      </c>
      <c r="C428" s="25" t="str">
        <f>VLOOKUP(Table3[[#This Row],[EMPLOYEE NAME]],Employees[[Employee Name]:[Office]],6)</f>
        <v>REGULAR</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Employees'!B526),"",'List of Employees'!B526)</f>
        <v>PALOMA ERICKA SHAYNE E.</v>
      </c>
      <c r="C429" s="25" t="str">
        <f>VLOOKUP(Table3[[#This Row],[EMPLOYEE NAME]],Employees[[Employee Name]:[Office]],6)</f>
        <v>CASUAL</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Employees'!B527),"",'List of Employees'!B527)</f>
        <v>PAMAT CELESTINA R.</v>
      </c>
      <c r="C430" s="25">
        <f>VLOOKUP(Table3[[#This Row],[EMPLOYEE NAME]],Employees[[Employee Name]:[Office]],6)</f>
        <v>0</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Employees'!B528),"",'List of Employees'!B528)</f>
        <v>PANALIGAN ERICSON R.</v>
      </c>
      <c r="C431" s="25" t="str">
        <f>VLOOKUP(Table3[[#This Row],[EMPLOYEE NAME]],Employees[[Employee Name]:[Office]],6)</f>
        <v>CASUAL</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Employees'!B529),"",'List of Employees'!B529)</f>
        <v>PANALIGAN GIL L.</v>
      </c>
      <c r="C432" s="25" t="str">
        <f>VLOOKUP(Table3[[#This Row],[EMPLOYEE NAME]],Employees[[Employee Name]:[Office]],6)</f>
        <v>REGULAR</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Employees'!B530),"",'List of Employees'!B530)</f>
        <v>PANGANIBAN CAROLINA L.</v>
      </c>
      <c r="C433" s="25" t="str">
        <f>VLOOKUP(Table3[[#This Row],[EMPLOYEE NAME]],Employees[[Employee Name]:[Office]],6)</f>
        <v>CASUAL</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Employees'!B531),"",'List of Employees'!B531)</f>
        <v>PANGANIBAN CRISTETA M.</v>
      </c>
      <c r="C434" s="25" t="str">
        <f>VLOOKUP(Table3[[#This Row],[EMPLOYEE NAME]],Employees[[Employee Name]:[Office]],6)</f>
        <v>REGULAR</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Employees'!B533),"",'List of Employees'!B533)</f>
        <v>PARAISO MARIA LORENA D.</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Employees'!B535),"",'List of Employees'!B535)</f>
        <v>PARASDAS OFELIA C.</v>
      </c>
      <c r="C436" s="25" t="str">
        <f>VLOOKUP(Table3[[#This Row],[EMPLOYEE NAME]],Employees[[Employee Name]:[Office]],6)</f>
        <v>REGULAR</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Employees'!B536),"",'List of Employees'!B536)</f>
        <v>PARRA ANABELLE P.</v>
      </c>
      <c r="C437" s="25">
        <f>VLOOKUP(Table3[[#This Row],[EMPLOYEE NAME]],Employees[[Employee Name]:[Office]],6)</f>
        <v>0</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Employees'!B537),"",'List of Employees'!B537)</f>
        <v>PARRA LORNA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Employees'!B538),"",'List of Employees'!B538)</f>
        <v>PARRA MARCIANA L.</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Employees'!B539),"",'List of Employees'!B539)</f>
        <v>PARRA VICTORIA S.</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Employees'!B541),"",'List of Employees'!B541)</f>
        <v>PASCUA LORENA D.</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Employees'!B542),"",'List of Employees'!B542)</f>
        <v>PASENAGO MAIDEN A.</v>
      </c>
      <c r="C442" s="25">
        <f>VLOOKUP(Table3[[#This Row],[EMPLOYEE NAME]],Employees[[Employee Name]:[Office]],6)</f>
        <v>0</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Employees'!B543),"",'List of Employees'!B543)</f>
        <v>PATAWE ELMA M.</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Employees'!B545),"",'List of Employees'!B545)</f>
        <v>PATERNO PAULINO P.</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Employees'!B546),"",'List of Employees'!B546)</f>
        <v>PATRICIO APRIL V.</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Employees'!B547),"",'List of Employees'!B547)</f>
        <v xml:space="preserve">PAYAD ALEXANDER  </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Employees'!B548),"",'List of Employees'!B548)</f>
        <v>PAYAD EDGARDO F.</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Employees'!B549),"",'List of Employees'!B549)</f>
        <v>PAYAD MARICEL  Q.</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Employees'!B550),"",'List of Employees'!B550)</f>
        <v xml:space="preserve">PAYAD RONALDO  </v>
      </c>
      <c r="C450" s="25" t="str">
        <f>VLOOKUP(Table3[[#This Row],[EMPLOYEE NAME]],Employees[[Employee Name]:[Office]],6)</f>
        <v>CASUAL</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Employees'!B551),"",'List of Employees'!B551)</f>
        <v>PAZ JOSUE O.</v>
      </c>
      <c r="C451" s="25" t="str">
        <f>VLOOKUP(Table3[[#This Row],[EMPLOYEE NAME]],Employees[[Employee Name]:[Office]],6)</f>
        <v>CASUAL</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Employees'!B552),"",'List of Employees'!B552)</f>
        <v>PEJI NARCISO V.</v>
      </c>
      <c r="C452" s="25" t="str">
        <f>VLOOKUP(Table3[[#This Row],[EMPLOYEE NAME]],Employees[[Employee Name]:[Office]],6)</f>
        <v>JOBCON</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Employees'!B554),"",'List of Employees'!B554)</f>
        <v>PELIMBERGO MICHELLE A.</v>
      </c>
      <c r="C453" s="25" t="str">
        <f>VLOOKUP(Table3[[#This Row],[EMPLOYEE NAME]],Employees[[Employee Name]:[Office]],6)</f>
        <v>REGULAR</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Employees'!B555),"",'List of Employees'!B555)</f>
        <v>PEÑAFIEL MELISSA Q.</v>
      </c>
      <c r="C454" s="25" t="str">
        <f>VLOOKUP(Table3[[#This Row],[EMPLOYEE NAME]],Employees[[Employee Name]:[Office]],6)</f>
        <v>REGULAR</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30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28575</xdr:colOff>
                <xdr:row>2</xdr:row>
                <xdr:rowOff>9525</xdr:rowOff>
              </from>
              <to>
                <xdr:col>3</xdr:col>
                <xdr:colOff>9525</xdr:colOff>
                <xdr:row>2</xdr:row>
                <xdr:rowOff>285750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25" customWidth="1"/>
    <col min="2" max="2" width="26.625" customWidth="1"/>
    <col min="3" max="3" width="3.25" customWidth="1"/>
    <col min="4" max="4" width="20.875" bestFit="1" customWidth="1"/>
  </cols>
  <sheetData>
    <row r="1" spans="2:4" ht="39.950000000000003" customHeight="1" x14ac:dyDescent="0.3">
      <c r="B1" s="17" t="s">
        <v>18</v>
      </c>
    </row>
    <row r="2" spans="2:4" ht="15" customHeight="1" x14ac:dyDescent="0.3"/>
    <row r="3" spans="2:4" ht="30" customHeight="1" x14ac:dyDescent="0.3">
      <c r="B3" s="9" t="s">
        <v>75</v>
      </c>
      <c r="D3" s="9" t="s">
        <v>998</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298</v>
      </c>
      <c r="D8" s="18">
        <v>2017</v>
      </c>
    </row>
    <row r="9" spans="2:4" ht="30" customHeight="1" x14ac:dyDescent="0.3">
      <c r="B9" s="8" t="s">
        <v>1022</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dataValidation allowBlank="1" showInputMessage="1" showErrorMessage="1" prompt="Enter leave types in the table in this worksheet. Entries will be used for selection in Leave Tracker table in Employee Leave Tracker worksheet" sqref="A1"/>
    <dataValidation allowBlank="1" showInputMessage="1" showErrorMessage="1" prompt="Worksheet title is in this cell" sqref="B1"/>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76"/>
  <sheetViews>
    <sheetView zoomScale="75" zoomScaleNormal="75" workbookViewId="0">
      <selection activeCell="I41" sqref="I41:I42"/>
    </sheetView>
  </sheetViews>
  <sheetFormatPr defaultRowHeight="16.5" x14ac:dyDescent="0.3"/>
  <cols>
    <col min="1" max="1" width="32.625" bestFit="1" customWidth="1"/>
    <col min="2" max="2" width="19.125" bestFit="1" customWidth="1"/>
  </cols>
  <sheetData>
    <row r="3" spans="1:2" ht="14.45" x14ac:dyDescent="0.3">
      <c r="A3" s="26" t="s">
        <v>432</v>
      </c>
      <c r="B3" s="27" t="s">
        <v>434</v>
      </c>
    </row>
    <row r="4" spans="1:2" ht="14.45" x14ac:dyDescent="0.3">
      <c r="A4" s="48" t="s">
        <v>439</v>
      </c>
      <c r="B4" s="59">
        <v>19</v>
      </c>
    </row>
    <row r="5" spans="1:2" ht="14.45" x14ac:dyDescent="0.3">
      <c r="A5" s="48" t="s">
        <v>1723</v>
      </c>
      <c r="B5" s="59">
        <v>1</v>
      </c>
    </row>
    <row r="6" spans="1:2" ht="14.45" x14ac:dyDescent="0.3">
      <c r="A6" s="48" t="s">
        <v>109</v>
      </c>
      <c r="B6" s="59">
        <v>3</v>
      </c>
    </row>
    <row r="7" spans="1:2" ht="14.45" x14ac:dyDescent="0.3">
      <c r="A7" s="48" t="s">
        <v>308</v>
      </c>
      <c r="B7" s="59">
        <v>1</v>
      </c>
    </row>
    <row r="8" spans="1:2" ht="14.45" x14ac:dyDescent="0.3">
      <c r="A8" s="48" t="s">
        <v>642</v>
      </c>
      <c r="B8" s="59">
        <v>4</v>
      </c>
    </row>
    <row r="9" spans="1:2" ht="14.45" x14ac:dyDescent="0.3">
      <c r="A9" s="48" t="s">
        <v>1715</v>
      </c>
      <c r="B9" s="59">
        <v>2</v>
      </c>
    </row>
    <row r="10" spans="1:2" ht="14.45" x14ac:dyDescent="0.3">
      <c r="A10" s="48" t="s">
        <v>463</v>
      </c>
      <c r="B10" s="59">
        <v>9</v>
      </c>
    </row>
    <row r="11" spans="1:2" ht="14.45" x14ac:dyDescent="0.3">
      <c r="A11" s="48" t="s">
        <v>1728</v>
      </c>
      <c r="B11" s="59">
        <v>1</v>
      </c>
    </row>
    <row r="12" spans="1:2" ht="14.45" x14ac:dyDescent="0.3">
      <c r="A12" s="48" t="s">
        <v>152</v>
      </c>
      <c r="B12" s="59">
        <v>5</v>
      </c>
    </row>
    <row r="13" spans="1:2" ht="14.45" x14ac:dyDescent="0.3">
      <c r="A13" s="48" t="s">
        <v>1198</v>
      </c>
      <c r="B13" s="59">
        <v>2</v>
      </c>
    </row>
    <row r="14" spans="1:2" ht="14.45" x14ac:dyDescent="0.3">
      <c r="A14" s="48" t="s">
        <v>182</v>
      </c>
      <c r="B14" s="59">
        <v>8</v>
      </c>
    </row>
    <row r="15" spans="1:2" ht="14.45" x14ac:dyDescent="0.3">
      <c r="A15" s="48" t="s">
        <v>350</v>
      </c>
      <c r="B15" s="59">
        <v>1</v>
      </c>
    </row>
    <row r="16" spans="1:2" ht="14.45" x14ac:dyDescent="0.3">
      <c r="A16" s="48" t="s">
        <v>366</v>
      </c>
      <c r="B16" s="59">
        <v>18</v>
      </c>
    </row>
    <row r="17" spans="1:2" ht="14.45" x14ac:dyDescent="0.3">
      <c r="A17" s="48" t="s">
        <v>289</v>
      </c>
      <c r="B17" s="59">
        <v>44</v>
      </c>
    </row>
    <row r="18" spans="1:2" ht="14.45" x14ac:dyDescent="0.3">
      <c r="A18" s="48" t="s">
        <v>271</v>
      </c>
      <c r="B18" s="59">
        <v>19</v>
      </c>
    </row>
    <row r="19" spans="1:2" ht="14.45" x14ac:dyDescent="0.3">
      <c r="A19" s="48" t="s">
        <v>1719</v>
      </c>
      <c r="B19" s="59">
        <v>1</v>
      </c>
    </row>
    <row r="20" spans="1:2" ht="14.45" x14ac:dyDescent="0.3">
      <c r="A20" s="48" t="s">
        <v>115</v>
      </c>
      <c r="B20" s="59">
        <v>2</v>
      </c>
    </row>
    <row r="21" spans="1:2" x14ac:dyDescent="0.3">
      <c r="A21" s="48" t="s">
        <v>135</v>
      </c>
      <c r="B21" s="59">
        <v>39</v>
      </c>
    </row>
    <row r="22" spans="1:2" x14ac:dyDescent="0.3">
      <c r="A22" s="48" t="s">
        <v>1062</v>
      </c>
      <c r="B22" s="59">
        <v>2</v>
      </c>
    </row>
    <row r="23" spans="1:2" x14ac:dyDescent="0.3">
      <c r="A23" s="48" t="s">
        <v>335</v>
      </c>
      <c r="B23" s="59">
        <v>2</v>
      </c>
    </row>
    <row r="24" spans="1:2" ht="14.45" x14ac:dyDescent="0.3">
      <c r="A24" s="48" t="s">
        <v>1718</v>
      </c>
      <c r="B24" s="59">
        <v>1</v>
      </c>
    </row>
    <row r="25" spans="1:2" ht="14.45" x14ac:dyDescent="0.3">
      <c r="A25" s="48" t="s">
        <v>481</v>
      </c>
      <c r="B25" s="59">
        <v>5</v>
      </c>
    </row>
    <row r="26" spans="1:2" ht="14.45" x14ac:dyDescent="0.3">
      <c r="A26" s="48" t="s">
        <v>141</v>
      </c>
      <c r="B26" s="59">
        <v>9</v>
      </c>
    </row>
    <row r="27" spans="1:2" ht="14.45" x14ac:dyDescent="0.3">
      <c r="A27" s="48" t="s">
        <v>974</v>
      </c>
      <c r="B27" s="59">
        <v>4</v>
      </c>
    </row>
    <row r="28" spans="1:2" ht="14.45" x14ac:dyDescent="0.3">
      <c r="A28" s="48" t="s">
        <v>213</v>
      </c>
      <c r="B28" s="59">
        <v>26</v>
      </c>
    </row>
    <row r="29" spans="1:2" ht="14.45" x14ac:dyDescent="0.3">
      <c r="A29" s="48" t="s">
        <v>103</v>
      </c>
      <c r="B29" s="59">
        <v>33</v>
      </c>
    </row>
    <row r="30" spans="1:2" ht="14.45" x14ac:dyDescent="0.3">
      <c r="A30" s="48" t="s">
        <v>1709</v>
      </c>
      <c r="B30" s="59">
        <v>2</v>
      </c>
    </row>
    <row r="31" spans="1:2" ht="14.45" x14ac:dyDescent="0.3">
      <c r="A31" s="48" t="s">
        <v>1065</v>
      </c>
      <c r="B31" s="59">
        <v>2</v>
      </c>
    </row>
    <row r="32" spans="1:2" ht="14.45" x14ac:dyDescent="0.3">
      <c r="A32" s="48" t="s">
        <v>1066</v>
      </c>
      <c r="B32" s="59">
        <v>2</v>
      </c>
    </row>
    <row r="33" spans="1:2" ht="14.45" x14ac:dyDescent="0.3">
      <c r="A33" s="48" t="s">
        <v>178</v>
      </c>
      <c r="B33" s="59">
        <v>1</v>
      </c>
    </row>
    <row r="34" spans="1:2" ht="14.45" x14ac:dyDescent="0.3">
      <c r="A34" s="48" t="s">
        <v>1230</v>
      </c>
      <c r="B34" s="59">
        <v>1</v>
      </c>
    </row>
    <row r="35" spans="1:2" ht="14.45" x14ac:dyDescent="0.3">
      <c r="A35" s="48" t="s">
        <v>286</v>
      </c>
      <c r="B35" s="59">
        <v>9</v>
      </c>
    </row>
    <row r="36" spans="1:2" ht="14.45" x14ac:dyDescent="0.3">
      <c r="A36" s="48" t="s">
        <v>1708</v>
      </c>
      <c r="B36" s="59">
        <v>10</v>
      </c>
    </row>
    <row r="37" spans="1:2" x14ac:dyDescent="0.3">
      <c r="A37" s="48" t="s">
        <v>1713</v>
      </c>
      <c r="B37" s="59">
        <v>1</v>
      </c>
    </row>
    <row r="38" spans="1:2" ht="14.45" x14ac:dyDescent="0.3">
      <c r="A38" s="48" t="s">
        <v>130</v>
      </c>
      <c r="B38" s="59">
        <v>1</v>
      </c>
    </row>
    <row r="39" spans="1:2" ht="14.45" x14ac:dyDescent="0.3">
      <c r="A39" s="48" t="s">
        <v>209</v>
      </c>
      <c r="B39" s="59">
        <v>19</v>
      </c>
    </row>
    <row r="40" spans="1:2" ht="14.45" x14ac:dyDescent="0.3">
      <c r="A40" s="48" t="s">
        <v>1725</v>
      </c>
      <c r="B40" s="59">
        <v>2</v>
      </c>
    </row>
    <row r="41" spans="1:2" ht="14.45" x14ac:dyDescent="0.3">
      <c r="A41" s="48" t="s">
        <v>89</v>
      </c>
      <c r="B41" s="59">
        <v>7</v>
      </c>
    </row>
    <row r="42" spans="1:2" ht="14.45" x14ac:dyDescent="0.3">
      <c r="A42" s="48" t="s">
        <v>1105</v>
      </c>
      <c r="B42" s="59">
        <v>1</v>
      </c>
    </row>
    <row r="43" spans="1:2" ht="14.45" x14ac:dyDescent="0.3">
      <c r="A43" s="48" t="s">
        <v>647</v>
      </c>
      <c r="B43" s="59">
        <v>1</v>
      </c>
    </row>
    <row r="44" spans="1:2" ht="14.45" x14ac:dyDescent="0.3">
      <c r="A44" s="48" t="s">
        <v>331</v>
      </c>
      <c r="B44" s="59">
        <v>4</v>
      </c>
    </row>
    <row r="45" spans="1:2" ht="14.45" x14ac:dyDescent="0.3">
      <c r="A45" s="48" t="s">
        <v>1016</v>
      </c>
      <c r="B45" s="59">
        <v>1</v>
      </c>
    </row>
    <row r="46" spans="1:2" ht="14.45" x14ac:dyDescent="0.3">
      <c r="A46" s="48" t="s">
        <v>537</v>
      </c>
      <c r="B46" s="59">
        <v>12</v>
      </c>
    </row>
    <row r="47" spans="1:2" ht="14.45" x14ac:dyDescent="0.3">
      <c r="A47" s="48" t="s">
        <v>326</v>
      </c>
      <c r="B47" s="59">
        <v>2</v>
      </c>
    </row>
    <row r="48" spans="1:2" ht="14.45" x14ac:dyDescent="0.3">
      <c r="A48" s="48" t="s">
        <v>369</v>
      </c>
      <c r="B48" s="59">
        <v>3</v>
      </c>
    </row>
    <row r="49" spans="1:2" ht="14.45" x14ac:dyDescent="0.3">
      <c r="A49" s="48" t="s">
        <v>590</v>
      </c>
      <c r="B49" s="59">
        <v>10</v>
      </c>
    </row>
    <row r="50" spans="1:2" x14ac:dyDescent="0.3">
      <c r="A50" s="48" t="s">
        <v>126</v>
      </c>
      <c r="B50" s="59">
        <v>10</v>
      </c>
    </row>
    <row r="51" spans="1:2" x14ac:dyDescent="0.3">
      <c r="A51" s="48" t="s">
        <v>260</v>
      </c>
      <c r="B51" s="59">
        <v>4</v>
      </c>
    </row>
    <row r="52" spans="1:2" x14ac:dyDescent="0.3">
      <c r="A52" s="48" t="s">
        <v>97</v>
      </c>
      <c r="B52" s="59">
        <v>64</v>
      </c>
    </row>
    <row r="53" spans="1:2" x14ac:dyDescent="0.3">
      <c r="A53" s="48" t="s">
        <v>881</v>
      </c>
      <c r="B53" s="59">
        <v>1</v>
      </c>
    </row>
    <row r="54" spans="1:2" x14ac:dyDescent="0.3">
      <c r="A54" s="48" t="s">
        <v>741</v>
      </c>
      <c r="B54" s="59">
        <v>1</v>
      </c>
    </row>
    <row r="55" spans="1:2" x14ac:dyDescent="0.3">
      <c r="A55" s="48" t="s">
        <v>199</v>
      </c>
      <c r="B55" s="59">
        <v>32</v>
      </c>
    </row>
    <row r="56" spans="1:2" x14ac:dyDescent="0.3">
      <c r="A56" s="48" t="s">
        <v>156</v>
      </c>
      <c r="B56" s="59">
        <v>8</v>
      </c>
    </row>
    <row r="57" spans="1:2" x14ac:dyDescent="0.3">
      <c r="A57" s="48" t="s">
        <v>361</v>
      </c>
      <c r="B57" s="59">
        <v>24</v>
      </c>
    </row>
    <row r="58" spans="1:2" x14ac:dyDescent="0.3">
      <c r="A58" s="48" t="s">
        <v>1289</v>
      </c>
      <c r="B58" s="59">
        <v>3</v>
      </c>
    </row>
    <row r="59" spans="1:2" x14ac:dyDescent="0.3">
      <c r="A59" s="48" t="s">
        <v>1720</v>
      </c>
      <c r="B59" s="59">
        <v>1</v>
      </c>
    </row>
    <row r="60" spans="1:2" x14ac:dyDescent="0.3">
      <c r="A60" s="48" t="s">
        <v>241</v>
      </c>
      <c r="B60" s="59">
        <v>5</v>
      </c>
    </row>
    <row r="61" spans="1:2" x14ac:dyDescent="0.3">
      <c r="A61" s="48" t="s">
        <v>1710</v>
      </c>
      <c r="B61" s="59">
        <v>9</v>
      </c>
    </row>
    <row r="62" spans="1:2" x14ac:dyDescent="0.3">
      <c r="A62" s="48" t="s">
        <v>1302</v>
      </c>
      <c r="B62" s="59">
        <v>3</v>
      </c>
    </row>
    <row r="63" spans="1:2" x14ac:dyDescent="0.3">
      <c r="A63" s="48" t="s">
        <v>1724</v>
      </c>
      <c r="B63" s="59">
        <v>1</v>
      </c>
    </row>
    <row r="64" spans="1:2" x14ac:dyDescent="0.3">
      <c r="A64" s="48" t="s">
        <v>1703</v>
      </c>
      <c r="B64" s="59">
        <v>3</v>
      </c>
    </row>
    <row r="65" spans="1:2" x14ac:dyDescent="0.3">
      <c r="A65" s="48" t="s">
        <v>1721</v>
      </c>
      <c r="B65" s="59">
        <v>1</v>
      </c>
    </row>
    <row r="66" spans="1:2" x14ac:dyDescent="0.3">
      <c r="A66" s="48" t="s">
        <v>436</v>
      </c>
      <c r="B66" s="59">
        <v>2</v>
      </c>
    </row>
    <row r="67" spans="1:2" x14ac:dyDescent="0.3">
      <c r="A67" s="48" t="s">
        <v>487</v>
      </c>
      <c r="B67" s="59">
        <v>2</v>
      </c>
    </row>
    <row r="68" spans="1:2" x14ac:dyDescent="0.3">
      <c r="A68" s="48" t="s">
        <v>1706</v>
      </c>
      <c r="B68" s="59">
        <v>26</v>
      </c>
    </row>
    <row r="69" spans="1:2" x14ac:dyDescent="0.3">
      <c r="A69" s="48" t="s">
        <v>1714</v>
      </c>
      <c r="B69" s="59">
        <v>2</v>
      </c>
    </row>
    <row r="70" spans="1:2" x14ac:dyDescent="0.3">
      <c r="A70" s="48" t="s">
        <v>527</v>
      </c>
      <c r="B70" s="59">
        <v>1</v>
      </c>
    </row>
    <row r="71" spans="1:2" x14ac:dyDescent="0.3">
      <c r="A71" s="48" t="s">
        <v>296</v>
      </c>
      <c r="B71" s="59">
        <v>5</v>
      </c>
    </row>
    <row r="72" spans="1:2" x14ac:dyDescent="0.3">
      <c r="A72" s="48" t="s">
        <v>1717</v>
      </c>
      <c r="B72" s="59">
        <v>2</v>
      </c>
    </row>
    <row r="73" spans="1:2" x14ac:dyDescent="0.3">
      <c r="A73" s="48" t="s">
        <v>357</v>
      </c>
      <c r="B73" s="59">
        <v>6</v>
      </c>
    </row>
    <row r="74" spans="1:2" x14ac:dyDescent="0.3">
      <c r="A74" s="48" t="s">
        <v>1707</v>
      </c>
      <c r="B74" s="59">
        <v>2</v>
      </c>
    </row>
    <row r="75" spans="1:2" x14ac:dyDescent="0.3">
      <c r="A75" s="48" t="s">
        <v>2000</v>
      </c>
      <c r="B75" s="60">
        <v>6</v>
      </c>
    </row>
    <row r="76" spans="1:2" ht="21" x14ac:dyDescent="0.3">
      <c r="A76" s="28" t="s">
        <v>433</v>
      </c>
      <c r="B76" s="58">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DOLE</cp:lastModifiedBy>
  <cp:lastPrinted>2023-06-30T07:55:37Z</cp:lastPrinted>
  <dcterms:created xsi:type="dcterms:W3CDTF">2016-12-03T09:43:22Z</dcterms:created>
  <dcterms:modified xsi:type="dcterms:W3CDTF">2023-07-03T08:42:54Z</dcterms:modified>
</cp:coreProperties>
</file>